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pivotTables/pivotTable3.xml" ContentType="application/vnd.openxmlformats-officedocument.spreadsheetml.pivot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MY PC\Documents\MoFPED\Project Analysis and Public Investment Department\Multi-year Commitments\MYC FY 25-26\"/>
    </mc:Choice>
  </mc:AlternateContent>
  <xr:revisionPtr revIDLastSave="0" documentId="13_ncr:1_{584F2E27-0416-42B3-BF05-ABF51AE9BFCC}" xr6:coauthVersionLast="47" xr6:coauthVersionMax="47" xr10:uidLastSave="{00000000-0000-0000-0000-000000000000}"/>
  <bookViews>
    <workbookView xWindow="-120" yWindow="-120" windowWidth="29040" windowHeight="15840" activeTab="1" xr2:uid="{00000000-000D-0000-FFFF-FFFF00000000}"/>
  </bookViews>
  <sheets>
    <sheet name="Definitions" sheetId="4" r:id="rId1"/>
    <sheet name="MDAMYC" sheetId="1" r:id="rId2"/>
    <sheet name="Summary PIVOT" sheetId="35" state="hidden" r:id="rId3"/>
    <sheet name="MDAMYC (working sheet)" sheetId="38" r:id="rId4"/>
    <sheet name="Working sheet MYC" sheetId="36" state="hidden" r:id="rId5"/>
    <sheet name="Pending Commitments" sheetId="37" r:id="rId6"/>
    <sheet name="Summary for formal submission" sheetId="39" r:id="rId7"/>
    <sheet name="MTEF Check" sheetId="24" state="hidden" r:id="rId8"/>
    <sheet name="Dropdowns" sheetId="3" state="hidden" r:id="rId9"/>
    <sheet name="DC Decisions" sheetId="31" state="hidden" r:id="rId10"/>
    <sheet name="Codes" sheetId="34" state="hidden" r:id="rId11"/>
  </sheets>
  <externalReferences>
    <externalReference r:id="rId12"/>
  </externalReferences>
  <definedNames>
    <definedName name="__123Graph_C" hidden="1">[1]SEI!#REF!</definedName>
    <definedName name="__123Graph_D" hidden="1">[1]SEI!#REF!</definedName>
    <definedName name="__123Graph_E" hidden="1">[1]SEI!#REF!</definedName>
    <definedName name="__123Graph_F" hidden="1">[1]SEI!#REF!</definedName>
    <definedName name="_Fill" hidden="1">#REF!</definedName>
    <definedName name="_Fill1" hidden="1">#REF!</definedName>
    <definedName name="_xlnm._FilterDatabase" localSheetId="9" hidden="1">'DC Decisions'!$B$1:$P$272</definedName>
    <definedName name="_Key1" hidden="1">#REF!</definedName>
    <definedName name="_Order1" hidden="1">255</definedName>
    <definedName name="_Order2"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AA" hidden="1">{"Main Economic Indicators",#N/A,FALSE,"C"}</definedName>
    <definedName name="ergferger" hidden="1">{"Main Economic Indicators",#N/A,FALSE,"C"}</definedName>
    <definedName name="FundingSource" localSheetId="3">Table5[Funding Source]</definedName>
    <definedName name="FundingSource">Table5[Funding Source]</definedName>
    <definedName name="nnn" hidden="1">{"Main Economic Indicators",#N/A,FALSE,"C"}</definedName>
    <definedName name="P" hidden="1">#REF!,#REF!,#REF!</definedName>
    <definedName name="Pr" hidden="1">#REF!,#REF!,#REF!</definedName>
    <definedName name="_xlnm.Print_Area" localSheetId="9">'DC Decisions'!$A$1:$M$307</definedName>
    <definedName name="_xlnm.Print_Area" localSheetId="0">Definitions!$A$1:$D$29</definedName>
    <definedName name="_xlnm.Print_Area" localSheetId="1">MDAMYC!$A$1:$W$60</definedName>
    <definedName name="_xlnm.Print_Area" localSheetId="3">'MDAMYC (working sheet)'!$A$1:$R$59</definedName>
    <definedName name="_xlnm.Print_Titles" localSheetId="0">Definitions!$1:$1</definedName>
    <definedName name="pro" hidden="1">#REF!</definedName>
    <definedName name="ProjectClass" localSheetId="3">Table4[Project classification]</definedName>
    <definedName name="ProjectClass">Table4[Project classification]</definedName>
    <definedName name="Projects" hidden="1">#REF!,#REF!,#REF!</definedName>
    <definedName name="ProjectStatus" localSheetId="3">Table3[Status]</definedName>
    <definedName name="ProjectStatus">Table3[Status]</definedName>
    <definedName name="pto_supp" hidden="1">#REF!</definedName>
    <definedName name="rtre" hidden="1">{"Main Economic Indicators",#N/A,FALSE,"C"}</definedName>
    <definedName name="Rwvu.Print." hidden="1">#N/A</definedName>
    <definedName name="wrn.Main._.Economic._.Indicators." hidden="1">{"Main Economic Indicators",#N/A,FALSE,"C"}</definedName>
    <definedName name="wrn.STAFF_REPORT_TABLES." hidden="1">{"SR_tbs",#N/A,FALSE,"MGSSEI";"SR_tbs",#N/A,FALSE,"MGSBOX";"SR_tbs",#N/A,FALSE,"MGSOCIND"}</definedName>
    <definedName name="wvu.Print." hidden="1">{TRUE,TRUE,-0.5,-14.75,603,387,FALSE,TRUE,TRUE,TRUE,0,1,2,1,2,1,1,4,TRUE,TRUE,3,TRUE,1,TRUE,75,"Swvu.Print.","ACwvu.Print.",#N/A,FALSE,FALSE,1,0.75,0.6,0.5,1,"","",TRUE,FALSE,TRUE,FALSE,1,#N/A,1,1,#DIV/0!,FALSE,"Rwvu.Print.",#N/A,FALSE,FALSE,FALSE,1,65532,300,FALSE,FALSE,TRUE,TRUE,TRUE}</definedName>
    <definedName name="WW"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81029"/>
  <pivotCaches>
    <pivotCache cacheId="0" r:id="rId13"/>
    <pivotCache cacheId="1" r:id="rId1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 i="31" l="1"/>
  <c r="H3" i="31"/>
  <c r="H4" i="31"/>
  <c r="H5" i="31"/>
  <c r="H6" i="31"/>
  <c r="H7" i="31"/>
  <c r="H8" i="31"/>
  <c r="H9" i="31"/>
  <c r="H10" i="31"/>
  <c r="H11" i="31"/>
  <c r="H12" i="31"/>
  <c r="H13" i="31"/>
  <c r="H14" i="31"/>
  <c r="H15" i="31"/>
  <c r="H16" i="31"/>
  <c r="H17" i="31"/>
  <c r="H18" i="31"/>
  <c r="H19" i="31"/>
  <c r="H20" i="31"/>
  <c r="H21" i="31"/>
  <c r="H22" i="31"/>
  <c r="H23" i="31"/>
  <c r="H24" i="31"/>
  <c r="H25" i="31"/>
  <c r="H26" i="31"/>
  <c r="H27" i="31"/>
  <c r="H28" i="31"/>
  <c r="H29" i="31"/>
  <c r="H30" i="31"/>
  <c r="H31" i="31"/>
  <c r="H32" i="31"/>
  <c r="H33" i="31"/>
  <c r="H34" i="31"/>
  <c r="H35" i="31"/>
  <c r="H36" i="31"/>
  <c r="H37" i="31"/>
  <c r="H38" i="31"/>
  <c r="H39" i="31"/>
  <c r="H40" i="31"/>
  <c r="H41" i="31"/>
  <c r="H42" i="31"/>
  <c r="H43" i="31"/>
  <c r="H44" i="31"/>
  <c r="H45" i="31"/>
  <c r="H46" i="31"/>
  <c r="H47" i="31"/>
  <c r="H48" i="31"/>
  <c r="H49" i="31"/>
  <c r="H50" i="31"/>
  <c r="H51" i="31"/>
  <c r="H52" i="31"/>
  <c r="H53" i="31"/>
  <c r="H54" i="31"/>
  <c r="H55" i="31"/>
  <c r="H56" i="31"/>
  <c r="H57" i="31"/>
  <c r="H58" i="31"/>
  <c r="H59" i="31"/>
  <c r="H60" i="31"/>
  <c r="H61" i="31"/>
  <c r="H62" i="31"/>
  <c r="H63" i="31"/>
  <c r="H64" i="31"/>
  <c r="H65" i="31"/>
  <c r="H66" i="31"/>
  <c r="H67" i="31"/>
  <c r="H68" i="31"/>
  <c r="H69" i="31"/>
  <c r="H70" i="31"/>
  <c r="H71" i="31"/>
  <c r="H72" i="31"/>
  <c r="H73" i="31"/>
  <c r="H74" i="31"/>
  <c r="H75" i="31"/>
  <c r="H76" i="31"/>
  <c r="H77" i="31"/>
  <c r="H78" i="31"/>
  <c r="H79" i="31"/>
  <c r="H80" i="31"/>
  <c r="H81" i="31"/>
  <c r="H82" i="31"/>
  <c r="H83" i="31"/>
  <c r="H84" i="31"/>
  <c r="H85" i="31"/>
  <c r="H86" i="31"/>
  <c r="H87" i="31"/>
  <c r="H88" i="31"/>
  <c r="H89" i="31"/>
  <c r="H90" i="31"/>
  <c r="H91" i="31"/>
  <c r="H92" i="31"/>
  <c r="H93" i="31"/>
  <c r="H94" i="31"/>
  <c r="H95" i="31"/>
  <c r="H96" i="31"/>
  <c r="H97" i="31"/>
  <c r="H98" i="31"/>
  <c r="H99" i="31"/>
  <c r="H100" i="31"/>
  <c r="H101" i="31"/>
  <c r="H102" i="31"/>
  <c r="H103" i="31"/>
  <c r="H104" i="31"/>
  <c r="H105" i="31"/>
  <c r="H106" i="31"/>
  <c r="H107" i="31"/>
  <c r="H108" i="31"/>
  <c r="H109" i="31"/>
  <c r="H110" i="31"/>
  <c r="H111" i="31"/>
  <c r="H112" i="31"/>
  <c r="H113" i="31"/>
  <c r="H114" i="31"/>
  <c r="H115" i="31"/>
  <c r="H116" i="31"/>
  <c r="H117" i="31"/>
  <c r="H118" i="31"/>
  <c r="H119" i="31"/>
  <c r="H120" i="31"/>
  <c r="H121" i="31"/>
  <c r="H122" i="31"/>
  <c r="H123" i="31"/>
  <c r="H124" i="31"/>
  <c r="H125" i="31"/>
  <c r="H126" i="31"/>
  <c r="H127" i="31"/>
  <c r="H128" i="31"/>
  <c r="H129" i="31"/>
  <c r="H130" i="31"/>
  <c r="H131" i="31"/>
  <c r="H132" i="31"/>
  <c r="H133" i="31"/>
  <c r="H134" i="31"/>
  <c r="H135" i="31"/>
  <c r="H136" i="31"/>
  <c r="H137" i="31"/>
  <c r="H138" i="31"/>
  <c r="H139" i="31"/>
  <c r="H140" i="31"/>
  <c r="H141" i="31"/>
  <c r="H142" i="31"/>
  <c r="H143" i="31"/>
  <c r="H144" i="31"/>
  <c r="H145" i="31"/>
  <c r="H146" i="31"/>
  <c r="H147" i="31"/>
  <c r="H148" i="31"/>
  <c r="H149" i="31"/>
  <c r="H150" i="31"/>
  <c r="H151" i="31"/>
  <c r="H152" i="31"/>
  <c r="H153" i="31"/>
  <c r="H154" i="31"/>
  <c r="H155" i="31"/>
  <c r="H156" i="31"/>
  <c r="H157" i="31"/>
  <c r="H158" i="31"/>
  <c r="H159" i="31"/>
  <c r="H160" i="31"/>
  <c r="H161" i="31"/>
  <c r="H162" i="31"/>
  <c r="H163" i="31"/>
  <c r="H164" i="31"/>
  <c r="H165" i="31"/>
  <c r="H166" i="31"/>
  <c r="H167" i="31"/>
  <c r="H168" i="31"/>
  <c r="H169" i="31"/>
  <c r="H170" i="31"/>
  <c r="H171" i="31"/>
  <c r="H172" i="31"/>
  <c r="H173" i="31"/>
  <c r="H174" i="31"/>
  <c r="H175" i="31"/>
  <c r="H176" i="31"/>
  <c r="H177" i="31"/>
  <c r="H178" i="31"/>
  <c r="H179" i="31"/>
  <c r="H180" i="31"/>
  <c r="H181" i="31"/>
  <c r="H182" i="31"/>
  <c r="H183" i="31"/>
  <c r="H184" i="31"/>
  <c r="H185" i="31"/>
  <c r="H186" i="31"/>
  <c r="H187" i="31"/>
  <c r="H188" i="31"/>
  <c r="H189" i="31"/>
  <c r="H190" i="31"/>
  <c r="H191" i="31"/>
  <c r="H192" i="31"/>
  <c r="H193" i="31"/>
  <c r="H194" i="31"/>
  <c r="H195" i="31"/>
  <c r="H196" i="31"/>
  <c r="H197" i="31"/>
  <c r="H198" i="31"/>
  <c r="H199" i="31"/>
  <c r="H200" i="31"/>
  <c r="H201" i="31"/>
  <c r="H202" i="31"/>
  <c r="H203" i="31"/>
  <c r="H204" i="31"/>
  <c r="H205" i="31"/>
  <c r="H206" i="31"/>
  <c r="H207" i="31"/>
  <c r="H208" i="31"/>
  <c r="H209" i="31"/>
  <c r="H210" i="31"/>
  <c r="H211" i="31"/>
  <c r="H212" i="31"/>
  <c r="H213" i="31"/>
  <c r="H214" i="31"/>
  <c r="H215" i="31"/>
  <c r="H216" i="31"/>
  <c r="H217" i="31"/>
  <c r="H218" i="31"/>
  <c r="H219" i="31"/>
  <c r="H220" i="31"/>
  <c r="H221" i="31"/>
  <c r="H222" i="31"/>
  <c r="H223" i="31"/>
  <c r="H224" i="31"/>
  <c r="H225" i="31"/>
  <c r="H226" i="31"/>
  <c r="H227" i="31"/>
  <c r="H228" i="31"/>
  <c r="H229" i="31"/>
  <c r="H230" i="31"/>
  <c r="H231" i="31"/>
  <c r="H232" i="31"/>
  <c r="H233" i="31"/>
  <c r="H234" i="31"/>
  <c r="H235" i="31"/>
  <c r="H236" i="31"/>
  <c r="H237" i="31"/>
  <c r="H238" i="31"/>
  <c r="H239" i="31"/>
  <c r="H240" i="31"/>
  <c r="H241" i="31"/>
  <c r="H242" i="31"/>
  <c r="H243" i="31"/>
  <c r="H244" i="31"/>
  <c r="H245" i="31"/>
  <c r="H246" i="31"/>
  <c r="H247" i="31"/>
  <c r="H248" i="31"/>
  <c r="H249" i="31"/>
  <c r="H250" i="31"/>
  <c r="H251" i="31"/>
  <c r="H252" i="31"/>
  <c r="H253" i="31"/>
  <c r="H254" i="31"/>
  <c r="H255" i="31"/>
  <c r="H256" i="31"/>
  <c r="H257" i="31"/>
  <c r="H258" i="31"/>
  <c r="H259" i="31"/>
  <c r="H260" i="31"/>
  <c r="H261" i="31"/>
  <c r="H262" i="31"/>
  <c r="H263" i="31"/>
  <c r="H264" i="31"/>
  <c r="H265" i="31"/>
  <c r="H266" i="31"/>
  <c r="H267" i="31"/>
  <c r="H268" i="31"/>
  <c r="H269" i="31"/>
  <c r="H270" i="31"/>
  <c r="H271" i="31"/>
  <c r="H272" i="31"/>
  <c r="H273" i="31"/>
  <c r="H274" i="31"/>
  <c r="H275" i="31"/>
  <c r="H276" i="31"/>
  <c r="H277" i="31"/>
  <c r="H278" i="31"/>
  <c r="H279" i="31"/>
  <c r="H280" i="31"/>
  <c r="H281" i="31"/>
  <c r="H282" i="31"/>
  <c r="H283" i="31"/>
  <c r="H284" i="31"/>
  <c r="H285" i="31"/>
  <c r="H286" i="31"/>
  <c r="H287" i="31"/>
  <c r="H288" i="31"/>
  <c r="H289" i="31"/>
  <c r="H290" i="31"/>
  <c r="H291" i="31"/>
  <c r="H292" i="31"/>
  <c r="H293" i="31"/>
  <c r="H294" i="31"/>
  <c r="H295" i="31"/>
  <c r="H296" i="31"/>
  <c r="H297" i="31"/>
  <c r="H298" i="31"/>
  <c r="H299" i="31"/>
  <c r="H300" i="31"/>
  <c r="H301" i="31"/>
  <c r="H302" i="31"/>
  <c r="H303" i="31"/>
  <c r="H304" i="31"/>
  <c r="H305" i="31"/>
  <c r="H306" i="31"/>
  <c r="H307" i="31"/>
  <c r="E10" i="31"/>
  <c r="E299" i="31"/>
  <c r="E274" i="31"/>
  <c r="E289" i="31"/>
  <c r="E272" i="31"/>
  <c r="E296" i="31"/>
  <c r="E295" i="31"/>
  <c r="E275" i="31"/>
  <c r="E300" i="31"/>
  <c r="E273" i="31"/>
  <c r="E282" i="31"/>
  <c r="E277" i="31"/>
  <c r="E279" i="31"/>
  <c r="E284" i="31"/>
  <c r="E280" i="31"/>
  <c r="E285" i="31"/>
  <c r="E286" i="31"/>
  <c r="E302" i="31"/>
  <c r="E19" i="31" l="1"/>
  <c r="E237" i="31" l="1"/>
  <c r="E249" i="31"/>
  <c r="E53" i="31"/>
  <c r="E52" i="31"/>
  <c r="C2" i="39"/>
  <c r="E18" i="31"/>
  <c r="E232" i="31"/>
  <c r="E131" i="31"/>
  <c r="E93" i="31"/>
  <c r="E33" i="31"/>
  <c r="E34" i="31"/>
  <c r="E192" i="31"/>
  <c r="E193" i="31"/>
  <c r="E195" i="31"/>
  <c r="E132" i="31"/>
  <c r="E214" i="31"/>
  <c r="E87" i="31"/>
  <c r="E88" i="31"/>
  <c r="E89" i="31"/>
  <c r="E59" i="31"/>
  <c r="E60" i="31"/>
  <c r="E211" i="31"/>
  <c r="E90" i="31"/>
  <c r="E91" i="31"/>
  <c r="D16" i="39" l="1"/>
  <c r="E16" i="39"/>
  <c r="F16" i="39"/>
  <c r="G16" i="39"/>
  <c r="H16" i="39"/>
  <c r="E15" i="39"/>
  <c r="E17" i="39" s="1"/>
  <c r="F15" i="39"/>
  <c r="F17" i="39" s="1"/>
  <c r="G15" i="39"/>
  <c r="G17" i="39" s="1"/>
  <c r="H15" i="39"/>
  <c r="H17" i="39" s="1"/>
  <c r="D15" i="39"/>
  <c r="D17" i="39" s="1"/>
  <c r="K41" i="37"/>
  <c r="K42" i="37"/>
  <c r="K43" i="37"/>
  <c r="K44" i="37"/>
  <c r="K45" i="37"/>
  <c r="K46" i="37"/>
  <c r="K47" i="37"/>
  <c r="K48" i="37"/>
  <c r="K49" i="37"/>
  <c r="K50" i="37"/>
  <c r="K51" i="37"/>
  <c r="K52" i="37"/>
  <c r="K53" i="37"/>
  <c r="K54" i="37"/>
  <c r="K55" i="37"/>
  <c r="K56" i="37"/>
  <c r="K57" i="37"/>
  <c r="K58" i="37"/>
  <c r="K59" i="37"/>
  <c r="K60" i="37"/>
  <c r="K61" i="37"/>
  <c r="K62" i="37"/>
  <c r="K63" i="37"/>
  <c r="K64" i="37"/>
  <c r="K65" i="37"/>
  <c r="K66" i="37"/>
  <c r="K67" i="37"/>
  <c r="K68" i="37"/>
  <c r="K69" i="37"/>
  <c r="K70" i="37"/>
  <c r="K71" i="37"/>
  <c r="K72" i="37"/>
  <c r="K73" i="37"/>
  <c r="K74" i="37"/>
  <c r="K75" i="37"/>
  <c r="K76" i="37"/>
  <c r="K77" i="37"/>
  <c r="K78" i="37"/>
  <c r="K79" i="37"/>
  <c r="K80" i="37"/>
  <c r="K81" i="37"/>
  <c r="K82" i="37"/>
  <c r="K83" i="37"/>
  <c r="K84" i="37"/>
  <c r="K85" i="37"/>
  <c r="K86" i="37"/>
  <c r="K87" i="37"/>
  <c r="K88" i="37"/>
  <c r="K89" i="37"/>
  <c r="K90" i="37"/>
  <c r="K91" i="37"/>
  <c r="K92" i="37"/>
  <c r="K93" i="37"/>
  <c r="K94" i="37"/>
  <c r="K95" i="37"/>
  <c r="K96" i="37"/>
  <c r="K97" i="37"/>
  <c r="K98" i="37"/>
  <c r="K99" i="37"/>
  <c r="K100" i="37"/>
  <c r="K101" i="37"/>
  <c r="K102" i="37"/>
  <c r="K103" i="37"/>
  <c r="K104" i="37"/>
  <c r="K105" i="37"/>
  <c r="K106" i="37"/>
  <c r="K107" i="37"/>
  <c r="K108" i="37"/>
  <c r="K109" i="37"/>
  <c r="K110" i="37"/>
  <c r="K111" i="37"/>
  <c r="K112" i="37"/>
  <c r="K113" i="37"/>
  <c r="K114" i="37"/>
  <c r="K115" i="37"/>
  <c r="K116" i="37"/>
  <c r="K117" i="37"/>
  <c r="K118" i="37"/>
  <c r="K119" i="37"/>
  <c r="K120" i="37"/>
  <c r="K121" i="37"/>
  <c r="K122" i="37"/>
  <c r="K123" i="37"/>
  <c r="K124" i="37"/>
  <c r="K125" i="37"/>
  <c r="K126" i="37"/>
  <c r="K127" i="37"/>
  <c r="K128" i="37"/>
  <c r="K129" i="37"/>
  <c r="K130" i="37"/>
  <c r="K131" i="37"/>
  <c r="K132" i="37"/>
  <c r="K133" i="37"/>
  <c r="K134" i="37"/>
  <c r="K135" i="37"/>
  <c r="K136" i="37"/>
  <c r="K137" i="37"/>
  <c r="K138" i="37"/>
  <c r="K139" i="37"/>
  <c r="K140" i="37"/>
  <c r="K141" i="37"/>
  <c r="K142" i="37"/>
  <c r="K143" i="37"/>
  <c r="K144" i="37"/>
  <c r="K145" i="37"/>
  <c r="K146" i="37"/>
  <c r="K147" i="37"/>
  <c r="K148" i="37"/>
  <c r="K149" i="37"/>
  <c r="K150" i="37"/>
  <c r="K151" i="37"/>
  <c r="K152" i="37"/>
  <c r="K153" i="37"/>
  <c r="K154" i="37"/>
  <c r="K155" i="37"/>
  <c r="K156" i="37"/>
  <c r="K157" i="37"/>
  <c r="K158" i="37"/>
  <c r="K159" i="37"/>
  <c r="K160" i="37"/>
  <c r="K161" i="37"/>
  <c r="K162" i="37"/>
  <c r="K163" i="37"/>
  <c r="K164" i="37"/>
  <c r="K165" i="37"/>
  <c r="K166" i="37"/>
  <c r="K167" i="37"/>
  <c r="K168" i="37"/>
  <c r="K169" i="37"/>
  <c r="K170" i="37"/>
  <c r="K171" i="37"/>
  <c r="K172" i="37"/>
  <c r="K173" i="37"/>
  <c r="K174" i="37"/>
  <c r="K175" i="37"/>
  <c r="K176" i="37"/>
  <c r="K177" i="37"/>
  <c r="K178" i="37"/>
  <c r="K179" i="37"/>
  <c r="K180" i="37"/>
  <c r="K181" i="37"/>
  <c r="K182" i="37"/>
  <c r="K183" i="37"/>
  <c r="K184" i="37"/>
  <c r="K185" i="37"/>
  <c r="K186" i="37"/>
  <c r="K187" i="37"/>
  <c r="K188" i="37"/>
  <c r="K189" i="37"/>
  <c r="K190" i="37"/>
  <c r="K191" i="37"/>
  <c r="K192" i="37"/>
  <c r="K193" i="37"/>
  <c r="K194" i="37"/>
  <c r="K195" i="37"/>
  <c r="K196" i="37"/>
  <c r="K197" i="37"/>
  <c r="K198" i="37"/>
  <c r="K199" i="37"/>
  <c r="K200" i="37"/>
  <c r="K201" i="37"/>
  <c r="K202" i="37"/>
  <c r="K203" i="37"/>
  <c r="K204" i="37"/>
  <c r="K205" i="37"/>
  <c r="K206" i="37"/>
  <c r="K207" i="37"/>
  <c r="K208" i="37"/>
  <c r="K209" i="37"/>
  <c r="K210" i="37"/>
  <c r="K211" i="37"/>
  <c r="K212" i="37"/>
  <c r="K213" i="37"/>
  <c r="K214" i="37"/>
  <c r="K215" i="37"/>
  <c r="K216" i="37"/>
  <c r="K217" i="37"/>
  <c r="K218" i="37"/>
  <c r="K219" i="37"/>
  <c r="K220" i="37"/>
  <c r="K221" i="37"/>
  <c r="K222" i="37"/>
  <c r="K223" i="37"/>
  <c r="K224" i="37"/>
  <c r="K225" i="37"/>
  <c r="K226" i="37"/>
  <c r="K227" i="37"/>
  <c r="K228" i="37"/>
  <c r="K229" i="37"/>
  <c r="K230" i="37"/>
  <c r="K231" i="37"/>
  <c r="K232" i="37"/>
  <c r="K233" i="37"/>
  <c r="K234" i="37"/>
  <c r="K235" i="37"/>
  <c r="K236" i="37"/>
  <c r="K237" i="37"/>
  <c r="K238" i="37"/>
  <c r="K239" i="37"/>
  <c r="K240" i="37"/>
  <c r="K241" i="37"/>
  <c r="K242" i="37"/>
  <c r="K243" i="37"/>
  <c r="K244" i="37"/>
  <c r="K245" i="37"/>
  <c r="K246" i="37"/>
  <c r="K247" i="37"/>
  <c r="K248" i="37"/>
  <c r="K249" i="37"/>
  <c r="K250" i="37"/>
  <c r="K251" i="37"/>
  <c r="K252" i="37"/>
  <c r="K253" i="37"/>
  <c r="K254" i="37"/>
  <c r="K255" i="37"/>
  <c r="K256" i="37"/>
  <c r="K257" i="37"/>
  <c r="K258" i="37"/>
  <c r="K259" i="37"/>
  <c r="K260" i="37"/>
  <c r="K261" i="37"/>
  <c r="K262" i="37"/>
  <c r="K263" i="37"/>
  <c r="K264" i="37"/>
  <c r="K265" i="37"/>
  <c r="K266" i="37"/>
  <c r="K267" i="37"/>
  <c r="K268" i="37"/>
  <c r="K269" i="37"/>
  <c r="K270" i="37"/>
  <c r="K271" i="37"/>
  <c r="K272" i="37"/>
  <c r="K273" i="37"/>
  <c r="K274" i="37"/>
  <c r="K275" i="37"/>
  <c r="K276" i="37"/>
  <c r="K277" i="37"/>
  <c r="K278" i="37"/>
  <c r="K279" i="37"/>
  <c r="K280" i="37"/>
  <c r="K281" i="37"/>
  <c r="K282" i="37"/>
  <c r="K283" i="37"/>
  <c r="K284" i="37"/>
  <c r="K285" i="37"/>
  <c r="K286" i="37"/>
  <c r="K287" i="37"/>
  <c r="K288" i="37"/>
  <c r="K289" i="37"/>
  <c r="K290" i="37"/>
  <c r="K291" i="37"/>
  <c r="K292" i="37"/>
  <c r="K293" i="37"/>
  <c r="K294" i="37"/>
  <c r="K295" i="37"/>
  <c r="K296" i="37"/>
  <c r="K297" i="37"/>
  <c r="K298" i="37"/>
  <c r="K299" i="37"/>
  <c r="K300" i="37"/>
  <c r="K301" i="37"/>
  <c r="K302" i="37"/>
  <c r="K303" i="37"/>
  <c r="K304" i="37"/>
  <c r="K305" i="37"/>
  <c r="K306" i="37"/>
  <c r="K307" i="37"/>
  <c r="K308" i="37"/>
  <c r="K309" i="37"/>
  <c r="K310" i="37"/>
  <c r="K311" i="37"/>
  <c r="K312" i="37"/>
  <c r="K313" i="37"/>
  <c r="K314" i="37"/>
  <c r="K315" i="37"/>
  <c r="K316" i="37"/>
  <c r="K317" i="37"/>
  <c r="K318" i="37"/>
  <c r="K319" i="37"/>
  <c r="K320" i="37"/>
  <c r="K321" i="37"/>
  <c r="K322" i="37"/>
  <c r="K323" i="37"/>
  <c r="K324" i="37"/>
  <c r="K325" i="37"/>
  <c r="K326" i="37"/>
  <c r="K327" i="37"/>
  <c r="K328" i="37"/>
  <c r="K329" i="37"/>
  <c r="K330" i="37"/>
  <c r="K331" i="37"/>
  <c r="K332" i="37"/>
  <c r="K333" i="37"/>
  <c r="K334" i="37"/>
  <c r="K335" i="37"/>
  <c r="K336" i="37"/>
  <c r="K337" i="37"/>
  <c r="K338" i="37"/>
  <c r="K339" i="37"/>
  <c r="K340" i="37"/>
  <c r="K341" i="37"/>
  <c r="K342" i="37"/>
  <c r="K343" i="37"/>
  <c r="K344" i="37"/>
  <c r="K345" i="37"/>
  <c r="K346" i="37"/>
  <c r="K347" i="37"/>
  <c r="K348" i="37"/>
  <c r="K349" i="37"/>
  <c r="K350" i="37"/>
  <c r="K351" i="37"/>
  <c r="K352" i="37"/>
  <c r="K353" i="37"/>
  <c r="K354" i="37"/>
  <c r="K355" i="37"/>
  <c r="K356" i="37"/>
  <c r="K357" i="37"/>
  <c r="K358" i="37"/>
  <c r="K359" i="37"/>
  <c r="K360" i="37"/>
  <c r="K361" i="37"/>
  <c r="K362" i="37"/>
  <c r="K363" i="37"/>
  <c r="K364" i="37"/>
  <c r="K365" i="37"/>
  <c r="K366" i="37"/>
  <c r="K367" i="37"/>
  <c r="K368" i="37"/>
  <c r="K369" i="37"/>
  <c r="K370" i="37"/>
  <c r="K371" i="37"/>
  <c r="K372" i="37"/>
  <c r="K373" i="37"/>
  <c r="K374" i="37"/>
  <c r="K375" i="37"/>
  <c r="K376" i="37"/>
  <c r="K377" i="37"/>
  <c r="K378" i="37"/>
  <c r="K379" i="37"/>
  <c r="K380" i="37"/>
  <c r="K381" i="37"/>
  <c r="K382" i="37"/>
  <c r="K383" i="37"/>
  <c r="K384" i="37"/>
  <c r="K385" i="37"/>
  <c r="K386" i="37"/>
  <c r="K387" i="37"/>
  <c r="K388" i="37"/>
  <c r="K389" i="37"/>
  <c r="K390" i="37"/>
  <c r="K391" i="37"/>
  <c r="K392" i="37"/>
  <c r="K393" i="37"/>
  <c r="K394" i="37"/>
  <c r="K395" i="37"/>
  <c r="K396" i="37"/>
  <c r="K397" i="37"/>
  <c r="K398" i="37"/>
  <c r="K399" i="37"/>
  <c r="K400" i="37"/>
  <c r="K4" i="37"/>
  <c r="C16" i="39" s="1"/>
  <c r="K5" i="37"/>
  <c r="K6" i="37"/>
  <c r="K7" i="37"/>
  <c r="K8" i="37"/>
  <c r="K9" i="37"/>
  <c r="K10" i="37"/>
  <c r="K11" i="37"/>
  <c r="K12" i="37"/>
  <c r="K13" i="37"/>
  <c r="K14" i="37"/>
  <c r="K15" i="37"/>
  <c r="K16" i="37"/>
  <c r="K17" i="37"/>
  <c r="K18" i="37"/>
  <c r="K19" i="37"/>
  <c r="K20" i="37"/>
  <c r="K21" i="37"/>
  <c r="K22" i="37"/>
  <c r="K23" i="37"/>
  <c r="K24" i="37"/>
  <c r="K25" i="37"/>
  <c r="K26" i="37"/>
  <c r="K27" i="37"/>
  <c r="K28" i="37"/>
  <c r="K29" i="37"/>
  <c r="K30" i="37"/>
  <c r="K31" i="37"/>
  <c r="K32" i="37"/>
  <c r="K33" i="37"/>
  <c r="K34" i="37"/>
  <c r="K35" i="37"/>
  <c r="K36" i="37"/>
  <c r="K37" i="37"/>
  <c r="K38" i="37"/>
  <c r="K39" i="37"/>
  <c r="K40" i="37"/>
  <c r="K3" i="37"/>
  <c r="C15" i="39" s="1"/>
  <c r="C11" i="39"/>
  <c r="C10" i="39"/>
  <c r="H5" i="39"/>
  <c r="H4" i="39"/>
  <c r="G5" i="39"/>
  <c r="G4" i="39"/>
  <c r="F5" i="39"/>
  <c r="F4" i="39"/>
  <c r="E5" i="39"/>
  <c r="E4" i="39"/>
  <c r="D5" i="39"/>
  <c r="D4" i="39"/>
  <c r="C17" i="39" l="1"/>
  <c r="D6" i="39"/>
  <c r="E6" i="39"/>
  <c r="F6" i="39"/>
  <c r="G6" i="39"/>
  <c r="H6" i="39"/>
  <c r="M1000" i="38" l="1"/>
  <c r="M999" i="38"/>
  <c r="M998" i="38"/>
  <c r="M997" i="38"/>
  <c r="M996" i="38"/>
  <c r="M995" i="38"/>
  <c r="M994" i="38"/>
  <c r="M993" i="38"/>
  <c r="M992" i="38"/>
  <c r="M991" i="38"/>
  <c r="M990" i="38"/>
  <c r="M989" i="38"/>
  <c r="M988" i="38"/>
  <c r="M987" i="38"/>
  <c r="M986" i="38"/>
  <c r="M985" i="38"/>
  <c r="M984" i="38"/>
  <c r="M983" i="38"/>
  <c r="M982" i="38"/>
  <c r="M981" i="38"/>
  <c r="M980" i="38"/>
  <c r="M979" i="38"/>
  <c r="M978" i="38"/>
  <c r="M977" i="38"/>
  <c r="M976" i="38"/>
  <c r="M975" i="38"/>
  <c r="M974" i="38"/>
  <c r="M973" i="38"/>
  <c r="M972" i="38"/>
  <c r="M971" i="38"/>
  <c r="M970" i="38"/>
  <c r="M969" i="38"/>
  <c r="M968" i="38"/>
  <c r="M967" i="38"/>
  <c r="M966" i="38"/>
  <c r="M965" i="38"/>
  <c r="M964" i="38"/>
  <c r="M963" i="38"/>
  <c r="M962" i="38"/>
  <c r="M961" i="38"/>
  <c r="M960" i="38"/>
  <c r="M959" i="38"/>
  <c r="M958" i="38"/>
  <c r="M957" i="38"/>
  <c r="M956" i="38"/>
  <c r="M955" i="38"/>
  <c r="M954" i="38"/>
  <c r="M953" i="38"/>
  <c r="M952" i="38"/>
  <c r="M951" i="38"/>
  <c r="M950" i="38"/>
  <c r="M949" i="38"/>
  <c r="M948" i="38"/>
  <c r="M947" i="38"/>
  <c r="M946" i="38"/>
  <c r="M945" i="38"/>
  <c r="M944" i="38"/>
  <c r="M943" i="38"/>
  <c r="M942" i="38"/>
  <c r="M941" i="38"/>
  <c r="M940" i="38"/>
  <c r="M939" i="38"/>
  <c r="M938" i="38"/>
  <c r="M937" i="38"/>
  <c r="M936" i="38"/>
  <c r="M935" i="38"/>
  <c r="M934" i="38"/>
  <c r="M933" i="38"/>
  <c r="M932" i="38"/>
  <c r="M931" i="38"/>
  <c r="M930" i="38"/>
  <c r="M929" i="38"/>
  <c r="M928" i="38"/>
  <c r="M927" i="38"/>
  <c r="M926" i="38"/>
  <c r="M925" i="38"/>
  <c r="M924" i="38"/>
  <c r="M923" i="38"/>
  <c r="M922" i="38"/>
  <c r="M921" i="38"/>
  <c r="M920" i="38"/>
  <c r="M919" i="38"/>
  <c r="M918" i="38"/>
  <c r="M917" i="38"/>
  <c r="M916" i="38"/>
  <c r="M915" i="38"/>
  <c r="M914" i="38"/>
  <c r="M913" i="38"/>
  <c r="M912" i="38"/>
  <c r="M911" i="38"/>
  <c r="M910" i="38"/>
  <c r="M909" i="38"/>
  <c r="M908" i="38"/>
  <c r="M907" i="38"/>
  <c r="M906" i="38"/>
  <c r="M905" i="38"/>
  <c r="M904" i="38"/>
  <c r="M903" i="38"/>
  <c r="M902" i="38"/>
  <c r="M901" i="38"/>
  <c r="M900" i="38"/>
  <c r="M899" i="38"/>
  <c r="M898" i="38"/>
  <c r="M897" i="38"/>
  <c r="M896" i="38"/>
  <c r="M895" i="38"/>
  <c r="M894" i="38"/>
  <c r="M893" i="38"/>
  <c r="M892" i="38"/>
  <c r="M891" i="38"/>
  <c r="M890" i="38"/>
  <c r="M889" i="38"/>
  <c r="M888" i="38"/>
  <c r="M887" i="38"/>
  <c r="M886" i="38"/>
  <c r="M885" i="38"/>
  <c r="M884" i="38"/>
  <c r="M883" i="38"/>
  <c r="M882" i="38"/>
  <c r="M881" i="38"/>
  <c r="M880" i="38"/>
  <c r="M879" i="38"/>
  <c r="M878" i="38"/>
  <c r="M877" i="38"/>
  <c r="M876" i="38"/>
  <c r="M875" i="38"/>
  <c r="M874" i="38"/>
  <c r="M873" i="38"/>
  <c r="M872" i="38"/>
  <c r="M871" i="38"/>
  <c r="M870" i="38"/>
  <c r="M869" i="38"/>
  <c r="M868" i="38"/>
  <c r="M867" i="38"/>
  <c r="M866" i="38"/>
  <c r="M865" i="38"/>
  <c r="M864" i="38"/>
  <c r="M863" i="38"/>
  <c r="M862" i="38"/>
  <c r="M861" i="38"/>
  <c r="M860" i="38"/>
  <c r="M859" i="38"/>
  <c r="M858" i="38"/>
  <c r="M857" i="38"/>
  <c r="M856" i="38"/>
  <c r="M855" i="38"/>
  <c r="M854" i="38"/>
  <c r="M853" i="38"/>
  <c r="M852" i="38"/>
  <c r="M851" i="38"/>
  <c r="M850" i="38"/>
  <c r="M849" i="38"/>
  <c r="M848" i="38"/>
  <c r="M847" i="38"/>
  <c r="M846" i="38"/>
  <c r="M845" i="38"/>
  <c r="M844" i="38"/>
  <c r="M843" i="38"/>
  <c r="M842" i="38"/>
  <c r="M841" i="38"/>
  <c r="M840" i="38"/>
  <c r="M839" i="38"/>
  <c r="M838" i="38"/>
  <c r="M837" i="38"/>
  <c r="M836" i="38"/>
  <c r="M835" i="38"/>
  <c r="M834" i="38"/>
  <c r="M833" i="38"/>
  <c r="M832" i="38"/>
  <c r="M831" i="38"/>
  <c r="M830" i="38"/>
  <c r="M829" i="38"/>
  <c r="M828" i="38"/>
  <c r="M827" i="38"/>
  <c r="M826" i="38"/>
  <c r="M825" i="38"/>
  <c r="M824" i="38"/>
  <c r="M823" i="38"/>
  <c r="M822" i="38"/>
  <c r="M821" i="38"/>
  <c r="M820" i="38"/>
  <c r="M819" i="38"/>
  <c r="M818" i="38"/>
  <c r="M817" i="38"/>
  <c r="M816" i="38"/>
  <c r="M815" i="38"/>
  <c r="M814" i="38"/>
  <c r="M813" i="38"/>
  <c r="M812" i="38"/>
  <c r="M811" i="38"/>
  <c r="M810" i="38"/>
  <c r="M809" i="38"/>
  <c r="M808" i="38"/>
  <c r="M807" i="38"/>
  <c r="M806" i="38"/>
  <c r="M805" i="38"/>
  <c r="M804" i="38"/>
  <c r="M803" i="38"/>
  <c r="M802" i="38"/>
  <c r="M801" i="38"/>
  <c r="M800" i="38"/>
  <c r="M799" i="38"/>
  <c r="M798" i="38"/>
  <c r="M797" i="38"/>
  <c r="M796" i="38"/>
  <c r="M795" i="38"/>
  <c r="M794" i="38"/>
  <c r="M793" i="38"/>
  <c r="M792" i="38"/>
  <c r="M791" i="38"/>
  <c r="M790" i="38"/>
  <c r="M789" i="38"/>
  <c r="M788" i="38"/>
  <c r="M787" i="38"/>
  <c r="M786" i="38"/>
  <c r="M785" i="38"/>
  <c r="M784" i="38"/>
  <c r="M783" i="38"/>
  <c r="M782" i="38"/>
  <c r="M781" i="38"/>
  <c r="M780" i="38"/>
  <c r="M779" i="38"/>
  <c r="M778" i="38"/>
  <c r="M777" i="38"/>
  <c r="M776" i="38"/>
  <c r="M775" i="38"/>
  <c r="M774" i="38"/>
  <c r="M773" i="38"/>
  <c r="M772" i="38"/>
  <c r="M771" i="38"/>
  <c r="M770" i="38"/>
  <c r="M769" i="38"/>
  <c r="M768" i="38"/>
  <c r="M767" i="38"/>
  <c r="M766" i="38"/>
  <c r="M765" i="38"/>
  <c r="M764" i="38"/>
  <c r="M763" i="38"/>
  <c r="M762" i="38"/>
  <c r="M761" i="38"/>
  <c r="M760" i="38"/>
  <c r="M759" i="38"/>
  <c r="M758" i="38"/>
  <c r="M757" i="38"/>
  <c r="M756" i="38"/>
  <c r="M755" i="38"/>
  <c r="M754" i="38"/>
  <c r="M753" i="38"/>
  <c r="M752" i="38"/>
  <c r="M751" i="38"/>
  <c r="M750" i="38"/>
  <c r="M749" i="38"/>
  <c r="M748" i="38"/>
  <c r="M747" i="38"/>
  <c r="M746" i="38"/>
  <c r="M745" i="38"/>
  <c r="M744" i="38"/>
  <c r="M743" i="38"/>
  <c r="M742" i="38"/>
  <c r="M741" i="38"/>
  <c r="M740" i="38"/>
  <c r="M739" i="38"/>
  <c r="M738" i="38"/>
  <c r="M737" i="38"/>
  <c r="M736" i="38"/>
  <c r="M735" i="38"/>
  <c r="M734" i="38"/>
  <c r="M733" i="38"/>
  <c r="M732" i="38"/>
  <c r="M731" i="38"/>
  <c r="M730" i="38"/>
  <c r="M729" i="38"/>
  <c r="M728" i="38"/>
  <c r="M727" i="38"/>
  <c r="M726" i="38"/>
  <c r="M725" i="38"/>
  <c r="M724" i="38"/>
  <c r="M723" i="38"/>
  <c r="M722" i="38"/>
  <c r="M721" i="38"/>
  <c r="M720" i="38"/>
  <c r="M719" i="38"/>
  <c r="M718" i="38"/>
  <c r="M717" i="38"/>
  <c r="M716" i="38"/>
  <c r="M715" i="38"/>
  <c r="M714" i="38"/>
  <c r="M713" i="38"/>
  <c r="M712" i="38"/>
  <c r="M711" i="38"/>
  <c r="M710" i="38"/>
  <c r="M709" i="38"/>
  <c r="M708" i="38"/>
  <c r="M707" i="38"/>
  <c r="M706" i="38"/>
  <c r="M705" i="38"/>
  <c r="M704" i="38"/>
  <c r="M703" i="38"/>
  <c r="M702" i="38"/>
  <c r="M701" i="38"/>
  <c r="M700" i="38"/>
  <c r="M699" i="38"/>
  <c r="M698" i="38"/>
  <c r="M697" i="38"/>
  <c r="M696" i="38"/>
  <c r="M695" i="38"/>
  <c r="M694" i="38"/>
  <c r="M693" i="38"/>
  <c r="M692" i="38"/>
  <c r="M691" i="38"/>
  <c r="M690" i="38"/>
  <c r="M689" i="38"/>
  <c r="M688" i="38"/>
  <c r="M687" i="38"/>
  <c r="M686" i="38"/>
  <c r="M685" i="38"/>
  <c r="M684" i="38"/>
  <c r="M683" i="38"/>
  <c r="M682" i="38"/>
  <c r="M681" i="38"/>
  <c r="M680" i="38"/>
  <c r="M679" i="38"/>
  <c r="M678" i="38"/>
  <c r="M677" i="38"/>
  <c r="M676" i="38"/>
  <c r="M675" i="38"/>
  <c r="M674" i="38"/>
  <c r="M673" i="38"/>
  <c r="M672" i="38"/>
  <c r="M671" i="38"/>
  <c r="M670" i="38"/>
  <c r="M669" i="38"/>
  <c r="M668" i="38"/>
  <c r="M667" i="38"/>
  <c r="M666" i="38"/>
  <c r="M665" i="38"/>
  <c r="M664" i="38"/>
  <c r="M663" i="38"/>
  <c r="M662" i="38"/>
  <c r="M661" i="38"/>
  <c r="M660" i="38"/>
  <c r="M659" i="38"/>
  <c r="M658" i="38"/>
  <c r="M657" i="38"/>
  <c r="M656" i="38"/>
  <c r="M655" i="38"/>
  <c r="M654" i="38"/>
  <c r="M653" i="38"/>
  <c r="M652" i="38"/>
  <c r="M651" i="38"/>
  <c r="M650" i="38"/>
  <c r="M649" i="38"/>
  <c r="M648" i="38"/>
  <c r="M647" i="38"/>
  <c r="M646" i="38"/>
  <c r="M645" i="38"/>
  <c r="M644" i="38"/>
  <c r="M643" i="38"/>
  <c r="M642" i="38"/>
  <c r="M641" i="38"/>
  <c r="M640" i="38"/>
  <c r="M639" i="38"/>
  <c r="M638" i="38"/>
  <c r="M637" i="38"/>
  <c r="M636" i="38"/>
  <c r="M635" i="38"/>
  <c r="M634" i="38"/>
  <c r="M633" i="38"/>
  <c r="M632" i="38"/>
  <c r="M631" i="38"/>
  <c r="M630" i="38"/>
  <c r="M629" i="38"/>
  <c r="M628" i="38"/>
  <c r="M627" i="38"/>
  <c r="M626" i="38"/>
  <c r="M625" i="38"/>
  <c r="M624" i="38"/>
  <c r="M623" i="38"/>
  <c r="M622" i="38"/>
  <c r="M621" i="38"/>
  <c r="M620" i="38"/>
  <c r="M619" i="38"/>
  <c r="M618" i="38"/>
  <c r="M617" i="38"/>
  <c r="M616" i="38"/>
  <c r="M615" i="38"/>
  <c r="M614" i="38"/>
  <c r="M613" i="38"/>
  <c r="M612" i="38"/>
  <c r="M611" i="38"/>
  <c r="M610" i="38"/>
  <c r="M609" i="38"/>
  <c r="M608" i="38"/>
  <c r="M607" i="38"/>
  <c r="M606" i="38"/>
  <c r="M605" i="38"/>
  <c r="M604" i="38"/>
  <c r="M603" i="38"/>
  <c r="M602" i="38"/>
  <c r="M601" i="38"/>
  <c r="M600" i="38"/>
  <c r="M599" i="38"/>
  <c r="M598" i="38"/>
  <c r="M597" i="38"/>
  <c r="M596" i="38"/>
  <c r="M595" i="38"/>
  <c r="M594" i="38"/>
  <c r="M593" i="38"/>
  <c r="M592" i="38"/>
  <c r="M591" i="38"/>
  <c r="M590" i="38"/>
  <c r="M589" i="38"/>
  <c r="M588" i="38"/>
  <c r="M587" i="38"/>
  <c r="M586" i="38"/>
  <c r="M585" i="38"/>
  <c r="M584" i="38"/>
  <c r="M583" i="38"/>
  <c r="M582" i="38"/>
  <c r="M581" i="38"/>
  <c r="M580" i="38"/>
  <c r="M579" i="38"/>
  <c r="M578" i="38"/>
  <c r="M577" i="38"/>
  <c r="M576" i="38"/>
  <c r="M575" i="38"/>
  <c r="M574" i="38"/>
  <c r="M573" i="38"/>
  <c r="M572" i="38"/>
  <c r="M571" i="38"/>
  <c r="M570" i="38"/>
  <c r="M569" i="38"/>
  <c r="M568" i="38"/>
  <c r="M567" i="38"/>
  <c r="M566" i="38"/>
  <c r="M565" i="38"/>
  <c r="M564" i="38"/>
  <c r="M563" i="38"/>
  <c r="M562" i="38"/>
  <c r="M561" i="38"/>
  <c r="M560" i="38"/>
  <c r="M559" i="38"/>
  <c r="M558" i="38"/>
  <c r="M557" i="38"/>
  <c r="M556" i="38"/>
  <c r="M555" i="38"/>
  <c r="M554" i="38"/>
  <c r="M553" i="38"/>
  <c r="M552" i="38"/>
  <c r="M551" i="38"/>
  <c r="M550" i="38"/>
  <c r="M549" i="38"/>
  <c r="M548" i="38"/>
  <c r="M547" i="38"/>
  <c r="M546" i="38"/>
  <c r="M545" i="38"/>
  <c r="M544" i="38"/>
  <c r="M543" i="38"/>
  <c r="M542" i="38"/>
  <c r="M541" i="38"/>
  <c r="M540" i="38"/>
  <c r="M539" i="38"/>
  <c r="M538" i="38"/>
  <c r="M537" i="38"/>
  <c r="M536" i="38"/>
  <c r="M535" i="38"/>
  <c r="M534" i="38"/>
  <c r="M533" i="38"/>
  <c r="M532" i="38"/>
  <c r="M531" i="38"/>
  <c r="M530" i="38"/>
  <c r="M529" i="38"/>
  <c r="M528" i="38"/>
  <c r="M527" i="38"/>
  <c r="M526" i="38"/>
  <c r="M525" i="38"/>
  <c r="M524" i="38"/>
  <c r="M523" i="38"/>
  <c r="M522" i="38"/>
  <c r="M521" i="38"/>
  <c r="M520" i="38"/>
  <c r="M519" i="38"/>
  <c r="M518" i="38"/>
  <c r="M517" i="38"/>
  <c r="M516" i="38"/>
  <c r="M515" i="38"/>
  <c r="M514" i="38"/>
  <c r="M513" i="38"/>
  <c r="M512" i="38"/>
  <c r="M511" i="38"/>
  <c r="M510" i="38"/>
  <c r="M509" i="38"/>
  <c r="M508" i="38"/>
  <c r="M507" i="38"/>
  <c r="M506" i="38"/>
  <c r="M505" i="38"/>
  <c r="M504" i="38"/>
  <c r="M503" i="38"/>
  <c r="M502" i="38"/>
  <c r="M501" i="38"/>
  <c r="M500" i="38"/>
  <c r="M499" i="38"/>
  <c r="M498" i="38"/>
  <c r="M497" i="38"/>
  <c r="M496" i="38"/>
  <c r="M495" i="38"/>
  <c r="M494" i="38"/>
  <c r="M493" i="38"/>
  <c r="M492" i="38"/>
  <c r="M491" i="38"/>
  <c r="M490" i="38"/>
  <c r="M489" i="38"/>
  <c r="M488" i="38"/>
  <c r="M487" i="38"/>
  <c r="M486" i="38"/>
  <c r="M485" i="38"/>
  <c r="M484" i="38"/>
  <c r="M483" i="38"/>
  <c r="M482" i="38"/>
  <c r="M481" i="38"/>
  <c r="M480" i="38"/>
  <c r="M479" i="38"/>
  <c r="M478" i="38"/>
  <c r="M477" i="38"/>
  <c r="M476" i="38"/>
  <c r="M475" i="38"/>
  <c r="M474" i="38"/>
  <c r="M473" i="38"/>
  <c r="M472" i="38"/>
  <c r="M471" i="38"/>
  <c r="M470" i="38"/>
  <c r="M469" i="38"/>
  <c r="M468" i="38"/>
  <c r="M467" i="38"/>
  <c r="M466" i="38"/>
  <c r="M465" i="38"/>
  <c r="M464" i="38"/>
  <c r="M463" i="38"/>
  <c r="M462" i="38"/>
  <c r="M461" i="38"/>
  <c r="M460" i="38"/>
  <c r="M459" i="38"/>
  <c r="M458" i="38"/>
  <c r="M457" i="38"/>
  <c r="M456" i="38"/>
  <c r="M455" i="38"/>
  <c r="M454" i="38"/>
  <c r="M453" i="38"/>
  <c r="M452" i="38"/>
  <c r="M451" i="38"/>
  <c r="M450" i="38"/>
  <c r="M449" i="38"/>
  <c r="M448" i="38"/>
  <c r="M447" i="38"/>
  <c r="M446" i="38"/>
  <c r="M445" i="38"/>
  <c r="M444" i="38"/>
  <c r="M443" i="38"/>
  <c r="M442" i="38"/>
  <c r="M441" i="38"/>
  <c r="M440" i="38"/>
  <c r="M439" i="38"/>
  <c r="M438" i="38"/>
  <c r="M437" i="38"/>
  <c r="M436" i="38"/>
  <c r="M435" i="38"/>
  <c r="M434" i="38"/>
  <c r="M433" i="38"/>
  <c r="M432" i="38"/>
  <c r="M431" i="38"/>
  <c r="M430" i="38"/>
  <c r="M429" i="38"/>
  <c r="M428" i="38"/>
  <c r="M427" i="38"/>
  <c r="M426" i="38"/>
  <c r="M425" i="38"/>
  <c r="M424" i="38"/>
  <c r="M423" i="38"/>
  <c r="M422" i="38"/>
  <c r="M421" i="38"/>
  <c r="M420" i="38"/>
  <c r="M419" i="38"/>
  <c r="M418" i="38"/>
  <c r="M417" i="38"/>
  <c r="M416" i="38"/>
  <c r="M415" i="38"/>
  <c r="M414" i="38"/>
  <c r="M413" i="38"/>
  <c r="M412" i="38"/>
  <c r="M411" i="38"/>
  <c r="M410" i="38"/>
  <c r="M409" i="38"/>
  <c r="M408" i="38"/>
  <c r="M407" i="38"/>
  <c r="M406" i="38"/>
  <c r="M405" i="38"/>
  <c r="M404" i="38"/>
  <c r="M403" i="38"/>
  <c r="M402" i="38"/>
  <c r="M401" i="38"/>
  <c r="M400" i="38"/>
  <c r="M399" i="38"/>
  <c r="M398" i="38"/>
  <c r="M397" i="38"/>
  <c r="M396" i="38"/>
  <c r="M395" i="38"/>
  <c r="M394" i="38"/>
  <c r="M393" i="38"/>
  <c r="M392" i="38"/>
  <c r="M391" i="38"/>
  <c r="M390" i="38"/>
  <c r="M389" i="38"/>
  <c r="M388" i="38"/>
  <c r="M387" i="38"/>
  <c r="M386" i="38"/>
  <c r="M385" i="38"/>
  <c r="M384" i="38"/>
  <c r="M383" i="38"/>
  <c r="M382" i="38"/>
  <c r="M381" i="38"/>
  <c r="M380" i="38"/>
  <c r="M379" i="38"/>
  <c r="M378" i="38"/>
  <c r="M377" i="38"/>
  <c r="M376" i="38"/>
  <c r="M375" i="38"/>
  <c r="M374" i="38"/>
  <c r="M373" i="38"/>
  <c r="M372" i="38"/>
  <c r="M371" i="38"/>
  <c r="M370" i="38"/>
  <c r="M369" i="38"/>
  <c r="M368" i="38"/>
  <c r="M367" i="38"/>
  <c r="M366" i="38"/>
  <c r="M365" i="38"/>
  <c r="M364" i="38"/>
  <c r="M363" i="38"/>
  <c r="M362" i="38"/>
  <c r="M361" i="38"/>
  <c r="M360" i="38"/>
  <c r="M359" i="38"/>
  <c r="M358" i="38"/>
  <c r="M357" i="38"/>
  <c r="M356" i="38"/>
  <c r="M355" i="38"/>
  <c r="M354" i="38"/>
  <c r="M353" i="38"/>
  <c r="M352" i="38"/>
  <c r="M351" i="38"/>
  <c r="M350" i="38"/>
  <c r="M349" i="38"/>
  <c r="M348" i="38"/>
  <c r="M347" i="38"/>
  <c r="M346" i="38"/>
  <c r="M345" i="38"/>
  <c r="M344" i="38"/>
  <c r="M343" i="38"/>
  <c r="M342" i="38"/>
  <c r="M341" i="38"/>
  <c r="M340" i="38"/>
  <c r="M339" i="38"/>
  <c r="M338" i="38"/>
  <c r="M337" i="38"/>
  <c r="M336" i="38"/>
  <c r="M335" i="38"/>
  <c r="M334" i="38"/>
  <c r="M333" i="38"/>
  <c r="M332" i="38"/>
  <c r="M331" i="38"/>
  <c r="M330" i="38"/>
  <c r="M329" i="38"/>
  <c r="M328" i="38"/>
  <c r="M327" i="38"/>
  <c r="M326" i="38"/>
  <c r="M325" i="38"/>
  <c r="M324" i="38"/>
  <c r="M323" i="38"/>
  <c r="M322" i="38"/>
  <c r="M321" i="38"/>
  <c r="M320" i="38"/>
  <c r="M319" i="38"/>
  <c r="M318" i="38"/>
  <c r="M317" i="38"/>
  <c r="M316" i="38"/>
  <c r="M315" i="38"/>
  <c r="M314" i="38"/>
  <c r="M313" i="38"/>
  <c r="M312" i="38"/>
  <c r="M311" i="38"/>
  <c r="M310" i="38"/>
  <c r="M309" i="38"/>
  <c r="M308" i="38"/>
  <c r="M307" i="38"/>
  <c r="M306" i="38"/>
  <c r="M305" i="38"/>
  <c r="M304" i="38"/>
  <c r="M303" i="38"/>
  <c r="M302" i="38"/>
  <c r="M301" i="38"/>
  <c r="M300" i="38"/>
  <c r="M299" i="38"/>
  <c r="M298" i="38"/>
  <c r="M297" i="38"/>
  <c r="M296" i="38"/>
  <c r="M295" i="38"/>
  <c r="M294" i="38"/>
  <c r="M293" i="38"/>
  <c r="M292" i="38"/>
  <c r="M291" i="38"/>
  <c r="M290" i="38"/>
  <c r="M289" i="38"/>
  <c r="M288" i="38"/>
  <c r="M287" i="38"/>
  <c r="M286" i="38"/>
  <c r="M285" i="38"/>
  <c r="M284" i="38"/>
  <c r="M283" i="38"/>
  <c r="M282" i="38"/>
  <c r="M281" i="38"/>
  <c r="M280" i="38"/>
  <c r="M279" i="38"/>
  <c r="M278" i="38"/>
  <c r="M277" i="38"/>
  <c r="M276" i="38"/>
  <c r="M275" i="38"/>
  <c r="M274" i="38"/>
  <c r="M273" i="38"/>
  <c r="M272" i="38"/>
  <c r="M271" i="38"/>
  <c r="M270" i="38"/>
  <c r="M269" i="38"/>
  <c r="M268" i="38"/>
  <c r="M267" i="38"/>
  <c r="M266" i="38"/>
  <c r="M265" i="38"/>
  <c r="M264" i="38"/>
  <c r="M263" i="38"/>
  <c r="M262" i="38"/>
  <c r="M261" i="38"/>
  <c r="M260" i="38"/>
  <c r="M259" i="38"/>
  <c r="M258" i="38"/>
  <c r="M257" i="38"/>
  <c r="M256" i="38"/>
  <c r="M255" i="38"/>
  <c r="M254" i="38"/>
  <c r="M253" i="38"/>
  <c r="M252" i="38"/>
  <c r="M251" i="38"/>
  <c r="M250" i="38"/>
  <c r="M249" i="38"/>
  <c r="M248" i="38"/>
  <c r="M247" i="38"/>
  <c r="M246" i="38"/>
  <c r="M245" i="38"/>
  <c r="M244" i="38"/>
  <c r="M243" i="38"/>
  <c r="M242" i="38"/>
  <c r="M241" i="38"/>
  <c r="M240" i="38"/>
  <c r="M239" i="38"/>
  <c r="M238" i="38"/>
  <c r="M237" i="38"/>
  <c r="M236" i="38"/>
  <c r="M235" i="38"/>
  <c r="M234" i="38"/>
  <c r="M233" i="38"/>
  <c r="M232" i="38"/>
  <c r="M231" i="38"/>
  <c r="M230" i="38"/>
  <c r="M229" i="38"/>
  <c r="M228" i="38"/>
  <c r="M227" i="38"/>
  <c r="M226" i="38"/>
  <c r="M225" i="38"/>
  <c r="M224" i="38"/>
  <c r="M223" i="38"/>
  <c r="M222" i="38"/>
  <c r="M221" i="38"/>
  <c r="M220" i="38"/>
  <c r="M219" i="38"/>
  <c r="M218" i="38"/>
  <c r="M217" i="38"/>
  <c r="M216" i="38"/>
  <c r="M215" i="38"/>
  <c r="M214" i="38"/>
  <c r="M213" i="38"/>
  <c r="M212" i="38"/>
  <c r="M211" i="38"/>
  <c r="M210" i="38"/>
  <c r="M209" i="38"/>
  <c r="M208" i="38"/>
  <c r="M207" i="38"/>
  <c r="M206" i="38"/>
  <c r="M205" i="38"/>
  <c r="M204" i="38"/>
  <c r="M203" i="38"/>
  <c r="M202" i="38"/>
  <c r="M201" i="38"/>
  <c r="M200" i="38"/>
  <c r="M199" i="38"/>
  <c r="M198" i="38"/>
  <c r="M197" i="38"/>
  <c r="M196" i="38"/>
  <c r="M195" i="38"/>
  <c r="M194" i="38"/>
  <c r="M193" i="38"/>
  <c r="M192" i="38"/>
  <c r="M191" i="38"/>
  <c r="M190" i="38"/>
  <c r="M189" i="38"/>
  <c r="M188" i="38"/>
  <c r="M187" i="38"/>
  <c r="M186" i="38"/>
  <c r="M185" i="38"/>
  <c r="M184" i="38"/>
  <c r="M183" i="38"/>
  <c r="M182" i="38"/>
  <c r="M181" i="38"/>
  <c r="M180" i="38"/>
  <c r="M179" i="38"/>
  <c r="M178" i="38"/>
  <c r="M177" i="38"/>
  <c r="M176" i="38"/>
  <c r="M175" i="38"/>
  <c r="M174" i="38"/>
  <c r="M173" i="38"/>
  <c r="M172" i="38"/>
  <c r="M171" i="38"/>
  <c r="M170" i="38"/>
  <c r="M169" i="38"/>
  <c r="M168" i="38"/>
  <c r="M167" i="38"/>
  <c r="M166" i="38"/>
  <c r="M165" i="38"/>
  <c r="M164" i="38"/>
  <c r="M163" i="38"/>
  <c r="M162" i="38"/>
  <c r="M161" i="38"/>
  <c r="M160" i="38"/>
  <c r="M159" i="38"/>
  <c r="M158" i="38"/>
  <c r="M157" i="38"/>
  <c r="M156" i="38"/>
  <c r="M155" i="38"/>
  <c r="M154" i="38"/>
  <c r="M153" i="38"/>
  <c r="M152" i="38"/>
  <c r="M151" i="38"/>
  <c r="M150" i="38"/>
  <c r="M149" i="38"/>
  <c r="M148" i="38"/>
  <c r="M147" i="38"/>
  <c r="M146" i="38"/>
  <c r="M145" i="38"/>
  <c r="M144" i="38"/>
  <c r="M143" i="38"/>
  <c r="M142" i="38"/>
  <c r="M141" i="38"/>
  <c r="M140" i="38"/>
  <c r="M139" i="38"/>
  <c r="M138" i="38"/>
  <c r="M137" i="38"/>
  <c r="M136" i="38"/>
  <c r="M135" i="38"/>
  <c r="M134" i="38"/>
  <c r="M133" i="38"/>
  <c r="M132" i="38"/>
  <c r="M131" i="38"/>
  <c r="M130" i="38"/>
  <c r="M129" i="38"/>
  <c r="M128" i="38"/>
  <c r="M127" i="38"/>
  <c r="M126" i="38"/>
  <c r="M125" i="38"/>
  <c r="M124" i="38"/>
  <c r="M123" i="38"/>
  <c r="M122" i="38"/>
  <c r="M121" i="38"/>
  <c r="M120" i="38"/>
  <c r="M119" i="38"/>
  <c r="M118" i="38"/>
  <c r="M117" i="38"/>
  <c r="M116" i="38"/>
  <c r="M115" i="38"/>
  <c r="M114" i="38"/>
  <c r="M113" i="38"/>
  <c r="M112" i="38"/>
  <c r="M111" i="38"/>
  <c r="M110" i="38"/>
  <c r="M109" i="38"/>
  <c r="M108" i="38"/>
  <c r="M107" i="38"/>
  <c r="M106" i="38"/>
  <c r="M105" i="38"/>
  <c r="M104" i="38"/>
  <c r="M103" i="38"/>
  <c r="M102" i="38"/>
  <c r="M101" i="38"/>
  <c r="M100" i="38"/>
  <c r="M99" i="38"/>
  <c r="M98" i="38"/>
  <c r="M97" i="38"/>
  <c r="M96" i="38"/>
  <c r="M95" i="38"/>
  <c r="M94" i="38"/>
  <c r="M93" i="38"/>
  <c r="M92" i="38"/>
  <c r="M91" i="38"/>
  <c r="M90" i="38"/>
  <c r="M89" i="38"/>
  <c r="M88" i="38"/>
  <c r="M87" i="38"/>
  <c r="M86" i="38"/>
  <c r="M85" i="38"/>
  <c r="M84" i="38"/>
  <c r="M83" i="38"/>
  <c r="M82" i="38"/>
  <c r="M81" i="38"/>
  <c r="M80" i="38"/>
  <c r="M79" i="38"/>
  <c r="M78" i="38"/>
  <c r="M77" i="38"/>
  <c r="M76" i="38"/>
  <c r="M75" i="38"/>
  <c r="M74" i="38"/>
  <c r="M73" i="38"/>
  <c r="M72" i="38"/>
  <c r="M71" i="38"/>
  <c r="M70" i="38"/>
  <c r="M69" i="38"/>
  <c r="M68" i="38"/>
  <c r="M67" i="38"/>
  <c r="M66" i="38"/>
  <c r="M65" i="38"/>
  <c r="M64" i="38"/>
  <c r="M63" i="38"/>
  <c r="M62" i="38"/>
  <c r="M61" i="38"/>
  <c r="M60" i="38"/>
  <c r="M59" i="38"/>
  <c r="M58" i="38"/>
  <c r="M57" i="38"/>
  <c r="M56" i="38"/>
  <c r="M55" i="38"/>
  <c r="M54" i="38"/>
  <c r="M53" i="38"/>
  <c r="M52" i="38"/>
  <c r="M51" i="38"/>
  <c r="M50" i="38"/>
  <c r="M49" i="38"/>
  <c r="M48" i="38"/>
  <c r="M47" i="38"/>
  <c r="M46" i="38"/>
  <c r="M45" i="38"/>
  <c r="M44" i="38"/>
  <c r="M43" i="38"/>
  <c r="M42" i="38"/>
  <c r="M41" i="38"/>
  <c r="M40" i="38"/>
  <c r="M39" i="38"/>
  <c r="M38" i="38"/>
  <c r="M37" i="38"/>
  <c r="M36" i="38"/>
  <c r="M35" i="38"/>
  <c r="M34" i="38"/>
  <c r="M33" i="38"/>
  <c r="M32" i="38"/>
  <c r="M31" i="38"/>
  <c r="M30" i="38"/>
  <c r="M29" i="38"/>
  <c r="M28" i="38"/>
  <c r="M27" i="38"/>
  <c r="M26" i="38"/>
  <c r="M25" i="38"/>
  <c r="M24" i="38"/>
  <c r="M23" i="38"/>
  <c r="M22" i="38"/>
  <c r="M21" i="38"/>
  <c r="M20" i="38"/>
  <c r="M19" i="38"/>
  <c r="M18" i="38"/>
  <c r="M17" i="38"/>
  <c r="M16" i="38"/>
  <c r="M15" i="38"/>
  <c r="M14" i="38"/>
  <c r="M13" i="38"/>
  <c r="M12" i="38"/>
  <c r="M11" i="38"/>
  <c r="M10" i="38"/>
  <c r="M9" i="38"/>
  <c r="M8" i="38"/>
  <c r="M7" i="38"/>
  <c r="M6" i="38"/>
  <c r="M5" i="38"/>
  <c r="M4" i="38"/>
  <c r="C2" i="38"/>
  <c r="E40" i="31" l="1"/>
  <c r="N5" i="1" l="1"/>
  <c r="C4" i="39" s="1"/>
  <c r="N6" i="1"/>
  <c r="C5" i="39" s="1"/>
  <c r="C6" i="39" l="1"/>
  <c r="U6" i="1"/>
  <c r="V6" i="1" s="1"/>
  <c r="U5" i="1"/>
  <c r="V5" i="1" s="1"/>
  <c r="N7" i="1"/>
  <c r="U7" i="1" s="1"/>
  <c r="N8" i="1"/>
  <c r="U8" i="1" s="1"/>
  <c r="N9" i="1"/>
  <c r="U9" i="1" s="1"/>
  <c r="N10" i="1"/>
  <c r="U10" i="1" s="1"/>
  <c r="N11" i="1"/>
  <c r="U11" i="1" s="1"/>
  <c r="N12" i="1"/>
  <c r="U12" i="1" s="1"/>
  <c r="N13" i="1"/>
  <c r="U13" i="1" s="1"/>
  <c r="N14" i="1"/>
  <c r="U14" i="1" s="1"/>
  <c r="N15" i="1"/>
  <c r="U15" i="1" s="1"/>
  <c r="N16" i="1"/>
  <c r="U16" i="1" s="1"/>
  <c r="N17" i="1"/>
  <c r="U17" i="1" s="1"/>
  <c r="N18" i="1"/>
  <c r="U18" i="1" s="1"/>
  <c r="N19" i="1"/>
  <c r="U19" i="1" s="1"/>
  <c r="N20" i="1"/>
  <c r="U20" i="1" s="1"/>
  <c r="N21" i="1"/>
  <c r="U21" i="1" s="1"/>
  <c r="N22" i="1"/>
  <c r="U22" i="1" s="1"/>
  <c r="N23" i="1"/>
  <c r="U23" i="1" s="1"/>
  <c r="N24" i="1"/>
  <c r="U24" i="1" s="1"/>
  <c r="N25" i="1"/>
  <c r="U25" i="1" s="1"/>
  <c r="N26" i="1"/>
  <c r="U26" i="1" s="1"/>
  <c r="N27" i="1"/>
  <c r="U27" i="1" s="1"/>
  <c r="N28" i="1"/>
  <c r="U28" i="1" s="1"/>
  <c r="N29" i="1"/>
  <c r="U29" i="1" s="1"/>
  <c r="N30" i="1"/>
  <c r="U30" i="1" s="1"/>
  <c r="N31" i="1"/>
  <c r="U31" i="1" s="1"/>
  <c r="N32" i="1"/>
  <c r="U32" i="1" s="1"/>
  <c r="N33" i="1"/>
  <c r="U33" i="1" s="1"/>
  <c r="N34" i="1"/>
  <c r="U34" i="1" s="1"/>
  <c r="N35" i="1"/>
  <c r="U35" i="1" s="1"/>
  <c r="N36" i="1"/>
  <c r="U36" i="1" s="1"/>
  <c r="N37" i="1"/>
  <c r="U37" i="1" s="1"/>
  <c r="N38" i="1"/>
  <c r="U38" i="1" s="1"/>
  <c r="N39" i="1"/>
  <c r="U39" i="1" s="1"/>
  <c r="N40" i="1"/>
  <c r="U40" i="1" s="1"/>
  <c r="N41" i="1"/>
  <c r="U41" i="1" s="1"/>
  <c r="N42" i="1"/>
  <c r="U42" i="1" s="1"/>
  <c r="N43" i="1"/>
  <c r="U43" i="1" s="1"/>
  <c r="N44" i="1"/>
  <c r="U44" i="1" s="1"/>
  <c r="N45" i="1"/>
  <c r="U45" i="1" s="1"/>
  <c r="N46" i="1"/>
  <c r="U46" i="1" s="1"/>
  <c r="N47" i="1"/>
  <c r="U47" i="1" s="1"/>
  <c r="N48" i="1"/>
  <c r="U48" i="1" s="1"/>
  <c r="N49" i="1"/>
  <c r="U49" i="1" s="1"/>
  <c r="N50" i="1"/>
  <c r="U50" i="1" s="1"/>
  <c r="N51" i="1"/>
  <c r="U51" i="1" s="1"/>
  <c r="N52" i="1"/>
  <c r="U52" i="1" s="1"/>
  <c r="N53" i="1"/>
  <c r="U53" i="1" s="1"/>
  <c r="N54" i="1"/>
  <c r="U54" i="1" s="1"/>
  <c r="N55" i="1"/>
  <c r="U55" i="1" s="1"/>
  <c r="N56" i="1"/>
  <c r="U56" i="1" s="1"/>
  <c r="N57" i="1"/>
  <c r="U57" i="1" s="1"/>
  <c r="N58" i="1"/>
  <c r="U58" i="1" s="1"/>
  <c r="N59" i="1"/>
  <c r="U59" i="1" s="1"/>
  <c r="N60" i="1"/>
  <c r="U60" i="1" s="1"/>
  <c r="N61" i="1"/>
  <c r="U61" i="1" s="1"/>
  <c r="N62" i="1"/>
  <c r="U62" i="1" s="1"/>
  <c r="N63" i="1"/>
  <c r="U63" i="1" s="1"/>
  <c r="N64" i="1"/>
  <c r="U64" i="1" s="1"/>
  <c r="N65" i="1"/>
  <c r="U65" i="1" s="1"/>
  <c r="N66" i="1"/>
  <c r="U66" i="1" s="1"/>
  <c r="N67" i="1"/>
  <c r="U67" i="1" s="1"/>
  <c r="N68" i="1"/>
  <c r="U68" i="1" s="1"/>
  <c r="N69" i="1"/>
  <c r="U69" i="1" s="1"/>
  <c r="N70" i="1"/>
  <c r="U70" i="1" s="1"/>
  <c r="N71" i="1"/>
  <c r="U71" i="1" s="1"/>
  <c r="N72" i="1"/>
  <c r="U72" i="1" s="1"/>
  <c r="N73" i="1"/>
  <c r="U73" i="1" s="1"/>
  <c r="N74" i="1"/>
  <c r="U74" i="1" s="1"/>
  <c r="N75" i="1"/>
  <c r="U75" i="1" s="1"/>
  <c r="N76" i="1"/>
  <c r="U76" i="1" s="1"/>
  <c r="N77" i="1"/>
  <c r="U77" i="1" s="1"/>
  <c r="N78" i="1"/>
  <c r="U78" i="1" s="1"/>
  <c r="N79" i="1"/>
  <c r="U79" i="1" s="1"/>
  <c r="N80" i="1"/>
  <c r="U80" i="1" s="1"/>
  <c r="N81" i="1"/>
  <c r="U81" i="1" s="1"/>
  <c r="N82" i="1"/>
  <c r="U82" i="1" s="1"/>
  <c r="N83" i="1"/>
  <c r="U83" i="1" s="1"/>
  <c r="N84" i="1"/>
  <c r="U84" i="1" s="1"/>
  <c r="N85" i="1"/>
  <c r="U85" i="1" s="1"/>
  <c r="N86" i="1"/>
  <c r="U86" i="1" s="1"/>
  <c r="N87" i="1"/>
  <c r="U87" i="1" s="1"/>
  <c r="N88" i="1"/>
  <c r="U88" i="1" s="1"/>
  <c r="N89" i="1"/>
  <c r="U89" i="1" s="1"/>
  <c r="N90" i="1"/>
  <c r="U90" i="1" s="1"/>
  <c r="N91" i="1"/>
  <c r="U91" i="1" s="1"/>
  <c r="N92" i="1"/>
  <c r="U92" i="1" s="1"/>
  <c r="N93" i="1"/>
  <c r="U93" i="1" s="1"/>
  <c r="N94" i="1"/>
  <c r="U94" i="1" s="1"/>
  <c r="N95" i="1"/>
  <c r="U95" i="1" s="1"/>
  <c r="N96" i="1"/>
  <c r="U96" i="1" s="1"/>
  <c r="N97" i="1"/>
  <c r="U97" i="1" s="1"/>
  <c r="N98" i="1"/>
  <c r="U98" i="1" s="1"/>
  <c r="N99" i="1"/>
  <c r="U99" i="1" s="1"/>
  <c r="N100" i="1"/>
  <c r="U100" i="1" s="1"/>
  <c r="N101" i="1"/>
  <c r="U101" i="1" s="1"/>
  <c r="N102" i="1"/>
  <c r="U102" i="1" s="1"/>
  <c r="N103" i="1"/>
  <c r="U103" i="1" s="1"/>
  <c r="N104" i="1"/>
  <c r="U104" i="1" s="1"/>
  <c r="N105" i="1"/>
  <c r="U105" i="1" s="1"/>
  <c r="N106" i="1"/>
  <c r="U106" i="1" s="1"/>
  <c r="N107" i="1"/>
  <c r="U107" i="1" s="1"/>
  <c r="N108" i="1"/>
  <c r="U108" i="1" s="1"/>
  <c r="N109" i="1"/>
  <c r="U109" i="1" s="1"/>
  <c r="N110" i="1"/>
  <c r="U110" i="1" s="1"/>
  <c r="N111" i="1"/>
  <c r="U111" i="1" s="1"/>
  <c r="N112" i="1"/>
  <c r="U112" i="1" s="1"/>
  <c r="N113" i="1"/>
  <c r="U113" i="1" s="1"/>
  <c r="N114" i="1"/>
  <c r="U114" i="1" s="1"/>
  <c r="N115" i="1"/>
  <c r="U115" i="1" s="1"/>
  <c r="N116" i="1"/>
  <c r="U116" i="1" s="1"/>
  <c r="N117" i="1"/>
  <c r="U117" i="1" s="1"/>
  <c r="N118" i="1"/>
  <c r="U118" i="1" s="1"/>
  <c r="N119" i="1"/>
  <c r="U119" i="1" s="1"/>
  <c r="N120" i="1"/>
  <c r="U120" i="1" s="1"/>
  <c r="N121" i="1"/>
  <c r="U121" i="1" s="1"/>
  <c r="N122" i="1"/>
  <c r="U122" i="1" s="1"/>
  <c r="N123" i="1"/>
  <c r="U123" i="1" s="1"/>
  <c r="N124" i="1"/>
  <c r="U124" i="1" s="1"/>
  <c r="N125" i="1"/>
  <c r="U125" i="1" s="1"/>
  <c r="N126" i="1"/>
  <c r="U126" i="1" s="1"/>
  <c r="N127" i="1"/>
  <c r="U127" i="1" s="1"/>
  <c r="N128" i="1"/>
  <c r="U128" i="1" s="1"/>
  <c r="N129" i="1"/>
  <c r="U129" i="1" s="1"/>
  <c r="N130" i="1"/>
  <c r="U130" i="1" s="1"/>
  <c r="N131" i="1"/>
  <c r="U131" i="1" s="1"/>
  <c r="N132" i="1"/>
  <c r="U132" i="1" s="1"/>
  <c r="N133" i="1"/>
  <c r="U133" i="1" s="1"/>
  <c r="N134" i="1"/>
  <c r="U134" i="1" s="1"/>
  <c r="N135" i="1"/>
  <c r="U135" i="1" s="1"/>
  <c r="N136" i="1"/>
  <c r="U136" i="1" s="1"/>
  <c r="N137" i="1"/>
  <c r="U137" i="1" s="1"/>
  <c r="N138" i="1"/>
  <c r="U138" i="1" s="1"/>
  <c r="N139" i="1"/>
  <c r="U139" i="1" s="1"/>
  <c r="N140" i="1"/>
  <c r="U140" i="1" s="1"/>
  <c r="N141" i="1"/>
  <c r="U141" i="1" s="1"/>
  <c r="N142" i="1"/>
  <c r="U142" i="1" s="1"/>
  <c r="N143" i="1"/>
  <c r="U143" i="1" s="1"/>
  <c r="N144" i="1"/>
  <c r="U144" i="1" s="1"/>
  <c r="N145" i="1"/>
  <c r="U145" i="1" s="1"/>
  <c r="N146" i="1"/>
  <c r="U146" i="1" s="1"/>
  <c r="N147" i="1"/>
  <c r="U147" i="1" s="1"/>
  <c r="N148" i="1"/>
  <c r="U148" i="1" s="1"/>
  <c r="N149" i="1"/>
  <c r="U149" i="1" s="1"/>
  <c r="N150" i="1"/>
  <c r="U150" i="1" s="1"/>
  <c r="N151" i="1"/>
  <c r="U151" i="1" s="1"/>
  <c r="N152" i="1"/>
  <c r="U152" i="1" s="1"/>
  <c r="N153" i="1"/>
  <c r="U153" i="1" s="1"/>
  <c r="N154" i="1"/>
  <c r="U154" i="1" s="1"/>
  <c r="N155" i="1"/>
  <c r="U155" i="1" s="1"/>
  <c r="N156" i="1"/>
  <c r="U156" i="1" s="1"/>
  <c r="N157" i="1"/>
  <c r="U157" i="1" s="1"/>
  <c r="N158" i="1"/>
  <c r="U158" i="1" s="1"/>
  <c r="N159" i="1"/>
  <c r="U159" i="1" s="1"/>
  <c r="N160" i="1"/>
  <c r="U160" i="1" s="1"/>
  <c r="N161" i="1"/>
  <c r="U161" i="1" s="1"/>
  <c r="N162" i="1"/>
  <c r="U162" i="1" s="1"/>
  <c r="N163" i="1"/>
  <c r="U163" i="1" s="1"/>
  <c r="N164" i="1"/>
  <c r="U164" i="1" s="1"/>
  <c r="N165" i="1"/>
  <c r="U165" i="1" s="1"/>
  <c r="N166" i="1"/>
  <c r="U166" i="1" s="1"/>
  <c r="N167" i="1"/>
  <c r="U167" i="1" s="1"/>
  <c r="N168" i="1"/>
  <c r="U168" i="1" s="1"/>
  <c r="N169" i="1"/>
  <c r="U169" i="1" s="1"/>
  <c r="N170" i="1"/>
  <c r="U170" i="1" s="1"/>
  <c r="N171" i="1"/>
  <c r="U171" i="1" s="1"/>
  <c r="N172" i="1"/>
  <c r="U172" i="1" s="1"/>
  <c r="N173" i="1"/>
  <c r="U173" i="1" s="1"/>
  <c r="N174" i="1"/>
  <c r="U174" i="1" s="1"/>
  <c r="N175" i="1"/>
  <c r="U175" i="1" s="1"/>
  <c r="N176" i="1"/>
  <c r="U176" i="1" s="1"/>
  <c r="N177" i="1"/>
  <c r="U177" i="1" s="1"/>
  <c r="N178" i="1"/>
  <c r="U178" i="1" s="1"/>
  <c r="N179" i="1"/>
  <c r="U179" i="1" s="1"/>
  <c r="N180" i="1"/>
  <c r="U180" i="1" s="1"/>
  <c r="N181" i="1"/>
  <c r="U181" i="1" s="1"/>
  <c r="N182" i="1"/>
  <c r="U182" i="1" s="1"/>
  <c r="N183" i="1"/>
  <c r="U183" i="1" s="1"/>
  <c r="N184" i="1"/>
  <c r="U184" i="1" s="1"/>
  <c r="N185" i="1"/>
  <c r="U185" i="1" s="1"/>
  <c r="N186" i="1"/>
  <c r="U186" i="1" s="1"/>
  <c r="N187" i="1"/>
  <c r="U187" i="1" s="1"/>
  <c r="N188" i="1"/>
  <c r="U188" i="1" s="1"/>
  <c r="N189" i="1"/>
  <c r="U189" i="1" s="1"/>
  <c r="N190" i="1"/>
  <c r="U190" i="1" s="1"/>
  <c r="N191" i="1"/>
  <c r="U191" i="1" s="1"/>
  <c r="N192" i="1"/>
  <c r="U192" i="1" s="1"/>
  <c r="N193" i="1"/>
  <c r="U193" i="1" s="1"/>
  <c r="N194" i="1"/>
  <c r="U194" i="1" s="1"/>
  <c r="N195" i="1"/>
  <c r="U195" i="1" s="1"/>
  <c r="N196" i="1"/>
  <c r="U196" i="1" s="1"/>
  <c r="N197" i="1"/>
  <c r="U197" i="1" s="1"/>
  <c r="N198" i="1"/>
  <c r="U198" i="1" s="1"/>
  <c r="N199" i="1"/>
  <c r="U199" i="1" s="1"/>
  <c r="N200" i="1"/>
  <c r="U200" i="1" s="1"/>
  <c r="N201" i="1"/>
  <c r="U201" i="1" s="1"/>
  <c r="N202" i="1"/>
  <c r="U202" i="1" s="1"/>
  <c r="N203" i="1"/>
  <c r="U203" i="1" s="1"/>
  <c r="N204" i="1"/>
  <c r="U204" i="1" s="1"/>
  <c r="N205" i="1"/>
  <c r="U205" i="1" s="1"/>
  <c r="N206" i="1"/>
  <c r="U206" i="1" s="1"/>
  <c r="N207" i="1"/>
  <c r="U207" i="1" s="1"/>
  <c r="N208" i="1"/>
  <c r="U208" i="1" s="1"/>
  <c r="N209" i="1"/>
  <c r="U209" i="1" s="1"/>
  <c r="N210" i="1"/>
  <c r="U210" i="1" s="1"/>
  <c r="N211" i="1"/>
  <c r="U211" i="1" s="1"/>
  <c r="N212" i="1"/>
  <c r="U212" i="1" s="1"/>
  <c r="N213" i="1"/>
  <c r="U213" i="1" s="1"/>
  <c r="N214" i="1"/>
  <c r="U214" i="1" s="1"/>
  <c r="N215" i="1"/>
  <c r="U215" i="1" s="1"/>
  <c r="N216" i="1"/>
  <c r="U216" i="1" s="1"/>
  <c r="N217" i="1"/>
  <c r="U217" i="1" s="1"/>
  <c r="N218" i="1"/>
  <c r="U218" i="1" s="1"/>
  <c r="N219" i="1"/>
  <c r="U219" i="1" s="1"/>
  <c r="N220" i="1"/>
  <c r="U220" i="1" s="1"/>
  <c r="N221" i="1"/>
  <c r="U221" i="1" s="1"/>
  <c r="N222" i="1"/>
  <c r="U222" i="1" s="1"/>
  <c r="N223" i="1"/>
  <c r="U223" i="1" s="1"/>
  <c r="N224" i="1"/>
  <c r="U224" i="1" s="1"/>
  <c r="N225" i="1"/>
  <c r="U225" i="1" s="1"/>
  <c r="N226" i="1"/>
  <c r="U226" i="1" s="1"/>
  <c r="N227" i="1"/>
  <c r="U227" i="1" s="1"/>
  <c r="N228" i="1"/>
  <c r="U228" i="1" s="1"/>
  <c r="N229" i="1"/>
  <c r="U229" i="1" s="1"/>
  <c r="N230" i="1"/>
  <c r="U230" i="1" s="1"/>
  <c r="N231" i="1"/>
  <c r="U231" i="1" s="1"/>
  <c r="N232" i="1"/>
  <c r="U232" i="1" s="1"/>
  <c r="N233" i="1"/>
  <c r="U233" i="1" s="1"/>
  <c r="N234" i="1"/>
  <c r="U234" i="1" s="1"/>
  <c r="N235" i="1"/>
  <c r="U235" i="1" s="1"/>
  <c r="N236" i="1"/>
  <c r="U236" i="1" s="1"/>
  <c r="N237" i="1"/>
  <c r="U237" i="1" s="1"/>
  <c r="N238" i="1"/>
  <c r="U238" i="1" s="1"/>
  <c r="N239" i="1"/>
  <c r="U239" i="1" s="1"/>
  <c r="N240" i="1"/>
  <c r="U240" i="1" s="1"/>
  <c r="N241" i="1"/>
  <c r="U241" i="1" s="1"/>
  <c r="N242" i="1"/>
  <c r="U242" i="1" s="1"/>
  <c r="N243" i="1"/>
  <c r="U243" i="1" s="1"/>
  <c r="N244" i="1"/>
  <c r="U244" i="1" s="1"/>
  <c r="N245" i="1"/>
  <c r="U245" i="1" s="1"/>
  <c r="N246" i="1"/>
  <c r="U246" i="1" s="1"/>
  <c r="N247" i="1"/>
  <c r="U247" i="1" s="1"/>
  <c r="N248" i="1"/>
  <c r="U248" i="1" s="1"/>
  <c r="N249" i="1"/>
  <c r="U249" i="1" s="1"/>
  <c r="N250" i="1"/>
  <c r="U250" i="1" s="1"/>
  <c r="N251" i="1"/>
  <c r="U251" i="1" s="1"/>
  <c r="N252" i="1"/>
  <c r="U252" i="1" s="1"/>
  <c r="N253" i="1"/>
  <c r="U253" i="1" s="1"/>
  <c r="N254" i="1"/>
  <c r="U254" i="1" s="1"/>
  <c r="N255" i="1"/>
  <c r="U255" i="1" s="1"/>
  <c r="N256" i="1"/>
  <c r="U256" i="1" s="1"/>
  <c r="N257" i="1"/>
  <c r="U257" i="1" s="1"/>
  <c r="N258" i="1"/>
  <c r="U258" i="1" s="1"/>
  <c r="N259" i="1"/>
  <c r="U259" i="1" s="1"/>
  <c r="N260" i="1"/>
  <c r="U260" i="1" s="1"/>
  <c r="N261" i="1"/>
  <c r="U261" i="1" s="1"/>
  <c r="N262" i="1"/>
  <c r="U262" i="1" s="1"/>
  <c r="N263" i="1"/>
  <c r="U263" i="1" s="1"/>
  <c r="N264" i="1"/>
  <c r="U264" i="1" s="1"/>
  <c r="N265" i="1"/>
  <c r="U265" i="1" s="1"/>
  <c r="N266" i="1"/>
  <c r="U266" i="1" s="1"/>
  <c r="N267" i="1"/>
  <c r="U267" i="1" s="1"/>
  <c r="N268" i="1"/>
  <c r="U268" i="1" s="1"/>
  <c r="N269" i="1"/>
  <c r="U269" i="1" s="1"/>
  <c r="N270" i="1"/>
  <c r="U270" i="1" s="1"/>
  <c r="N271" i="1"/>
  <c r="U271" i="1" s="1"/>
  <c r="N272" i="1"/>
  <c r="U272" i="1" s="1"/>
  <c r="N273" i="1"/>
  <c r="U273" i="1" s="1"/>
  <c r="N274" i="1"/>
  <c r="U274" i="1" s="1"/>
  <c r="N275" i="1"/>
  <c r="U275" i="1" s="1"/>
  <c r="N276" i="1"/>
  <c r="U276" i="1" s="1"/>
  <c r="N277" i="1"/>
  <c r="U277" i="1" s="1"/>
  <c r="N278" i="1"/>
  <c r="U278" i="1" s="1"/>
  <c r="N279" i="1"/>
  <c r="U279" i="1" s="1"/>
  <c r="N280" i="1"/>
  <c r="U280" i="1" s="1"/>
  <c r="N281" i="1"/>
  <c r="U281" i="1" s="1"/>
  <c r="N282" i="1"/>
  <c r="U282" i="1" s="1"/>
  <c r="N283" i="1"/>
  <c r="U283" i="1" s="1"/>
  <c r="N284" i="1"/>
  <c r="U284" i="1" s="1"/>
  <c r="N285" i="1"/>
  <c r="U285" i="1" s="1"/>
  <c r="N286" i="1"/>
  <c r="U286" i="1" s="1"/>
  <c r="N287" i="1"/>
  <c r="U287" i="1" s="1"/>
  <c r="N288" i="1"/>
  <c r="U288" i="1" s="1"/>
  <c r="N289" i="1"/>
  <c r="U289" i="1" s="1"/>
  <c r="N290" i="1"/>
  <c r="U290" i="1" s="1"/>
  <c r="N291" i="1"/>
  <c r="U291" i="1" s="1"/>
  <c r="N292" i="1"/>
  <c r="U292" i="1" s="1"/>
  <c r="N293" i="1"/>
  <c r="U293" i="1" s="1"/>
  <c r="N294" i="1"/>
  <c r="U294" i="1" s="1"/>
  <c r="N295" i="1"/>
  <c r="U295" i="1" s="1"/>
  <c r="N296" i="1"/>
  <c r="U296" i="1" s="1"/>
  <c r="N297" i="1"/>
  <c r="U297" i="1" s="1"/>
  <c r="N298" i="1"/>
  <c r="U298" i="1" s="1"/>
  <c r="N299" i="1"/>
  <c r="U299" i="1" s="1"/>
  <c r="N300" i="1"/>
  <c r="U300" i="1" s="1"/>
  <c r="N301" i="1"/>
  <c r="U301" i="1" s="1"/>
  <c r="N302" i="1"/>
  <c r="U302" i="1" s="1"/>
  <c r="N303" i="1"/>
  <c r="U303" i="1" s="1"/>
  <c r="N304" i="1"/>
  <c r="U304" i="1" s="1"/>
  <c r="N305" i="1"/>
  <c r="U305" i="1" s="1"/>
  <c r="N306" i="1"/>
  <c r="U306" i="1" s="1"/>
  <c r="N307" i="1"/>
  <c r="U307" i="1" s="1"/>
  <c r="N308" i="1"/>
  <c r="U308" i="1" s="1"/>
  <c r="N309" i="1"/>
  <c r="U309" i="1" s="1"/>
  <c r="N310" i="1"/>
  <c r="U310" i="1" s="1"/>
  <c r="N311" i="1"/>
  <c r="U311" i="1" s="1"/>
  <c r="N312" i="1"/>
  <c r="U312" i="1" s="1"/>
  <c r="N313" i="1"/>
  <c r="U313" i="1" s="1"/>
  <c r="N314" i="1"/>
  <c r="U314" i="1" s="1"/>
  <c r="N315" i="1"/>
  <c r="U315" i="1" s="1"/>
  <c r="N316" i="1"/>
  <c r="U316" i="1" s="1"/>
  <c r="N317" i="1"/>
  <c r="U317" i="1" s="1"/>
  <c r="N318" i="1"/>
  <c r="U318" i="1" s="1"/>
  <c r="N319" i="1"/>
  <c r="U319" i="1" s="1"/>
  <c r="N320" i="1"/>
  <c r="U320" i="1" s="1"/>
  <c r="N321" i="1"/>
  <c r="U321" i="1" s="1"/>
  <c r="N322" i="1"/>
  <c r="U322" i="1" s="1"/>
  <c r="N323" i="1"/>
  <c r="U323" i="1" s="1"/>
  <c r="N324" i="1"/>
  <c r="U324" i="1" s="1"/>
  <c r="N325" i="1"/>
  <c r="U325" i="1" s="1"/>
  <c r="N326" i="1"/>
  <c r="U326" i="1" s="1"/>
  <c r="N327" i="1"/>
  <c r="U327" i="1" s="1"/>
  <c r="N328" i="1"/>
  <c r="U328" i="1" s="1"/>
  <c r="N329" i="1"/>
  <c r="U329" i="1" s="1"/>
  <c r="N330" i="1"/>
  <c r="U330" i="1" s="1"/>
  <c r="N331" i="1"/>
  <c r="U331" i="1" s="1"/>
  <c r="N332" i="1"/>
  <c r="U332" i="1" s="1"/>
  <c r="N333" i="1"/>
  <c r="U333" i="1" s="1"/>
  <c r="N334" i="1"/>
  <c r="U334" i="1" s="1"/>
  <c r="N335" i="1"/>
  <c r="U335" i="1" s="1"/>
  <c r="N336" i="1"/>
  <c r="U336" i="1" s="1"/>
  <c r="N337" i="1"/>
  <c r="U337" i="1" s="1"/>
  <c r="N338" i="1"/>
  <c r="U338" i="1" s="1"/>
  <c r="N339" i="1"/>
  <c r="U339" i="1" s="1"/>
  <c r="N340" i="1"/>
  <c r="U340" i="1" s="1"/>
  <c r="N341" i="1"/>
  <c r="U341" i="1" s="1"/>
  <c r="N342" i="1"/>
  <c r="U342" i="1" s="1"/>
  <c r="N343" i="1"/>
  <c r="U343" i="1" s="1"/>
  <c r="N344" i="1"/>
  <c r="U344" i="1" s="1"/>
  <c r="N345" i="1"/>
  <c r="U345" i="1" s="1"/>
  <c r="N346" i="1"/>
  <c r="U346" i="1" s="1"/>
  <c r="N347" i="1"/>
  <c r="U347" i="1" s="1"/>
  <c r="N348" i="1"/>
  <c r="U348" i="1" s="1"/>
  <c r="N349" i="1"/>
  <c r="U349" i="1" s="1"/>
  <c r="N350" i="1"/>
  <c r="U350" i="1" s="1"/>
  <c r="N351" i="1"/>
  <c r="U351" i="1" s="1"/>
  <c r="N352" i="1"/>
  <c r="U352" i="1" s="1"/>
  <c r="N353" i="1"/>
  <c r="U353" i="1" s="1"/>
  <c r="N354" i="1"/>
  <c r="U354" i="1" s="1"/>
  <c r="N355" i="1"/>
  <c r="U355" i="1" s="1"/>
  <c r="N356" i="1"/>
  <c r="U356" i="1" s="1"/>
  <c r="N357" i="1"/>
  <c r="U357" i="1" s="1"/>
  <c r="N358" i="1"/>
  <c r="U358" i="1" s="1"/>
  <c r="N359" i="1"/>
  <c r="U359" i="1" s="1"/>
  <c r="N360" i="1"/>
  <c r="U360" i="1" s="1"/>
  <c r="N361" i="1"/>
  <c r="U361" i="1" s="1"/>
  <c r="N362" i="1"/>
  <c r="U362" i="1" s="1"/>
  <c r="N363" i="1"/>
  <c r="U363" i="1" s="1"/>
  <c r="N364" i="1"/>
  <c r="U364" i="1" s="1"/>
  <c r="N365" i="1"/>
  <c r="U365" i="1" s="1"/>
  <c r="N366" i="1"/>
  <c r="U366" i="1" s="1"/>
  <c r="N367" i="1"/>
  <c r="U367" i="1" s="1"/>
  <c r="N368" i="1"/>
  <c r="U368" i="1" s="1"/>
  <c r="N369" i="1"/>
  <c r="U369" i="1" s="1"/>
  <c r="N370" i="1"/>
  <c r="U370" i="1" s="1"/>
  <c r="N371" i="1"/>
  <c r="U371" i="1" s="1"/>
  <c r="N372" i="1"/>
  <c r="U372" i="1" s="1"/>
  <c r="N373" i="1"/>
  <c r="U373" i="1" s="1"/>
  <c r="N374" i="1"/>
  <c r="U374" i="1" s="1"/>
  <c r="N375" i="1"/>
  <c r="U375" i="1" s="1"/>
  <c r="N376" i="1"/>
  <c r="U376" i="1" s="1"/>
  <c r="N377" i="1"/>
  <c r="U377" i="1" s="1"/>
  <c r="N378" i="1"/>
  <c r="U378" i="1" s="1"/>
  <c r="N379" i="1"/>
  <c r="U379" i="1" s="1"/>
  <c r="N380" i="1"/>
  <c r="U380" i="1" s="1"/>
  <c r="N381" i="1"/>
  <c r="U381" i="1" s="1"/>
  <c r="N382" i="1"/>
  <c r="U382" i="1" s="1"/>
  <c r="N383" i="1"/>
  <c r="U383" i="1" s="1"/>
  <c r="N384" i="1"/>
  <c r="U384" i="1" s="1"/>
  <c r="N385" i="1"/>
  <c r="U385" i="1" s="1"/>
  <c r="N386" i="1"/>
  <c r="U386" i="1" s="1"/>
  <c r="N387" i="1"/>
  <c r="U387" i="1" s="1"/>
  <c r="N388" i="1"/>
  <c r="U388" i="1" s="1"/>
  <c r="N389" i="1"/>
  <c r="U389" i="1" s="1"/>
  <c r="N390" i="1"/>
  <c r="U390" i="1" s="1"/>
  <c r="N391" i="1"/>
  <c r="U391" i="1" s="1"/>
  <c r="N392" i="1"/>
  <c r="U392" i="1" s="1"/>
  <c r="N393" i="1"/>
  <c r="U393" i="1" s="1"/>
  <c r="N394" i="1"/>
  <c r="U394" i="1" s="1"/>
  <c r="N395" i="1"/>
  <c r="U395" i="1" s="1"/>
  <c r="N396" i="1"/>
  <c r="U396" i="1" s="1"/>
  <c r="N397" i="1"/>
  <c r="U397" i="1" s="1"/>
  <c r="N398" i="1"/>
  <c r="U398" i="1" s="1"/>
  <c r="N399" i="1"/>
  <c r="U399" i="1" s="1"/>
  <c r="N400" i="1"/>
  <c r="U400" i="1" s="1"/>
  <c r="N401" i="1"/>
  <c r="U401" i="1" s="1"/>
  <c r="N402" i="1"/>
  <c r="U402" i="1" s="1"/>
  <c r="N403" i="1"/>
  <c r="U403" i="1" s="1"/>
  <c r="N404" i="1"/>
  <c r="U404" i="1" s="1"/>
  <c r="N405" i="1"/>
  <c r="U405" i="1" s="1"/>
  <c r="N406" i="1"/>
  <c r="U406" i="1" s="1"/>
  <c r="N407" i="1"/>
  <c r="U407" i="1" s="1"/>
  <c r="N408" i="1"/>
  <c r="U408" i="1" s="1"/>
  <c r="N409" i="1"/>
  <c r="U409" i="1" s="1"/>
  <c r="N410" i="1"/>
  <c r="U410" i="1" s="1"/>
  <c r="N411" i="1"/>
  <c r="U411" i="1" s="1"/>
  <c r="N412" i="1"/>
  <c r="U412" i="1" s="1"/>
  <c r="N413" i="1"/>
  <c r="U413" i="1" s="1"/>
  <c r="N414" i="1"/>
  <c r="U414" i="1" s="1"/>
  <c r="N415" i="1"/>
  <c r="U415" i="1" s="1"/>
  <c r="N416" i="1"/>
  <c r="U416" i="1" s="1"/>
  <c r="N417" i="1"/>
  <c r="U417" i="1" s="1"/>
  <c r="N418" i="1"/>
  <c r="U418" i="1" s="1"/>
  <c r="N419" i="1"/>
  <c r="U419" i="1" s="1"/>
  <c r="N420" i="1"/>
  <c r="U420" i="1" s="1"/>
  <c r="N421" i="1"/>
  <c r="U421" i="1" s="1"/>
  <c r="N422" i="1"/>
  <c r="U422" i="1" s="1"/>
  <c r="N423" i="1"/>
  <c r="U423" i="1" s="1"/>
  <c r="N424" i="1"/>
  <c r="U424" i="1" s="1"/>
  <c r="N425" i="1"/>
  <c r="U425" i="1" s="1"/>
  <c r="N426" i="1"/>
  <c r="U426" i="1" s="1"/>
  <c r="N427" i="1"/>
  <c r="U427" i="1" s="1"/>
  <c r="N428" i="1"/>
  <c r="U428" i="1" s="1"/>
  <c r="N429" i="1"/>
  <c r="U429" i="1" s="1"/>
  <c r="N430" i="1"/>
  <c r="U430" i="1" s="1"/>
  <c r="N431" i="1"/>
  <c r="U431" i="1" s="1"/>
  <c r="N432" i="1"/>
  <c r="U432" i="1" s="1"/>
  <c r="N433" i="1"/>
  <c r="U433" i="1" s="1"/>
  <c r="N434" i="1"/>
  <c r="U434" i="1" s="1"/>
  <c r="N435" i="1"/>
  <c r="U435" i="1" s="1"/>
  <c r="N436" i="1"/>
  <c r="U436" i="1" s="1"/>
  <c r="N437" i="1"/>
  <c r="U437" i="1" s="1"/>
  <c r="N438" i="1"/>
  <c r="U438" i="1" s="1"/>
  <c r="N439" i="1"/>
  <c r="U439" i="1" s="1"/>
  <c r="N440" i="1"/>
  <c r="U440" i="1" s="1"/>
  <c r="N441" i="1"/>
  <c r="U441" i="1" s="1"/>
  <c r="N442" i="1"/>
  <c r="U442" i="1" s="1"/>
  <c r="N443" i="1"/>
  <c r="U443" i="1" s="1"/>
  <c r="N444" i="1"/>
  <c r="U444" i="1" s="1"/>
  <c r="N445" i="1"/>
  <c r="U445" i="1" s="1"/>
  <c r="N446" i="1"/>
  <c r="U446" i="1" s="1"/>
  <c r="N447" i="1"/>
  <c r="U447" i="1" s="1"/>
  <c r="N448" i="1"/>
  <c r="U448" i="1" s="1"/>
  <c r="N449" i="1"/>
  <c r="U449" i="1" s="1"/>
  <c r="N450" i="1"/>
  <c r="U450" i="1" s="1"/>
  <c r="N451" i="1"/>
  <c r="U451" i="1" s="1"/>
  <c r="N452" i="1"/>
  <c r="U452" i="1" s="1"/>
  <c r="N453" i="1"/>
  <c r="U453" i="1" s="1"/>
  <c r="N454" i="1"/>
  <c r="U454" i="1" s="1"/>
  <c r="N455" i="1"/>
  <c r="U455" i="1" s="1"/>
  <c r="N456" i="1"/>
  <c r="U456" i="1" s="1"/>
  <c r="N457" i="1"/>
  <c r="U457" i="1" s="1"/>
  <c r="N458" i="1"/>
  <c r="U458" i="1" s="1"/>
  <c r="N459" i="1"/>
  <c r="U459" i="1" s="1"/>
  <c r="N460" i="1"/>
  <c r="U460" i="1" s="1"/>
  <c r="N461" i="1"/>
  <c r="U461" i="1" s="1"/>
  <c r="N462" i="1"/>
  <c r="U462" i="1" s="1"/>
  <c r="N463" i="1"/>
  <c r="U463" i="1" s="1"/>
  <c r="N464" i="1"/>
  <c r="U464" i="1" s="1"/>
  <c r="N465" i="1"/>
  <c r="U465" i="1" s="1"/>
  <c r="N466" i="1"/>
  <c r="U466" i="1" s="1"/>
  <c r="N467" i="1"/>
  <c r="U467" i="1" s="1"/>
  <c r="N468" i="1"/>
  <c r="U468" i="1" s="1"/>
  <c r="N469" i="1"/>
  <c r="U469" i="1" s="1"/>
  <c r="N470" i="1"/>
  <c r="U470" i="1" s="1"/>
  <c r="N471" i="1"/>
  <c r="U471" i="1" s="1"/>
  <c r="N472" i="1"/>
  <c r="U472" i="1" s="1"/>
  <c r="N473" i="1"/>
  <c r="U473" i="1" s="1"/>
  <c r="N474" i="1"/>
  <c r="U474" i="1" s="1"/>
  <c r="N475" i="1"/>
  <c r="U475" i="1" s="1"/>
  <c r="N476" i="1"/>
  <c r="U476" i="1" s="1"/>
  <c r="N477" i="1"/>
  <c r="U477" i="1" s="1"/>
  <c r="N478" i="1"/>
  <c r="U478" i="1" s="1"/>
  <c r="N479" i="1"/>
  <c r="U479" i="1" s="1"/>
  <c r="N480" i="1"/>
  <c r="U480" i="1" s="1"/>
  <c r="N481" i="1"/>
  <c r="U481" i="1" s="1"/>
  <c r="N482" i="1"/>
  <c r="U482" i="1" s="1"/>
  <c r="N483" i="1"/>
  <c r="U483" i="1" s="1"/>
  <c r="N484" i="1"/>
  <c r="U484" i="1" s="1"/>
  <c r="N485" i="1"/>
  <c r="U485" i="1" s="1"/>
  <c r="N486" i="1"/>
  <c r="U486" i="1" s="1"/>
  <c r="N487" i="1"/>
  <c r="U487" i="1" s="1"/>
  <c r="N488" i="1"/>
  <c r="U488" i="1" s="1"/>
  <c r="N489" i="1"/>
  <c r="U489" i="1" s="1"/>
  <c r="N490" i="1"/>
  <c r="U490" i="1" s="1"/>
  <c r="N491" i="1"/>
  <c r="U491" i="1" s="1"/>
  <c r="N492" i="1"/>
  <c r="U492" i="1" s="1"/>
  <c r="N493" i="1"/>
  <c r="U493" i="1" s="1"/>
  <c r="N494" i="1"/>
  <c r="U494" i="1" s="1"/>
  <c r="N495" i="1"/>
  <c r="U495" i="1" s="1"/>
  <c r="N496" i="1"/>
  <c r="U496" i="1" s="1"/>
  <c r="N497" i="1"/>
  <c r="U497" i="1" s="1"/>
  <c r="N498" i="1"/>
  <c r="U498" i="1" s="1"/>
  <c r="N499" i="1"/>
  <c r="U499" i="1" s="1"/>
  <c r="N500" i="1"/>
  <c r="U500" i="1" s="1"/>
  <c r="N501" i="1"/>
  <c r="U501" i="1" s="1"/>
  <c r="N502" i="1"/>
  <c r="U502" i="1" s="1"/>
  <c r="N503" i="1"/>
  <c r="U503" i="1" s="1"/>
  <c r="N504" i="1"/>
  <c r="U504" i="1" s="1"/>
  <c r="N505" i="1"/>
  <c r="U505" i="1" s="1"/>
  <c r="N506" i="1"/>
  <c r="U506" i="1" s="1"/>
  <c r="N507" i="1"/>
  <c r="U507" i="1" s="1"/>
  <c r="N508" i="1"/>
  <c r="U508" i="1" s="1"/>
  <c r="N509" i="1"/>
  <c r="U509" i="1" s="1"/>
  <c r="N510" i="1"/>
  <c r="U510" i="1" s="1"/>
  <c r="N511" i="1"/>
  <c r="U511" i="1" s="1"/>
  <c r="N512" i="1"/>
  <c r="U512" i="1" s="1"/>
  <c r="N513" i="1"/>
  <c r="U513" i="1" s="1"/>
  <c r="N514" i="1"/>
  <c r="U514" i="1" s="1"/>
  <c r="N515" i="1"/>
  <c r="U515" i="1" s="1"/>
  <c r="N516" i="1"/>
  <c r="U516" i="1" s="1"/>
  <c r="N517" i="1"/>
  <c r="U517" i="1" s="1"/>
  <c r="N518" i="1"/>
  <c r="U518" i="1" s="1"/>
  <c r="N519" i="1"/>
  <c r="U519" i="1" s="1"/>
  <c r="N520" i="1"/>
  <c r="U520" i="1" s="1"/>
  <c r="N521" i="1"/>
  <c r="U521" i="1" s="1"/>
  <c r="N522" i="1"/>
  <c r="U522" i="1" s="1"/>
  <c r="N523" i="1"/>
  <c r="U523" i="1" s="1"/>
  <c r="N524" i="1"/>
  <c r="U524" i="1" s="1"/>
  <c r="N525" i="1"/>
  <c r="U525" i="1" s="1"/>
  <c r="N526" i="1"/>
  <c r="U526" i="1" s="1"/>
  <c r="N527" i="1"/>
  <c r="U527" i="1" s="1"/>
  <c r="N528" i="1"/>
  <c r="U528" i="1" s="1"/>
  <c r="N529" i="1"/>
  <c r="U529" i="1" s="1"/>
  <c r="N530" i="1"/>
  <c r="U530" i="1" s="1"/>
  <c r="N531" i="1"/>
  <c r="U531" i="1" s="1"/>
  <c r="N532" i="1"/>
  <c r="U532" i="1" s="1"/>
  <c r="N533" i="1"/>
  <c r="U533" i="1" s="1"/>
  <c r="N534" i="1"/>
  <c r="U534" i="1" s="1"/>
  <c r="N535" i="1"/>
  <c r="U535" i="1" s="1"/>
  <c r="N536" i="1"/>
  <c r="U536" i="1" s="1"/>
  <c r="N537" i="1"/>
  <c r="U537" i="1" s="1"/>
  <c r="N538" i="1"/>
  <c r="U538" i="1" s="1"/>
  <c r="N539" i="1"/>
  <c r="U539" i="1" s="1"/>
  <c r="N540" i="1"/>
  <c r="U540" i="1" s="1"/>
  <c r="N541" i="1"/>
  <c r="U541" i="1" s="1"/>
  <c r="N542" i="1"/>
  <c r="U542" i="1" s="1"/>
  <c r="N543" i="1"/>
  <c r="U543" i="1" s="1"/>
  <c r="N544" i="1"/>
  <c r="U544" i="1" s="1"/>
  <c r="N545" i="1"/>
  <c r="U545" i="1" s="1"/>
  <c r="N546" i="1"/>
  <c r="U546" i="1" s="1"/>
  <c r="N547" i="1"/>
  <c r="U547" i="1" s="1"/>
  <c r="N548" i="1"/>
  <c r="U548" i="1" s="1"/>
  <c r="N549" i="1"/>
  <c r="U549" i="1" s="1"/>
  <c r="N550" i="1"/>
  <c r="U550" i="1" s="1"/>
  <c r="N551" i="1"/>
  <c r="U551" i="1" s="1"/>
  <c r="N552" i="1"/>
  <c r="U552" i="1" s="1"/>
  <c r="N553" i="1"/>
  <c r="U553" i="1" s="1"/>
  <c r="N554" i="1"/>
  <c r="U554" i="1" s="1"/>
  <c r="N555" i="1"/>
  <c r="U555" i="1" s="1"/>
  <c r="N556" i="1"/>
  <c r="U556" i="1" s="1"/>
  <c r="N557" i="1"/>
  <c r="U557" i="1" s="1"/>
  <c r="N558" i="1"/>
  <c r="U558" i="1" s="1"/>
  <c r="N559" i="1"/>
  <c r="U559" i="1" s="1"/>
  <c r="N560" i="1"/>
  <c r="U560" i="1" s="1"/>
  <c r="N561" i="1"/>
  <c r="U561" i="1" s="1"/>
  <c r="N562" i="1"/>
  <c r="U562" i="1" s="1"/>
  <c r="N563" i="1"/>
  <c r="U563" i="1" s="1"/>
  <c r="N564" i="1"/>
  <c r="U564" i="1" s="1"/>
  <c r="N565" i="1"/>
  <c r="U565" i="1" s="1"/>
  <c r="N566" i="1"/>
  <c r="U566" i="1" s="1"/>
  <c r="N567" i="1"/>
  <c r="U567" i="1" s="1"/>
  <c r="N568" i="1"/>
  <c r="U568" i="1" s="1"/>
  <c r="N569" i="1"/>
  <c r="U569" i="1" s="1"/>
  <c r="N570" i="1"/>
  <c r="U570" i="1" s="1"/>
  <c r="N571" i="1"/>
  <c r="U571" i="1" s="1"/>
  <c r="N572" i="1"/>
  <c r="U572" i="1" s="1"/>
  <c r="N573" i="1"/>
  <c r="U573" i="1" s="1"/>
  <c r="N574" i="1"/>
  <c r="U574" i="1" s="1"/>
  <c r="N575" i="1"/>
  <c r="U575" i="1" s="1"/>
  <c r="N576" i="1"/>
  <c r="U576" i="1" s="1"/>
  <c r="N577" i="1"/>
  <c r="U577" i="1" s="1"/>
  <c r="N578" i="1"/>
  <c r="U578" i="1" s="1"/>
  <c r="N579" i="1"/>
  <c r="U579" i="1" s="1"/>
  <c r="N580" i="1"/>
  <c r="U580" i="1" s="1"/>
  <c r="N581" i="1"/>
  <c r="U581" i="1" s="1"/>
  <c r="N582" i="1"/>
  <c r="U582" i="1" s="1"/>
  <c r="N583" i="1"/>
  <c r="U583" i="1" s="1"/>
  <c r="N584" i="1"/>
  <c r="U584" i="1" s="1"/>
  <c r="N585" i="1"/>
  <c r="U585" i="1" s="1"/>
  <c r="N586" i="1"/>
  <c r="U586" i="1" s="1"/>
  <c r="N587" i="1"/>
  <c r="U587" i="1" s="1"/>
  <c r="N588" i="1"/>
  <c r="U588" i="1" s="1"/>
  <c r="N589" i="1"/>
  <c r="U589" i="1" s="1"/>
  <c r="N590" i="1"/>
  <c r="U590" i="1" s="1"/>
  <c r="N591" i="1"/>
  <c r="U591" i="1" s="1"/>
  <c r="N592" i="1"/>
  <c r="U592" i="1" s="1"/>
  <c r="N593" i="1"/>
  <c r="U593" i="1" s="1"/>
  <c r="N594" i="1"/>
  <c r="U594" i="1" s="1"/>
  <c r="N595" i="1"/>
  <c r="U595" i="1" s="1"/>
  <c r="N596" i="1"/>
  <c r="U596" i="1" s="1"/>
  <c r="N597" i="1"/>
  <c r="U597" i="1" s="1"/>
  <c r="N598" i="1"/>
  <c r="U598" i="1" s="1"/>
  <c r="N599" i="1"/>
  <c r="U599" i="1" s="1"/>
  <c r="N600" i="1"/>
  <c r="U600" i="1" s="1"/>
  <c r="N601" i="1"/>
  <c r="U601" i="1" s="1"/>
  <c r="N602" i="1"/>
  <c r="U602" i="1" s="1"/>
  <c r="N603" i="1"/>
  <c r="U603" i="1" s="1"/>
  <c r="N604" i="1"/>
  <c r="U604" i="1" s="1"/>
  <c r="N605" i="1"/>
  <c r="U605" i="1" s="1"/>
  <c r="N606" i="1"/>
  <c r="U606" i="1" s="1"/>
  <c r="N607" i="1"/>
  <c r="U607" i="1" s="1"/>
  <c r="N608" i="1"/>
  <c r="U608" i="1" s="1"/>
  <c r="N609" i="1"/>
  <c r="U609" i="1" s="1"/>
  <c r="N610" i="1"/>
  <c r="U610" i="1" s="1"/>
  <c r="N611" i="1"/>
  <c r="U611" i="1" s="1"/>
  <c r="N612" i="1"/>
  <c r="U612" i="1" s="1"/>
  <c r="N613" i="1"/>
  <c r="U613" i="1" s="1"/>
  <c r="N614" i="1"/>
  <c r="U614" i="1" s="1"/>
  <c r="N615" i="1"/>
  <c r="U615" i="1" s="1"/>
  <c r="N616" i="1"/>
  <c r="U616" i="1" s="1"/>
  <c r="N617" i="1"/>
  <c r="U617" i="1" s="1"/>
  <c r="N618" i="1"/>
  <c r="U618" i="1" s="1"/>
  <c r="N619" i="1"/>
  <c r="U619" i="1" s="1"/>
  <c r="N620" i="1"/>
  <c r="U620" i="1" s="1"/>
  <c r="N621" i="1"/>
  <c r="U621" i="1" s="1"/>
  <c r="N622" i="1"/>
  <c r="U622" i="1" s="1"/>
  <c r="N623" i="1"/>
  <c r="U623" i="1" s="1"/>
  <c r="N624" i="1"/>
  <c r="U624" i="1" s="1"/>
  <c r="N625" i="1"/>
  <c r="U625" i="1" s="1"/>
  <c r="N626" i="1"/>
  <c r="U626" i="1" s="1"/>
  <c r="N627" i="1"/>
  <c r="U627" i="1" s="1"/>
  <c r="N628" i="1"/>
  <c r="U628" i="1" s="1"/>
  <c r="N629" i="1"/>
  <c r="U629" i="1" s="1"/>
  <c r="N630" i="1"/>
  <c r="U630" i="1" s="1"/>
  <c r="N631" i="1"/>
  <c r="U631" i="1" s="1"/>
  <c r="N632" i="1"/>
  <c r="U632" i="1" s="1"/>
  <c r="N633" i="1"/>
  <c r="U633" i="1" s="1"/>
  <c r="N634" i="1"/>
  <c r="U634" i="1" s="1"/>
  <c r="N635" i="1"/>
  <c r="U635" i="1" s="1"/>
  <c r="N636" i="1"/>
  <c r="U636" i="1" s="1"/>
  <c r="N637" i="1"/>
  <c r="U637" i="1" s="1"/>
  <c r="N638" i="1"/>
  <c r="U638" i="1" s="1"/>
  <c r="N639" i="1"/>
  <c r="U639" i="1" s="1"/>
  <c r="N640" i="1"/>
  <c r="U640" i="1" s="1"/>
  <c r="N641" i="1"/>
  <c r="U641" i="1" s="1"/>
  <c r="N642" i="1"/>
  <c r="U642" i="1" s="1"/>
  <c r="N643" i="1"/>
  <c r="U643" i="1" s="1"/>
  <c r="N644" i="1"/>
  <c r="U644" i="1" s="1"/>
  <c r="N645" i="1"/>
  <c r="U645" i="1" s="1"/>
  <c r="N646" i="1"/>
  <c r="U646" i="1" s="1"/>
  <c r="N647" i="1"/>
  <c r="U647" i="1" s="1"/>
  <c r="N648" i="1"/>
  <c r="U648" i="1" s="1"/>
  <c r="N649" i="1"/>
  <c r="U649" i="1" s="1"/>
  <c r="N650" i="1"/>
  <c r="U650" i="1" s="1"/>
  <c r="N651" i="1"/>
  <c r="U651" i="1" s="1"/>
  <c r="N652" i="1"/>
  <c r="U652" i="1" s="1"/>
  <c r="N653" i="1"/>
  <c r="U653" i="1" s="1"/>
  <c r="N654" i="1"/>
  <c r="U654" i="1" s="1"/>
  <c r="N655" i="1"/>
  <c r="U655" i="1" s="1"/>
  <c r="N656" i="1"/>
  <c r="U656" i="1" s="1"/>
  <c r="N657" i="1"/>
  <c r="U657" i="1" s="1"/>
  <c r="N658" i="1"/>
  <c r="U658" i="1" s="1"/>
  <c r="N659" i="1"/>
  <c r="U659" i="1" s="1"/>
  <c r="N660" i="1"/>
  <c r="U660" i="1" s="1"/>
  <c r="N661" i="1"/>
  <c r="U661" i="1" s="1"/>
  <c r="N662" i="1"/>
  <c r="U662" i="1" s="1"/>
  <c r="N663" i="1"/>
  <c r="U663" i="1" s="1"/>
  <c r="N664" i="1"/>
  <c r="U664" i="1" s="1"/>
  <c r="N665" i="1"/>
  <c r="U665" i="1" s="1"/>
  <c r="N666" i="1"/>
  <c r="U666" i="1" s="1"/>
  <c r="N667" i="1"/>
  <c r="U667" i="1" s="1"/>
  <c r="N668" i="1"/>
  <c r="U668" i="1" s="1"/>
  <c r="N669" i="1"/>
  <c r="U669" i="1" s="1"/>
  <c r="N670" i="1"/>
  <c r="U670" i="1" s="1"/>
  <c r="N671" i="1"/>
  <c r="U671" i="1" s="1"/>
  <c r="N672" i="1"/>
  <c r="U672" i="1" s="1"/>
  <c r="N673" i="1"/>
  <c r="U673" i="1" s="1"/>
  <c r="N674" i="1"/>
  <c r="U674" i="1" s="1"/>
  <c r="N675" i="1"/>
  <c r="U675" i="1" s="1"/>
  <c r="N676" i="1"/>
  <c r="U676" i="1" s="1"/>
  <c r="N677" i="1"/>
  <c r="U677" i="1" s="1"/>
  <c r="N678" i="1"/>
  <c r="U678" i="1" s="1"/>
  <c r="N679" i="1"/>
  <c r="U679" i="1" s="1"/>
  <c r="N680" i="1"/>
  <c r="U680" i="1" s="1"/>
  <c r="N681" i="1"/>
  <c r="U681" i="1" s="1"/>
  <c r="N682" i="1"/>
  <c r="U682" i="1" s="1"/>
  <c r="N683" i="1"/>
  <c r="U683" i="1" s="1"/>
  <c r="N684" i="1"/>
  <c r="U684" i="1" s="1"/>
  <c r="N685" i="1"/>
  <c r="U685" i="1" s="1"/>
  <c r="N686" i="1"/>
  <c r="U686" i="1" s="1"/>
  <c r="N687" i="1"/>
  <c r="U687" i="1" s="1"/>
  <c r="N688" i="1"/>
  <c r="U688" i="1" s="1"/>
  <c r="N689" i="1"/>
  <c r="U689" i="1" s="1"/>
  <c r="N690" i="1"/>
  <c r="U690" i="1" s="1"/>
  <c r="N691" i="1"/>
  <c r="U691" i="1" s="1"/>
  <c r="N692" i="1"/>
  <c r="U692" i="1" s="1"/>
  <c r="N693" i="1"/>
  <c r="U693" i="1" s="1"/>
  <c r="N694" i="1"/>
  <c r="U694" i="1" s="1"/>
  <c r="N695" i="1"/>
  <c r="U695" i="1" s="1"/>
  <c r="N696" i="1"/>
  <c r="U696" i="1" s="1"/>
  <c r="N697" i="1"/>
  <c r="U697" i="1" s="1"/>
  <c r="N698" i="1"/>
  <c r="U698" i="1" s="1"/>
  <c r="N699" i="1"/>
  <c r="U699" i="1" s="1"/>
  <c r="N700" i="1"/>
  <c r="U700" i="1" s="1"/>
  <c r="N701" i="1"/>
  <c r="U701" i="1" s="1"/>
  <c r="N702" i="1"/>
  <c r="U702" i="1" s="1"/>
  <c r="N703" i="1"/>
  <c r="U703" i="1" s="1"/>
  <c r="N704" i="1"/>
  <c r="U704" i="1" s="1"/>
  <c r="N705" i="1"/>
  <c r="U705" i="1" s="1"/>
  <c r="N706" i="1"/>
  <c r="U706" i="1" s="1"/>
  <c r="N707" i="1"/>
  <c r="U707" i="1" s="1"/>
  <c r="N708" i="1"/>
  <c r="U708" i="1" s="1"/>
  <c r="N709" i="1"/>
  <c r="U709" i="1" s="1"/>
  <c r="N710" i="1"/>
  <c r="U710" i="1" s="1"/>
  <c r="N711" i="1"/>
  <c r="U711" i="1" s="1"/>
  <c r="N712" i="1"/>
  <c r="U712" i="1" s="1"/>
  <c r="N713" i="1"/>
  <c r="U713" i="1" s="1"/>
  <c r="N714" i="1"/>
  <c r="U714" i="1" s="1"/>
  <c r="N715" i="1"/>
  <c r="U715" i="1" s="1"/>
  <c r="N716" i="1"/>
  <c r="U716" i="1" s="1"/>
  <c r="N717" i="1"/>
  <c r="U717" i="1" s="1"/>
  <c r="N718" i="1"/>
  <c r="U718" i="1" s="1"/>
  <c r="N719" i="1"/>
  <c r="U719" i="1" s="1"/>
  <c r="N720" i="1"/>
  <c r="U720" i="1" s="1"/>
  <c r="N721" i="1"/>
  <c r="U721" i="1" s="1"/>
  <c r="N722" i="1"/>
  <c r="U722" i="1" s="1"/>
  <c r="N723" i="1"/>
  <c r="U723" i="1" s="1"/>
  <c r="N724" i="1"/>
  <c r="U724" i="1" s="1"/>
  <c r="N725" i="1"/>
  <c r="U725" i="1" s="1"/>
  <c r="N726" i="1"/>
  <c r="U726" i="1" s="1"/>
  <c r="N727" i="1"/>
  <c r="U727" i="1" s="1"/>
  <c r="N728" i="1"/>
  <c r="U728" i="1" s="1"/>
  <c r="N729" i="1"/>
  <c r="U729" i="1" s="1"/>
  <c r="N730" i="1"/>
  <c r="U730" i="1" s="1"/>
  <c r="N731" i="1"/>
  <c r="U731" i="1" s="1"/>
  <c r="N732" i="1"/>
  <c r="U732" i="1" s="1"/>
  <c r="N733" i="1"/>
  <c r="U733" i="1" s="1"/>
  <c r="N734" i="1"/>
  <c r="U734" i="1" s="1"/>
  <c r="N735" i="1"/>
  <c r="U735" i="1" s="1"/>
  <c r="N736" i="1"/>
  <c r="U736" i="1" s="1"/>
  <c r="N737" i="1"/>
  <c r="U737" i="1" s="1"/>
  <c r="N738" i="1"/>
  <c r="U738" i="1" s="1"/>
  <c r="N739" i="1"/>
  <c r="U739" i="1" s="1"/>
  <c r="N740" i="1"/>
  <c r="U740" i="1" s="1"/>
  <c r="N741" i="1"/>
  <c r="U741" i="1" s="1"/>
  <c r="N742" i="1"/>
  <c r="U742" i="1" s="1"/>
  <c r="N743" i="1"/>
  <c r="U743" i="1" s="1"/>
  <c r="N744" i="1"/>
  <c r="U744" i="1" s="1"/>
  <c r="N745" i="1"/>
  <c r="U745" i="1" s="1"/>
  <c r="N746" i="1"/>
  <c r="U746" i="1" s="1"/>
  <c r="N747" i="1"/>
  <c r="U747" i="1" s="1"/>
  <c r="N748" i="1"/>
  <c r="U748" i="1" s="1"/>
  <c r="N749" i="1"/>
  <c r="U749" i="1" s="1"/>
  <c r="N750" i="1"/>
  <c r="U750" i="1" s="1"/>
  <c r="N751" i="1"/>
  <c r="U751" i="1" s="1"/>
  <c r="N752" i="1"/>
  <c r="U752" i="1" s="1"/>
  <c r="N753" i="1"/>
  <c r="U753" i="1" s="1"/>
  <c r="N754" i="1"/>
  <c r="U754" i="1" s="1"/>
  <c r="N755" i="1"/>
  <c r="U755" i="1" s="1"/>
  <c r="N756" i="1"/>
  <c r="U756" i="1" s="1"/>
  <c r="N757" i="1"/>
  <c r="U757" i="1" s="1"/>
  <c r="N758" i="1"/>
  <c r="U758" i="1" s="1"/>
  <c r="N759" i="1"/>
  <c r="U759" i="1" s="1"/>
  <c r="N760" i="1"/>
  <c r="U760" i="1" s="1"/>
  <c r="N761" i="1"/>
  <c r="U761" i="1" s="1"/>
  <c r="N762" i="1"/>
  <c r="U762" i="1" s="1"/>
  <c r="N763" i="1"/>
  <c r="U763" i="1" s="1"/>
  <c r="N764" i="1"/>
  <c r="U764" i="1" s="1"/>
  <c r="N765" i="1"/>
  <c r="U765" i="1" s="1"/>
  <c r="N766" i="1"/>
  <c r="U766" i="1" s="1"/>
  <c r="N767" i="1"/>
  <c r="U767" i="1" s="1"/>
  <c r="N768" i="1"/>
  <c r="U768" i="1" s="1"/>
  <c r="N769" i="1"/>
  <c r="U769" i="1" s="1"/>
  <c r="N770" i="1"/>
  <c r="U770" i="1" s="1"/>
  <c r="N771" i="1"/>
  <c r="U771" i="1" s="1"/>
  <c r="N772" i="1"/>
  <c r="U772" i="1" s="1"/>
  <c r="N773" i="1"/>
  <c r="U773" i="1" s="1"/>
  <c r="N774" i="1"/>
  <c r="U774" i="1" s="1"/>
  <c r="N775" i="1"/>
  <c r="U775" i="1" s="1"/>
  <c r="N776" i="1"/>
  <c r="U776" i="1" s="1"/>
  <c r="N777" i="1"/>
  <c r="U777" i="1" s="1"/>
  <c r="N778" i="1"/>
  <c r="U778" i="1" s="1"/>
  <c r="N779" i="1"/>
  <c r="U779" i="1" s="1"/>
  <c r="N780" i="1"/>
  <c r="U780" i="1" s="1"/>
  <c r="N781" i="1"/>
  <c r="U781" i="1" s="1"/>
  <c r="N782" i="1"/>
  <c r="U782" i="1" s="1"/>
  <c r="N783" i="1"/>
  <c r="U783" i="1" s="1"/>
  <c r="N784" i="1"/>
  <c r="U784" i="1" s="1"/>
  <c r="N785" i="1"/>
  <c r="U785" i="1" s="1"/>
  <c r="N786" i="1"/>
  <c r="U786" i="1" s="1"/>
  <c r="N787" i="1"/>
  <c r="U787" i="1" s="1"/>
  <c r="N788" i="1"/>
  <c r="U788" i="1" s="1"/>
  <c r="N789" i="1"/>
  <c r="U789" i="1" s="1"/>
  <c r="N790" i="1"/>
  <c r="U790" i="1" s="1"/>
  <c r="N791" i="1"/>
  <c r="U791" i="1" s="1"/>
  <c r="N792" i="1"/>
  <c r="U792" i="1" s="1"/>
  <c r="N793" i="1"/>
  <c r="U793" i="1" s="1"/>
  <c r="N794" i="1"/>
  <c r="U794" i="1" s="1"/>
  <c r="N795" i="1"/>
  <c r="U795" i="1" s="1"/>
  <c r="N796" i="1"/>
  <c r="U796" i="1" s="1"/>
  <c r="N797" i="1"/>
  <c r="U797" i="1" s="1"/>
  <c r="N798" i="1"/>
  <c r="U798" i="1" s="1"/>
  <c r="N799" i="1"/>
  <c r="U799" i="1" s="1"/>
  <c r="N800" i="1"/>
  <c r="U800" i="1" s="1"/>
  <c r="N801" i="1"/>
  <c r="U801" i="1" s="1"/>
  <c r="N802" i="1"/>
  <c r="U802" i="1" s="1"/>
  <c r="N803" i="1"/>
  <c r="U803" i="1" s="1"/>
  <c r="N804" i="1"/>
  <c r="U804" i="1" s="1"/>
  <c r="N805" i="1"/>
  <c r="U805" i="1" s="1"/>
  <c r="N806" i="1"/>
  <c r="U806" i="1" s="1"/>
  <c r="N807" i="1"/>
  <c r="U807" i="1" s="1"/>
  <c r="N808" i="1"/>
  <c r="U808" i="1" s="1"/>
  <c r="N809" i="1"/>
  <c r="U809" i="1" s="1"/>
  <c r="N810" i="1"/>
  <c r="U810" i="1" s="1"/>
  <c r="N811" i="1"/>
  <c r="U811" i="1" s="1"/>
  <c r="N812" i="1"/>
  <c r="U812" i="1" s="1"/>
  <c r="N813" i="1"/>
  <c r="U813" i="1" s="1"/>
  <c r="N814" i="1"/>
  <c r="U814" i="1" s="1"/>
  <c r="N815" i="1"/>
  <c r="U815" i="1" s="1"/>
  <c r="N816" i="1"/>
  <c r="U816" i="1" s="1"/>
  <c r="N817" i="1"/>
  <c r="U817" i="1" s="1"/>
  <c r="N818" i="1"/>
  <c r="U818" i="1" s="1"/>
  <c r="N819" i="1"/>
  <c r="U819" i="1" s="1"/>
  <c r="N820" i="1"/>
  <c r="U820" i="1" s="1"/>
  <c r="N821" i="1"/>
  <c r="U821" i="1" s="1"/>
  <c r="N822" i="1"/>
  <c r="U822" i="1" s="1"/>
  <c r="N823" i="1"/>
  <c r="U823" i="1" s="1"/>
  <c r="N824" i="1"/>
  <c r="U824" i="1" s="1"/>
  <c r="N825" i="1"/>
  <c r="U825" i="1" s="1"/>
  <c r="N826" i="1"/>
  <c r="U826" i="1" s="1"/>
  <c r="N827" i="1"/>
  <c r="U827" i="1" s="1"/>
  <c r="N828" i="1"/>
  <c r="U828" i="1" s="1"/>
  <c r="N829" i="1"/>
  <c r="U829" i="1" s="1"/>
  <c r="N830" i="1"/>
  <c r="U830" i="1" s="1"/>
  <c r="N831" i="1"/>
  <c r="U831" i="1" s="1"/>
  <c r="N832" i="1"/>
  <c r="U832" i="1" s="1"/>
  <c r="N833" i="1"/>
  <c r="U833" i="1" s="1"/>
  <c r="N834" i="1"/>
  <c r="U834" i="1" s="1"/>
  <c r="N835" i="1"/>
  <c r="U835" i="1" s="1"/>
  <c r="N836" i="1"/>
  <c r="U836" i="1" s="1"/>
  <c r="N837" i="1"/>
  <c r="U837" i="1" s="1"/>
  <c r="N838" i="1"/>
  <c r="U838" i="1" s="1"/>
  <c r="N839" i="1"/>
  <c r="U839" i="1" s="1"/>
  <c r="N840" i="1"/>
  <c r="U840" i="1" s="1"/>
  <c r="N841" i="1"/>
  <c r="U841" i="1" s="1"/>
  <c r="N842" i="1"/>
  <c r="U842" i="1" s="1"/>
  <c r="N843" i="1"/>
  <c r="U843" i="1" s="1"/>
  <c r="N844" i="1"/>
  <c r="U844" i="1" s="1"/>
  <c r="N845" i="1"/>
  <c r="U845" i="1" s="1"/>
  <c r="N846" i="1"/>
  <c r="U846" i="1" s="1"/>
  <c r="N847" i="1"/>
  <c r="U847" i="1" s="1"/>
  <c r="N848" i="1"/>
  <c r="U848" i="1" s="1"/>
  <c r="N849" i="1"/>
  <c r="U849" i="1" s="1"/>
  <c r="N850" i="1"/>
  <c r="U850" i="1" s="1"/>
  <c r="N851" i="1"/>
  <c r="U851" i="1" s="1"/>
  <c r="N852" i="1"/>
  <c r="U852" i="1" s="1"/>
  <c r="N853" i="1"/>
  <c r="U853" i="1" s="1"/>
  <c r="N854" i="1"/>
  <c r="U854" i="1" s="1"/>
  <c r="N855" i="1"/>
  <c r="U855" i="1" s="1"/>
  <c r="N856" i="1"/>
  <c r="U856" i="1" s="1"/>
  <c r="N857" i="1"/>
  <c r="U857" i="1" s="1"/>
  <c r="N858" i="1"/>
  <c r="U858" i="1" s="1"/>
  <c r="N859" i="1"/>
  <c r="U859" i="1" s="1"/>
  <c r="N860" i="1"/>
  <c r="U860" i="1" s="1"/>
  <c r="N861" i="1"/>
  <c r="U861" i="1" s="1"/>
  <c r="N862" i="1"/>
  <c r="U862" i="1" s="1"/>
  <c r="N863" i="1"/>
  <c r="U863" i="1" s="1"/>
  <c r="N864" i="1"/>
  <c r="U864" i="1" s="1"/>
  <c r="N865" i="1"/>
  <c r="U865" i="1" s="1"/>
  <c r="N866" i="1"/>
  <c r="U866" i="1" s="1"/>
  <c r="N867" i="1"/>
  <c r="U867" i="1" s="1"/>
  <c r="N868" i="1"/>
  <c r="U868" i="1" s="1"/>
  <c r="N869" i="1"/>
  <c r="U869" i="1" s="1"/>
  <c r="N870" i="1"/>
  <c r="U870" i="1" s="1"/>
  <c r="N871" i="1"/>
  <c r="U871" i="1" s="1"/>
  <c r="N872" i="1"/>
  <c r="U872" i="1" s="1"/>
  <c r="N873" i="1"/>
  <c r="U873" i="1" s="1"/>
  <c r="N874" i="1"/>
  <c r="U874" i="1" s="1"/>
  <c r="N875" i="1"/>
  <c r="U875" i="1" s="1"/>
  <c r="N876" i="1"/>
  <c r="U876" i="1" s="1"/>
  <c r="N877" i="1"/>
  <c r="U877" i="1" s="1"/>
  <c r="N878" i="1"/>
  <c r="U878" i="1" s="1"/>
  <c r="N879" i="1"/>
  <c r="U879" i="1" s="1"/>
  <c r="N880" i="1"/>
  <c r="U880" i="1" s="1"/>
  <c r="N881" i="1"/>
  <c r="U881" i="1" s="1"/>
  <c r="N882" i="1"/>
  <c r="U882" i="1" s="1"/>
  <c r="N883" i="1"/>
  <c r="U883" i="1" s="1"/>
  <c r="N884" i="1"/>
  <c r="U884" i="1" s="1"/>
  <c r="N885" i="1"/>
  <c r="U885" i="1" s="1"/>
  <c r="N886" i="1"/>
  <c r="U886" i="1" s="1"/>
  <c r="N887" i="1"/>
  <c r="U887" i="1" s="1"/>
  <c r="N888" i="1"/>
  <c r="U888" i="1" s="1"/>
  <c r="N889" i="1"/>
  <c r="U889" i="1" s="1"/>
  <c r="N890" i="1"/>
  <c r="U890" i="1" s="1"/>
  <c r="N891" i="1"/>
  <c r="U891" i="1" s="1"/>
  <c r="N892" i="1"/>
  <c r="U892" i="1" s="1"/>
  <c r="N893" i="1"/>
  <c r="U893" i="1" s="1"/>
  <c r="N894" i="1"/>
  <c r="U894" i="1" s="1"/>
  <c r="N895" i="1"/>
  <c r="U895" i="1" s="1"/>
  <c r="N896" i="1"/>
  <c r="U896" i="1" s="1"/>
  <c r="N897" i="1"/>
  <c r="U897" i="1" s="1"/>
  <c r="N898" i="1"/>
  <c r="U898" i="1" s="1"/>
  <c r="N899" i="1"/>
  <c r="U899" i="1" s="1"/>
  <c r="N900" i="1"/>
  <c r="U900" i="1" s="1"/>
  <c r="N901" i="1"/>
  <c r="U901" i="1" s="1"/>
  <c r="N902" i="1"/>
  <c r="U902" i="1" s="1"/>
  <c r="N903" i="1"/>
  <c r="U903" i="1" s="1"/>
  <c r="N904" i="1"/>
  <c r="U904" i="1" s="1"/>
  <c r="N905" i="1"/>
  <c r="U905" i="1" s="1"/>
  <c r="N906" i="1"/>
  <c r="U906" i="1" s="1"/>
  <c r="N907" i="1"/>
  <c r="U907" i="1" s="1"/>
  <c r="N908" i="1"/>
  <c r="U908" i="1" s="1"/>
  <c r="N909" i="1"/>
  <c r="U909" i="1" s="1"/>
  <c r="N910" i="1"/>
  <c r="U910" i="1" s="1"/>
  <c r="N911" i="1"/>
  <c r="U911" i="1" s="1"/>
  <c r="N912" i="1"/>
  <c r="U912" i="1" s="1"/>
  <c r="N913" i="1"/>
  <c r="U913" i="1" s="1"/>
  <c r="N914" i="1"/>
  <c r="U914" i="1" s="1"/>
  <c r="N915" i="1"/>
  <c r="U915" i="1" s="1"/>
  <c r="N916" i="1"/>
  <c r="U916" i="1" s="1"/>
  <c r="N917" i="1"/>
  <c r="U917" i="1" s="1"/>
  <c r="N918" i="1"/>
  <c r="U918" i="1" s="1"/>
  <c r="N919" i="1"/>
  <c r="U919" i="1" s="1"/>
  <c r="N920" i="1"/>
  <c r="U920" i="1" s="1"/>
  <c r="N921" i="1"/>
  <c r="U921" i="1" s="1"/>
  <c r="N922" i="1"/>
  <c r="U922" i="1" s="1"/>
  <c r="N923" i="1"/>
  <c r="U923" i="1" s="1"/>
  <c r="N924" i="1"/>
  <c r="U924" i="1" s="1"/>
  <c r="N925" i="1"/>
  <c r="U925" i="1" s="1"/>
  <c r="N926" i="1"/>
  <c r="U926" i="1" s="1"/>
  <c r="N927" i="1"/>
  <c r="U927" i="1" s="1"/>
  <c r="N928" i="1"/>
  <c r="U928" i="1" s="1"/>
  <c r="N929" i="1"/>
  <c r="U929" i="1" s="1"/>
  <c r="N930" i="1"/>
  <c r="U930" i="1" s="1"/>
  <c r="N931" i="1"/>
  <c r="U931" i="1" s="1"/>
  <c r="N932" i="1"/>
  <c r="U932" i="1" s="1"/>
  <c r="N933" i="1"/>
  <c r="U933" i="1" s="1"/>
  <c r="N934" i="1"/>
  <c r="U934" i="1" s="1"/>
  <c r="N935" i="1"/>
  <c r="U935" i="1" s="1"/>
  <c r="N936" i="1"/>
  <c r="U936" i="1" s="1"/>
  <c r="N937" i="1"/>
  <c r="U937" i="1" s="1"/>
  <c r="N938" i="1"/>
  <c r="U938" i="1" s="1"/>
  <c r="N939" i="1"/>
  <c r="U939" i="1" s="1"/>
  <c r="N940" i="1"/>
  <c r="U940" i="1" s="1"/>
  <c r="N941" i="1"/>
  <c r="U941" i="1" s="1"/>
  <c r="N942" i="1"/>
  <c r="U942" i="1" s="1"/>
  <c r="N943" i="1"/>
  <c r="U943" i="1" s="1"/>
  <c r="N944" i="1"/>
  <c r="U944" i="1" s="1"/>
  <c r="N945" i="1"/>
  <c r="U945" i="1" s="1"/>
  <c r="N946" i="1"/>
  <c r="U946" i="1" s="1"/>
  <c r="N947" i="1"/>
  <c r="U947" i="1" s="1"/>
  <c r="N948" i="1"/>
  <c r="U948" i="1" s="1"/>
  <c r="N949" i="1"/>
  <c r="U949" i="1" s="1"/>
  <c r="N950" i="1"/>
  <c r="U950" i="1" s="1"/>
  <c r="N951" i="1"/>
  <c r="U951" i="1" s="1"/>
  <c r="N952" i="1"/>
  <c r="U952" i="1" s="1"/>
  <c r="N953" i="1"/>
  <c r="U953" i="1" s="1"/>
  <c r="N954" i="1"/>
  <c r="U954" i="1" s="1"/>
  <c r="N955" i="1"/>
  <c r="U955" i="1" s="1"/>
  <c r="N956" i="1"/>
  <c r="U956" i="1" s="1"/>
  <c r="N957" i="1"/>
  <c r="U957" i="1" s="1"/>
  <c r="N958" i="1"/>
  <c r="U958" i="1" s="1"/>
  <c r="N959" i="1"/>
  <c r="U959" i="1" s="1"/>
  <c r="N960" i="1"/>
  <c r="U960" i="1" s="1"/>
  <c r="N961" i="1"/>
  <c r="U961" i="1" s="1"/>
  <c r="N962" i="1"/>
  <c r="U962" i="1" s="1"/>
  <c r="N963" i="1"/>
  <c r="U963" i="1" s="1"/>
  <c r="N964" i="1"/>
  <c r="U964" i="1" s="1"/>
  <c r="N965" i="1"/>
  <c r="U965" i="1" s="1"/>
  <c r="N966" i="1"/>
  <c r="U966" i="1" s="1"/>
  <c r="N967" i="1"/>
  <c r="U967" i="1" s="1"/>
  <c r="N968" i="1"/>
  <c r="U968" i="1" s="1"/>
  <c r="N969" i="1"/>
  <c r="U969" i="1" s="1"/>
  <c r="N970" i="1"/>
  <c r="U970" i="1" s="1"/>
  <c r="N971" i="1"/>
  <c r="U971" i="1" s="1"/>
  <c r="N972" i="1"/>
  <c r="U972" i="1" s="1"/>
  <c r="N973" i="1"/>
  <c r="U973" i="1" s="1"/>
  <c r="N974" i="1"/>
  <c r="U974" i="1" s="1"/>
  <c r="N975" i="1"/>
  <c r="U975" i="1" s="1"/>
  <c r="N976" i="1"/>
  <c r="U976" i="1" s="1"/>
  <c r="N977" i="1"/>
  <c r="U977" i="1" s="1"/>
  <c r="N978" i="1"/>
  <c r="U978" i="1" s="1"/>
  <c r="N979" i="1"/>
  <c r="U979" i="1" s="1"/>
  <c r="N980" i="1"/>
  <c r="U980" i="1" s="1"/>
  <c r="N981" i="1"/>
  <c r="U981" i="1" s="1"/>
  <c r="N982" i="1"/>
  <c r="U982" i="1" s="1"/>
  <c r="N983" i="1"/>
  <c r="U983" i="1" s="1"/>
  <c r="N984" i="1"/>
  <c r="U984" i="1" s="1"/>
  <c r="N985" i="1"/>
  <c r="U985" i="1" s="1"/>
  <c r="N986" i="1"/>
  <c r="U986" i="1" s="1"/>
  <c r="N987" i="1"/>
  <c r="U987" i="1" s="1"/>
  <c r="N988" i="1"/>
  <c r="U988" i="1" s="1"/>
  <c r="N989" i="1"/>
  <c r="U989" i="1" s="1"/>
  <c r="N990" i="1"/>
  <c r="U990" i="1" s="1"/>
  <c r="N991" i="1"/>
  <c r="U991" i="1" s="1"/>
  <c r="N992" i="1"/>
  <c r="U992" i="1" s="1"/>
  <c r="N993" i="1"/>
  <c r="U993" i="1" s="1"/>
  <c r="N994" i="1"/>
  <c r="U994" i="1" s="1"/>
  <c r="N995" i="1"/>
  <c r="U995" i="1" s="1"/>
  <c r="N996" i="1"/>
  <c r="U996" i="1" s="1"/>
  <c r="N997" i="1"/>
  <c r="U997" i="1" s="1"/>
  <c r="N998" i="1"/>
  <c r="U998" i="1" s="1"/>
  <c r="N999" i="1"/>
  <c r="U999" i="1" s="1"/>
  <c r="N1000" i="1"/>
  <c r="U1000" i="1" s="1"/>
  <c r="N1001" i="1"/>
  <c r="U1001" i="1" s="1"/>
  <c r="E2" i="31"/>
  <c r="E3" i="31"/>
  <c r="E4" i="31"/>
  <c r="E5" i="31"/>
  <c r="E6" i="31"/>
  <c r="E7" i="31"/>
  <c r="E8" i="31"/>
  <c r="E9" i="31"/>
  <c r="E11" i="31"/>
  <c r="E12" i="31"/>
  <c r="E13" i="31"/>
  <c r="E14" i="31"/>
  <c r="E20" i="31"/>
  <c r="E21" i="31"/>
  <c r="E22" i="31"/>
  <c r="E23" i="31"/>
  <c r="E24" i="31"/>
  <c r="E25" i="31"/>
  <c r="E26" i="31"/>
  <c r="E27" i="31"/>
  <c r="E28" i="31"/>
  <c r="E29" i="31"/>
  <c r="E30" i="31"/>
  <c r="E31" i="31"/>
  <c r="E32" i="31"/>
  <c r="E35" i="31"/>
  <c r="E36" i="31"/>
  <c r="E37" i="31"/>
  <c r="E38" i="31"/>
  <c r="E39" i="31"/>
  <c r="E41" i="31"/>
  <c r="E42" i="31"/>
  <c r="E43" i="31"/>
  <c r="E44" i="31"/>
  <c r="E45" i="31"/>
  <c r="E46" i="31"/>
  <c r="E47" i="31"/>
  <c r="E48" i="31"/>
  <c r="E49" i="31"/>
  <c r="E50" i="31"/>
  <c r="E51" i="31"/>
  <c r="E54" i="31"/>
  <c r="E55" i="31"/>
  <c r="E56" i="31"/>
  <c r="E57" i="31"/>
  <c r="E58"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92"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7" i="31"/>
  <c r="E128" i="31"/>
  <c r="E129" i="31"/>
  <c r="E130" i="31"/>
  <c r="E136" i="31"/>
  <c r="E137" i="31"/>
  <c r="E138" i="31"/>
  <c r="E139" i="31"/>
  <c r="E250"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3" i="31"/>
  <c r="E175" i="31"/>
  <c r="E178" i="31"/>
  <c r="E179" i="31"/>
  <c r="E181" i="31"/>
  <c r="E182" i="31"/>
  <c r="E172" i="31"/>
  <c r="E174" i="31"/>
  <c r="E176" i="31"/>
  <c r="E177" i="31"/>
  <c r="E180" i="31"/>
  <c r="E183" i="31"/>
  <c r="E189" i="31"/>
  <c r="E196" i="31"/>
  <c r="E202" i="31"/>
  <c r="E215" i="31"/>
  <c r="E219" i="31"/>
  <c r="E220" i="31"/>
  <c r="E221" i="31"/>
  <c r="E226" i="31"/>
  <c r="E253" i="31"/>
  <c r="E254" i="31"/>
  <c r="E270" i="31"/>
  <c r="E271" i="31"/>
  <c r="E200" i="31"/>
  <c r="E209" i="31"/>
  <c r="E210" i="31"/>
  <c r="E212" i="31"/>
  <c r="E213" i="31"/>
  <c r="E243" i="31"/>
  <c r="E146" i="31"/>
  <c r="E208" i="31"/>
  <c r="E205" i="31"/>
  <c r="E206" i="31"/>
  <c r="E204" i="31"/>
  <c r="E135" i="31"/>
  <c r="E233" i="31"/>
  <c r="E255" i="31"/>
  <c r="E256" i="31"/>
  <c r="E248" i="31"/>
  <c r="E207" i="31"/>
  <c r="E257" i="31"/>
  <c r="E231" i="31"/>
  <c r="E258" i="31"/>
  <c r="E224" i="31"/>
  <c r="E133" i="31"/>
  <c r="E134" i="31"/>
  <c r="E259" i="31"/>
  <c r="E245" i="31"/>
  <c r="E246" i="31"/>
  <c r="E191" i="31"/>
  <c r="E194" i="31"/>
  <c r="E269" i="31"/>
  <c r="E268" i="31"/>
  <c r="E242" i="31"/>
  <c r="E140" i="31"/>
  <c r="E263" i="31"/>
  <c r="E223" i="31"/>
  <c r="E239" i="31"/>
  <c r="E241" i="31"/>
  <c r="E260" i="31"/>
  <c r="E261" i="31"/>
  <c r="E264" i="31"/>
  <c r="E240" i="31"/>
  <c r="E126" i="31"/>
  <c r="E15" i="31"/>
  <c r="E16" i="31"/>
  <c r="E17" i="31"/>
  <c r="E266" i="31"/>
  <c r="E251" i="31"/>
  <c r="E265" i="31"/>
  <c r="E252" i="31"/>
  <c r="E244" i="31"/>
  <c r="E267" i="31"/>
  <c r="E216" i="31"/>
  <c r="E217" i="31"/>
  <c r="E197" i="31"/>
  <c r="E190" i="31"/>
  <c r="E235" i="31"/>
  <c r="E145" i="31"/>
  <c r="E225" i="31"/>
  <c r="E230" i="31"/>
  <c r="E198" i="31"/>
  <c r="E199" i="31"/>
  <c r="E143" i="31"/>
  <c r="E203" i="31"/>
  <c r="E227" i="31"/>
  <c r="E222" i="31"/>
  <c r="E262" i="31"/>
  <c r="E247" i="31"/>
  <c r="E188" i="31"/>
  <c r="E142" i="31"/>
  <c r="E218" i="31"/>
  <c r="E236" i="31"/>
  <c r="E184" i="31"/>
  <c r="E301" i="31"/>
  <c r="E305" i="31"/>
  <c r="E306" i="31"/>
  <c r="E297" i="31"/>
  <c r="E288" i="31"/>
  <c r="E291" i="31"/>
  <c r="E283" i="31"/>
  <c r="E293" i="31"/>
  <c r="E294" i="31"/>
  <c r="E290" i="31"/>
  <c r="E304" i="31"/>
  <c r="E307" i="31"/>
  <c r="E287" i="31"/>
  <c r="E303" i="31"/>
  <c r="E298" i="31"/>
  <c r="E292" i="31"/>
  <c r="E281" i="31"/>
  <c r="E185" i="31"/>
  <c r="E186" i="31"/>
  <c r="E276" i="31"/>
  <c r="E278" i="31"/>
  <c r="E238" i="31"/>
  <c r="E141" i="31"/>
  <c r="E144" i="31"/>
  <c r="E229" i="31"/>
  <c r="E234" i="31"/>
  <c r="E228" i="31"/>
  <c r="E201" i="31"/>
  <c r="E187" i="31"/>
  <c r="B4" i="38" l="1"/>
  <c r="B5" i="38"/>
  <c r="E5" i="1"/>
  <c r="E9" i="1"/>
  <c r="E13" i="1"/>
  <c r="E17" i="1"/>
  <c r="E21" i="1"/>
  <c r="E25" i="1"/>
  <c r="E29" i="1"/>
  <c r="E33" i="1"/>
  <c r="E37" i="1"/>
  <c r="E41" i="1"/>
  <c r="E45" i="1"/>
  <c r="E49" i="1"/>
  <c r="E53" i="1"/>
  <c r="E57" i="1"/>
  <c r="E61" i="1"/>
  <c r="E65" i="1"/>
  <c r="E69" i="1"/>
  <c r="E73" i="1"/>
  <c r="E77" i="1"/>
  <c r="E81" i="1"/>
  <c r="E85" i="1"/>
  <c r="E89" i="1"/>
  <c r="E93" i="1"/>
  <c r="E97" i="1"/>
  <c r="E101" i="1"/>
  <c r="E105" i="1"/>
  <c r="E109" i="1"/>
  <c r="E113" i="1"/>
  <c r="E117" i="1"/>
  <c r="E121" i="1"/>
  <c r="E125" i="1"/>
  <c r="E129" i="1"/>
  <c r="E133" i="1"/>
  <c r="E137" i="1"/>
  <c r="E141" i="1"/>
  <c r="E145" i="1"/>
  <c r="E149" i="1"/>
  <c r="E153" i="1"/>
  <c r="E157" i="1"/>
  <c r="E161" i="1"/>
  <c r="E165" i="1"/>
  <c r="E169" i="1"/>
  <c r="E173" i="1"/>
  <c r="E177" i="1"/>
  <c r="E181" i="1"/>
  <c r="E185" i="1"/>
  <c r="E189" i="1"/>
  <c r="E193" i="1"/>
  <c r="E197" i="1"/>
  <c r="E201" i="1"/>
  <c r="E205" i="1"/>
  <c r="E209" i="1"/>
  <c r="E213" i="1"/>
  <c r="E217" i="1"/>
  <c r="E221" i="1"/>
  <c r="E225" i="1"/>
  <c r="E229" i="1"/>
  <c r="E233" i="1"/>
  <c r="E237" i="1"/>
  <c r="E241" i="1"/>
  <c r="E245" i="1"/>
  <c r="E249" i="1"/>
  <c r="E253" i="1"/>
  <c r="E257" i="1"/>
  <c r="E261" i="1"/>
  <c r="E265" i="1"/>
  <c r="E269" i="1"/>
  <c r="E273" i="1"/>
  <c r="E277" i="1"/>
  <c r="E281" i="1"/>
  <c r="E285" i="1"/>
  <c r="E289" i="1"/>
  <c r="E293" i="1"/>
  <c r="E297" i="1"/>
  <c r="E301" i="1"/>
  <c r="E305" i="1"/>
  <c r="E309" i="1"/>
  <c r="E6" i="1"/>
  <c r="E10" i="1"/>
  <c r="E14" i="1"/>
  <c r="E18" i="1"/>
  <c r="E22" i="1"/>
  <c r="E26" i="1"/>
  <c r="E30" i="1"/>
  <c r="E34" i="1"/>
  <c r="E38" i="1"/>
  <c r="E42" i="1"/>
  <c r="E46" i="1"/>
  <c r="E50" i="1"/>
  <c r="E54" i="1"/>
  <c r="E58" i="1"/>
  <c r="E62" i="1"/>
  <c r="E66" i="1"/>
  <c r="E70" i="1"/>
  <c r="E74" i="1"/>
  <c r="E78" i="1"/>
  <c r="E82" i="1"/>
  <c r="E86" i="1"/>
  <c r="E90" i="1"/>
  <c r="E94" i="1"/>
  <c r="E98" i="1"/>
  <c r="E102" i="1"/>
  <c r="E106" i="1"/>
  <c r="E110" i="1"/>
  <c r="E114" i="1"/>
  <c r="E118" i="1"/>
  <c r="E122" i="1"/>
  <c r="E126" i="1"/>
  <c r="E130" i="1"/>
  <c r="E134" i="1"/>
  <c r="E138" i="1"/>
  <c r="E142" i="1"/>
  <c r="E146" i="1"/>
  <c r="E150" i="1"/>
  <c r="E154" i="1"/>
  <c r="E158" i="1"/>
  <c r="E162" i="1"/>
  <c r="E166" i="1"/>
  <c r="E170" i="1"/>
  <c r="E174" i="1"/>
  <c r="E178" i="1"/>
  <c r="E182" i="1"/>
  <c r="E186" i="1"/>
  <c r="E190" i="1"/>
  <c r="E194" i="1"/>
  <c r="E198" i="1"/>
  <c r="E202" i="1"/>
  <c r="E206" i="1"/>
  <c r="E210" i="1"/>
  <c r="E214" i="1"/>
  <c r="E218" i="1"/>
  <c r="E222" i="1"/>
  <c r="E226" i="1"/>
  <c r="E230" i="1"/>
  <c r="E234" i="1"/>
  <c r="E238" i="1"/>
  <c r="E242" i="1"/>
  <c r="E246" i="1"/>
  <c r="E250" i="1"/>
  <c r="E254" i="1"/>
  <c r="E258" i="1"/>
  <c r="E262" i="1"/>
  <c r="E266" i="1"/>
  <c r="E270" i="1"/>
  <c r="E274" i="1"/>
  <c r="E278" i="1"/>
  <c r="E282" i="1"/>
  <c r="E286" i="1"/>
  <c r="E290" i="1"/>
  <c r="E294" i="1"/>
  <c r="E298" i="1"/>
  <c r="E302" i="1"/>
  <c r="E306" i="1"/>
  <c r="E310" i="1"/>
  <c r="E314" i="1"/>
  <c r="E318" i="1"/>
  <c r="E322" i="1"/>
  <c r="E326" i="1"/>
  <c r="E330" i="1"/>
  <c r="E334" i="1"/>
  <c r="E338" i="1"/>
  <c r="E342" i="1"/>
  <c r="E7" i="1"/>
  <c r="E11" i="1"/>
  <c r="E15" i="1"/>
  <c r="E19" i="1"/>
  <c r="E23" i="1"/>
  <c r="E27" i="1"/>
  <c r="E31" i="1"/>
  <c r="E35" i="1"/>
  <c r="E39" i="1"/>
  <c r="E43" i="1"/>
  <c r="E47" i="1"/>
  <c r="E51" i="1"/>
  <c r="E55" i="1"/>
  <c r="E59" i="1"/>
  <c r="E63" i="1"/>
  <c r="E67" i="1"/>
  <c r="E71" i="1"/>
  <c r="E75" i="1"/>
  <c r="E79" i="1"/>
  <c r="E83" i="1"/>
  <c r="E87" i="1"/>
  <c r="E91" i="1"/>
  <c r="E95" i="1"/>
  <c r="E99" i="1"/>
  <c r="E103" i="1"/>
  <c r="E107" i="1"/>
  <c r="E111" i="1"/>
  <c r="E115" i="1"/>
  <c r="E119" i="1"/>
  <c r="E123" i="1"/>
  <c r="E127" i="1"/>
  <c r="E131" i="1"/>
  <c r="E135" i="1"/>
  <c r="E139" i="1"/>
  <c r="E143" i="1"/>
  <c r="E147" i="1"/>
  <c r="E151" i="1"/>
  <c r="E155" i="1"/>
  <c r="E159" i="1"/>
  <c r="E163" i="1"/>
  <c r="E167" i="1"/>
  <c r="E171" i="1"/>
  <c r="E175" i="1"/>
  <c r="E179" i="1"/>
  <c r="E183" i="1"/>
  <c r="E187" i="1"/>
  <c r="E191" i="1"/>
  <c r="E195" i="1"/>
  <c r="E199" i="1"/>
  <c r="E203" i="1"/>
  <c r="E207" i="1"/>
  <c r="E211" i="1"/>
  <c r="E215" i="1"/>
  <c r="E219" i="1"/>
  <c r="E223" i="1"/>
  <c r="E227" i="1"/>
  <c r="E231" i="1"/>
  <c r="E235" i="1"/>
  <c r="E239" i="1"/>
  <c r="E243" i="1"/>
  <c r="E247" i="1"/>
  <c r="E251" i="1"/>
  <c r="E255" i="1"/>
  <c r="E259" i="1"/>
  <c r="E263" i="1"/>
  <c r="E267" i="1"/>
  <c r="E271" i="1"/>
  <c r="E275" i="1"/>
  <c r="E279" i="1"/>
  <c r="E283" i="1"/>
  <c r="E287" i="1"/>
  <c r="E8" i="1"/>
  <c r="E24" i="1"/>
  <c r="E40" i="1"/>
  <c r="E56" i="1"/>
  <c r="E72" i="1"/>
  <c r="E88" i="1"/>
  <c r="E104" i="1"/>
  <c r="E120" i="1"/>
  <c r="E136" i="1"/>
  <c r="E152" i="1"/>
  <c r="E168" i="1"/>
  <c r="E184" i="1"/>
  <c r="E200" i="1"/>
  <c r="E216" i="1"/>
  <c r="E232" i="1"/>
  <c r="E248" i="1"/>
  <c r="E264" i="1"/>
  <c r="E280" i="1"/>
  <c r="E292" i="1"/>
  <c r="E300" i="1"/>
  <c r="E308" i="1"/>
  <c r="E315" i="1"/>
  <c r="E320" i="1"/>
  <c r="E325" i="1"/>
  <c r="E331" i="1"/>
  <c r="E336" i="1"/>
  <c r="E341" i="1"/>
  <c r="E346" i="1"/>
  <c r="E350" i="1"/>
  <c r="E354" i="1"/>
  <c r="E358" i="1"/>
  <c r="E362" i="1"/>
  <c r="E366" i="1"/>
  <c r="E370" i="1"/>
  <c r="E374" i="1"/>
  <c r="E378" i="1"/>
  <c r="E382" i="1"/>
  <c r="E386" i="1"/>
  <c r="E390" i="1"/>
  <c r="E394" i="1"/>
  <c r="E398" i="1"/>
  <c r="E402" i="1"/>
  <c r="E406" i="1"/>
  <c r="E410" i="1"/>
  <c r="E414" i="1"/>
  <c r="E418" i="1"/>
  <c r="E422" i="1"/>
  <c r="E426" i="1"/>
  <c r="E430" i="1"/>
  <c r="E434" i="1"/>
  <c r="E438" i="1"/>
  <c r="E442" i="1"/>
  <c r="E446" i="1"/>
  <c r="E450" i="1"/>
  <c r="E454" i="1"/>
  <c r="E458" i="1"/>
  <c r="E462" i="1"/>
  <c r="E466" i="1"/>
  <c r="E470" i="1"/>
  <c r="E474" i="1"/>
  <c r="E478" i="1"/>
  <c r="E482" i="1"/>
  <c r="E486" i="1"/>
  <c r="E490" i="1"/>
  <c r="E494" i="1"/>
  <c r="E498" i="1"/>
  <c r="E502" i="1"/>
  <c r="E506" i="1"/>
  <c r="E510" i="1"/>
  <c r="E514" i="1"/>
  <c r="E518" i="1"/>
  <c r="E522" i="1"/>
  <c r="E526" i="1"/>
  <c r="E530" i="1"/>
  <c r="E534" i="1"/>
  <c r="E538" i="1"/>
  <c r="E542" i="1"/>
  <c r="E546" i="1"/>
  <c r="E550" i="1"/>
  <c r="E554" i="1"/>
  <c r="E558" i="1"/>
  <c r="E562" i="1"/>
  <c r="E566" i="1"/>
  <c r="E570" i="1"/>
  <c r="E574" i="1"/>
  <c r="E12" i="1"/>
  <c r="E28" i="1"/>
  <c r="E44" i="1"/>
  <c r="E60" i="1"/>
  <c r="E76" i="1"/>
  <c r="E92" i="1"/>
  <c r="E108" i="1"/>
  <c r="E124" i="1"/>
  <c r="E140" i="1"/>
  <c r="E156" i="1"/>
  <c r="E172" i="1"/>
  <c r="E188" i="1"/>
  <c r="E204" i="1"/>
  <c r="E220" i="1"/>
  <c r="E236" i="1"/>
  <c r="E252" i="1"/>
  <c r="E268" i="1"/>
  <c r="E284" i="1"/>
  <c r="E295" i="1"/>
  <c r="E303" i="1"/>
  <c r="E311" i="1"/>
  <c r="E316" i="1"/>
  <c r="E321" i="1"/>
  <c r="E327" i="1"/>
  <c r="E332" i="1"/>
  <c r="E337" i="1"/>
  <c r="E343" i="1"/>
  <c r="E347" i="1"/>
  <c r="E351" i="1"/>
  <c r="E355" i="1"/>
  <c r="E359" i="1"/>
  <c r="E363" i="1"/>
  <c r="E367" i="1"/>
  <c r="E371" i="1"/>
  <c r="E375" i="1"/>
  <c r="E379" i="1"/>
  <c r="E383" i="1"/>
  <c r="E387" i="1"/>
  <c r="E391" i="1"/>
  <c r="E395" i="1"/>
  <c r="E399" i="1"/>
  <c r="E403" i="1"/>
  <c r="E407" i="1"/>
  <c r="E411" i="1"/>
  <c r="E415" i="1"/>
  <c r="E419" i="1"/>
  <c r="E423" i="1"/>
  <c r="E427" i="1"/>
  <c r="E431" i="1"/>
  <c r="E435" i="1"/>
  <c r="E439" i="1"/>
  <c r="E443" i="1"/>
  <c r="E447" i="1"/>
  <c r="E451" i="1"/>
  <c r="E455" i="1"/>
  <c r="E459" i="1"/>
  <c r="E463" i="1"/>
  <c r="E467" i="1"/>
  <c r="E471" i="1"/>
  <c r="E475" i="1"/>
  <c r="E479" i="1"/>
  <c r="E483" i="1"/>
  <c r="E487" i="1"/>
  <c r="E491" i="1"/>
  <c r="E495" i="1"/>
  <c r="E499" i="1"/>
  <c r="E503" i="1"/>
  <c r="E507" i="1"/>
  <c r="E511" i="1"/>
  <c r="E515" i="1"/>
  <c r="E519" i="1"/>
  <c r="E523" i="1"/>
  <c r="E527" i="1"/>
  <c r="E531" i="1"/>
  <c r="E535" i="1"/>
  <c r="E539" i="1"/>
  <c r="E543" i="1"/>
  <c r="E547" i="1"/>
  <c r="E551" i="1"/>
  <c r="E555" i="1"/>
  <c r="E559" i="1"/>
  <c r="E563" i="1"/>
  <c r="E567" i="1"/>
  <c r="E571" i="1"/>
  <c r="E575" i="1"/>
  <c r="E579" i="1"/>
  <c r="E16" i="1"/>
  <c r="E32" i="1"/>
  <c r="E48" i="1"/>
  <c r="E64" i="1"/>
  <c r="E80" i="1"/>
  <c r="E96" i="1"/>
  <c r="E112" i="1"/>
  <c r="E128" i="1"/>
  <c r="E144" i="1"/>
  <c r="E160" i="1"/>
  <c r="E176" i="1"/>
  <c r="E192" i="1"/>
  <c r="E208" i="1"/>
  <c r="E224" i="1"/>
  <c r="E240" i="1"/>
  <c r="E256" i="1"/>
  <c r="E272" i="1"/>
  <c r="E288" i="1"/>
  <c r="E296" i="1"/>
  <c r="E304" i="1"/>
  <c r="E312" i="1"/>
  <c r="E317" i="1"/>
  <c r="E323" i="1"/>
  <c r="E328" i="1"/>
  <c r="E333" i="1"/>
  <c r="E339" i="1"/>
  <c r="E344" i="1"/>
  <c r="E348" i="1"/>
  <c r="E352" i="1"/>
  <c r="E356" i="1"/>
  <c r="E360" i="1"/>
  <c r="E364" i="1"/>
  <c r="E368" i="1"/>
  <c r="E372" i="1"/>
  <c r="E376" i="1"/>
  <c r="E380" i="1"/>
  <c r="E384" i="1"/>
  <c r="E388" i="1"/>
  <c r="E392" i="1"/>
  <c r="E396" i="1"/>
  <c r="E400" i="1"/>
  <c r="E404" i="1"/>
  <c r="E408" i="1"/>
  <c r="E412" i="1"/>
  <c r="E416" i="1"/>
  <c r="E420" i="1"/>
  <c r="E424" i="1"/>
  <c r="E428" i="1"/>
  <c r="E432" i="1"/>
  <c r="E436" i="1"/>
  <c r="E440" i="1"/>
  <c r="E444" i="1"/>
  <c r="E448" i="1"/>
  <c r="E452" i="1"/>
  <c r="E456" i="1"/>
  <c r="E460" i="1"/>
  <c r="E464" i="1"/>
  <c r="E468" i="1"/>
  <c r="E472" i="1"/>
  <c r="E476" i="1"/>
  <c r="E480" i="1"/>
  <c r="E484" i="1"/>
  <c r="E488" i="1"/>
  <c r="E492" i="1"/>
  <c r="E496" i="1"/>
  <c r="E500" i="1"/>
  <c r="E504" i="1"/>
  <c r="E508" i="1"/>
  <c r="E512" i="1"/>
  <c r="E516" i="1"/>
  <c r="E520" i="1"/>
  <c r="E524" i="1"/>
  <c r="E528" i="1"/>
  <c r="E532" i="1"/>
  <c r="E536" i="1"/>
  <c r="E540" i="1"/>
  <c r="E544" i="1"/>
  <c r="E548" i="1"/>
  <c r="E552" i="1"/>
  <c r="E556" i="1"/>
  <c r="E560" i="1"/>
  <c r="E564" i="1"/>
  <c r="E568" i="1"/>
  <c r="E20" i="1"/>
  <c r="E84" i="1"/>
  <c r="E148" i="1"/>
  <c r="E212" i="1"/>
  <c r="E276" i="1"/>
  <c r="E313" i="1"/>
  <c r="E335" i="1"/>
  <c r="E353" i="1"/>
  <c r="E369" i="1"/>
  <c r="E385" i="1"/>
  <c r="E401" i="1"/>
  <c r="E417" i="1"/>
  <c r="E433" i="1"/>
  <c r="E449" i="1"/>
  <c r="E465" i="1"/>
  <c r="E481" i="1"/>
  <c r="E497" i="1"/>
  <c r="E513" i="1"/>
  <c r="E529" i="1"/>
  <c r="E545" i="1"/>
  <c r="E561" i="1"/>
  <c r="E573" i="1"/>
  <c r="E580" i="1"/>
  <c r="E584" i="1"/>
  <c r="E588" i="1"/>
  <c r="E592" i="1"/>
  <c r="E596" i="1"/>
  <c r="E600" i="1"/>
  <c r="E604" i="1"/>
  <c r="E608" i="1"/>
  <c r="E612" i="1"/>
  <c r="E616" i="1"/>
  <c r="E620" i="1"/>
  <c r="E624" i="1"/>
  <c r="E628" i="1"/>
  <c r="E632" i="1"/>
  <c r="E636" i="1"/>
  <c r="E640" i="1"/>
  <c r="E644" i="1"/>
  <c r="E648" i="1"/>
  <c r="E652" i="1"/>
  <c r="E656" i="1"/>
  <c r="E660" i="1"/>
  <c r="E664" i="1"/>
  <c r="E668" i="1"/>
  <c r="E672" i="1"/>
  <c r="E676" i="1"/>
  <c r="E680" i="1"/>
  <c r="E684" i="1"/>
  <c r="E688" i="1"/>
  <c r="E692" i="1"/>
  <c r="E696" i="1"/>
  <c r="E700" i="1"/>
  <c r="E704" i="1"/>
  <c r="E36" i="1"/>
  <c r="E100" i="1"/>
  <c r="E164" i="1"/>
  <c r="E228" i="1"/>
  <c r="E291" i="1"/>
  <c r="E319" i="1"/>
  <c r="E340" i="1"/>
  <c r="E357" i="1"/>
  <c r="E373" i="1"/>
  <c r="E389" i="1"/>
  <c r="E405" i="1"/>
  <c r="E421" i="1"/>
  <c r="E437" i="1"/>
  <c r="E453" i="1"/>
  <c r="E469" i="1"/>
  <c r="E485" i="1"/>
  <c r="E501" i="1"/>
  <c r="E517" i="1"/>
  <c r="E533" i="1"/>
  <c r="E549" i="1"/>
  <c r="E565" i="1"/>
  <c r="E576" i="1"/>
  <c r="E581" i="1"/>
  <c r="E585" i="1"/>
  <c r="E589" i="1"/>
  <c r="E593" i="1"/>
  <c r="E597" i="1"/>
  <c r="E601" i="1"/>
  <c r="E605" i="1"/>
  <c r="E609" i="1"/>
  <c r="E613" i="1"/>
  <c r="E617" i="1"/>
  <c r="E621" i="1"/>
  <c r="E625" i="1"/>
  <c r="E629" i="1"/>
  <c r="E633" i="1"/>
  <c r="E637" i="1"/>
  <c r="E641" i="1"/>
  <c r="E645" i="1"/>
  <c r="E649" i="1"/>
  <c r="E653" i="1"/>
  <c r="E657" i="1"/>
  <c r="E661" i="1"/>
  <c r="E665" i="1"/>
  <c r="E669" i="1"/>
  <c r="E673" i="1"/>
  <c r="E677" i="1"/>
  <c r="E681" i="1"/>
  <c r="E685" i="1"/>
  <c r="E689" i="1"/>
  <c r="E693" i="1"/>
  <c r="E697" i="1"/>
  <c r="E701" i="1"/>
  <c r="E705" i="1"/>
  <c r="E709" i="1"/>
  <c r="E713" i="1"/>
  <c r="E717" i="1"/>
  <c r="E721" i="1"/>
  <c r="E725" i="1"/>
  <c r="E729" i="1"/>
  <c r="E733" i="1"/>
  <c r="E737" i="1"/>
  <c r="E741" i="1"/>
  <c r="E745" i="1"/>
  <c r="E749" i="1"/>
  <c r="E753" i="1"/>
  <c r="E757" i="1"/>
  <c r="E761" i="1"/>
  <c r="E765" i="1"/>
  <c r="E769" i="1"/>
  <c r="E773" i="1"/>
  <c r="E777" i="1"/>
  <c r="E781" i="1"/>
  <c r="E785" i="1"/>
  <c r="E789" i="1"/>
  <c r="E793" i="1"/>
  <c r="E797" i="1"/>
  <c r="E801" i="1"/>
  <c r="E805" i="1"/>
  <c r="E809" i="1"/>
  <c r="E813" i="1"/>
  <c r="E52" i="1"/>
  <c r="E116" i="1"/>
  <c r="E180" i="1"/>
  <c r="E244" i="1"/>
  <c r="E299" i="1"/>
  <c r="E324" i="1"/>
  <c r="E345" i="1"/>
  <c r="E361" i="1"/>
  <c r="E377" i="1"/>
  <c r="E393" i="1"/>
  <c r="E409" i="1"/>
  <c r="E425" i="1"/>
  <c r="E441" i="1"/>
  <c r="E457" i="1"/>
  <c r="E473" i="1"/>
  <c r="E489" i="1"/>
  <c r="E505" i="1"/>
  <c r="E521" i="1"/>
  <c r="E537" i="1"/>
  <c r="E553" i="1"/>
  <c r="E569" i="1"/>
  <c r="E577" i="1"/>
  <c r="E582" i="1"/>
  <c r="E586" i="1"/>
  <c r="E590" i="1"/>
  <c r="E594" i="1"/>
  <c r="E598" i="1"/>
  <c r="E602" i="1"/>
  <c r="E606" i="1"/>
  <c r="E610" i="1"/>
  <c r="E614" i="1"/>
  <c r="E618" i="1"/>
  <c r="E622" i="1"/>
  <c r="E626" i="1"/>
  <c r="E630" i="1"/>
  <c r="E634" i="1"/>
  <c r="E638" i="1"/>
  <c r="E642" i="1"/>
  <c r="E646" i="1"/>
  <c r="E650" i="1"/>
  <c r="E654" i="1"/>
  <c r="E658" i="1"/>
  <c r="E662" i="1"/>
  <c r="E666" i="1"/>
  <c r="E670" i="1"/>
  <c r="E674" i="1"/>
  <c r="E678" i="1"/>
  <c r="E682" i="1"/>
  <c r="E686" i="1"/>
  <c r="E690" i="1"/>
  <c r="E694" i="1"/>
  <c r="E698" i="1"/>
  <c r="E702" i="1"/>
  <c r="E706" i="1"/>
  <c r="E710" i="1"/>
  <c r="E714" i="1"/>
  <c r="E718" i="1"/>
  <c r="E722" i="1"/>
  <c r="E726" i="1"/>
  <c r="E730" i="1"/>
  <c r="E734" i="1"/>
  <c r="E738" i="1"/>
  <c r="E742" i="1"/>
  <c r="E746" i="1"/>
  <c r="E750" i="1"/>
  <c r="E754" i="1"/>
  <c r="E758" i="1"/>
  <c r="E762" i="1"/>
  <c r="E766" i="1"/>
  <c r="E770" i="1"/>
  <c r="E774" i="1"/>
  <c r="E778" i="1"/>
  <c r="E782" i="1"/>
  <c r="E786" i="1"/>
  <c r="E790" i="1"/>
  <c r="E794" i="1"/>
  <c r="E798" i="1"/>
  <c r="E802" i="1"/>
  <c r="E806" i="1"/>
  <c r="E810" i="1"/>
  <c r="E814" i="1"/>
  <c r="E818" i="1"/>
  <c r="E822" i="1"/>
  <c r="E826" i="1"/>
  <c r="E830" i="1"/>
  <c r="E68" i="1"/>
  <c r="E307" i="1"/>
  <c r="E381" i="1"/>
  <c r="E445" i="1"/>
  <c r="E509" i="1"/>
  <c r="E572" i="1"/>
  <c r="E591" i="1"/>
  <c r="E607" i="1"/>
  <c r="E623" i="1"/>
  <c r="E639" i="1"/>
  <c r="E655" i="1"/>
  <c r="E671" i="1"/>
  <c r="E687" i="1"/>
  <c r="E703" i="1"/>
  <c r="E712" i="1"/>
  <c r="E720" i="1"/>
  <c r="E728" i="1"/>
  <c r="E736" i="1"/>
  <c r="E744" i="1"/>
  <c r="E752" i="1"/>
  <c r="E760" i="1"/>
  <c r="E768" i="1"/>
  <c r="E776" i="1"/>
  <c r="E784" i="1"/>
  <c r="E792" i="1"/>
  <c r="E800" i="1"/>
  <c r="E808" i="1"/>
  <c r="E816" i="1"/>
  <c r="E821" i="1"/>
  <c r="E827" i="1"/>
  <c r="E832" i="1"/>
  <c r="E836" i="1"/>
  <c r="E840" i="1"/>
  <c r="E844" i="1"/>
  <c r="E848" i="1"/>
  <c r="E852" i="1"/>
  <c r="E856" i="1"/>
  <c r="E860" i="1"/>
  <c r="E864" i="1"/>
  <c r="E868" i="1"/>
  <c r="E872" i="1"/>
  <c r="E876" i="1"/>
  <c r="E880" i="1"/>
  <c r="E884" i="1"/>
  <c r="E888" i="1"/>
  <c r="E892" i="1"/>
  <c r="E896" i="1"/>
  <c r="E900" i="1"/>
  <c r="E904" i="1"/>
  <c r="E908" i="1"/>
  <c r="E912" i="1"/>
  <c r="E916" i="1"/>
  <c r="E920" i="1"/>
  <c r="E924" i="1"/>
  <c r="E928" i="1"/>
  <c r="E932" i="1"/>
  <c r="E936" i="1"/>
  <c r="E940" i="1"/>
  <c r="E944" i="1"/>
  <c r="E948" i="1"/>
  <c r="E952" i="1"/>
  <c r="E956" i="1"/>
  <c r="E960" i="1"/>
  <c r="E964" i="1"/>
  <c r="E968" i="1"/>
  <c r="E972" i="1"/>
  <c r="E976" i="1"/>
  <c r="E980" i="1"/>
  <c r="E984" i="1"/>
  <c r="E988" i="1"/>
  <c r="E992" i="1"/>
  <c r="E996" i="1"/>
  <c r="E1000" i="1"/>
  <c r="E961" i="1"/>
  <c r="E973" i="1"/>
  <c r="E981" i="1"/>
  <c r="E989" i="1"/>
  <c r="E997" i="1"/>
  <c r="E1001" i="1"/>
  <c r="E667" i="1"/>
  <c r="E743" i="1"/>
  <c r="E767" i="1"/>
  <c r="E791" i="1"/>
  <c r="E815" i="1"/>
  <c r="E831" i="1"/>
  <c r="E843" i="1"/>
  <c r="E855" i="1"/>
  <c r="E867" i="1"/>
  <c r="E879" i="1"/>
  <c r="E891" i="1"/>
  <c r="E903" i="1"/>
  <c r="E915" i="1"/>
  <c r="E923" i="1"/>
  <c r="E935" i="1"/>
  <c r="E947" i="1"/>
  <c r="E959" i="1"/>
  <c r="E971" i="1"/>
  <c r="E983" i="1"/>
  <c r="E995" i="1"/>
  <c r="E132" i="1"/>
  <c r="E329" i="1"/>
  <c r="E397" i="1"/>
  <c r="E461" i="1"/>
  <c r="E525" i="1"/>
  <c r="E578" i="1"/>
  <c r="E595" i="1"/>
  <c r="E611" i="1"/>
  <c r="E627" i="1"/>
  <c r="E643" i="1"/>
  <c r="E659" i="1"/>
  <c r="E675" i="1"/>
  <c r="E691" i="1"/>
  <c r="E707" i="1"/>
  <c r="E715" i="1"/>
  <c r="E723" i="1"/>
  <c r="E731" i="1"/>
  <c r="E739" i="1"/>
  <c r="E747" i="1"/>
  <c r="E755" i="1"/>
  <c r="E763" i="1"/>
  <c r="E771" i="1"/>
  <c r="E779" i="1"/>
  <c r="E787" i="1"/>
  <c r="E795" i="1"/>
  <c r="E803" i="1"/>
  <c r="E811" i="1"/>
  <c r="E817" i="1"/>
  <c r="E823" i="1"/>
  <c r="E828" i="1"/>
  <c r="E833" i="1"/>
  <c r="E837" i="1"/>
  <c r="E841" i="1"/>
  <c r="E845" i="1"/>
  <c r="E849" i="1"/>
  <c r="E853" i="1"/>
  <c r="E857" i="1"/>
  <c r="E861" i="1"/>
  <c r="E865" i="1"/>
  <c r="E869" i="1"/>
  <c r="E873" i="1"/>
  <c r="E877" i="1"/>
  <c r="E881" i="1"/>
  <c r="E885" i="1"/>
  <c r="E889" i="1"/>
  <c r="E893" i="1"/>
  <c r="E897" i="1"/>
  <c r="E901" i="1"/>
  <c r="E905" i="1"/>
  <c r="E909" i="1"/>
  <c r="E913" i="1"/>
  <c r="E917" i="1"/>
  <c r="E921" i="1"/>
  <c r="E925" i="1"/>
  <c r="E929" i="1"/>
  <c r="E933" i="1"/>
  <c r="E937" i="1"/>
  <c r="E941" i="1"/>
  <c r="E945" i="1"/>
  <c r="E949" i="1"/>
  <c r="E953" i="1"/>
  <c r="E957" i="1"/>
  <c r="E965" i="1"/>
  <c r="E969" i="1"/>
  <c r="E977" i="1"/>
  <c r="E985" i="1"/>
  <c r="E993" i="1"/>
  <c r="E651" i="1"/>
  <c r="E711" i="1"/>
  <c r="E727" i="1"/>
  <c r="E751" i="1"/>
  <c r="E775" i="1"/>
  <c r="E799" i="1"/>
  <c r="E820" i="1"/>
  <c r="E839" i="1"/>
  <c r="E851" i="1"/>
  <c r="E863" i="1"/>
  <c r="E875" i="1"/>
  <c r="E887" i="1"/>
  <c r="E899" i="1"/>
  <c r="E911" i="1"/>
  <c r="E927" i="1"/>
  <c r="E939" i="1"/>
  <c r="E951" i="1"/>
  <c r="E963" i="1"/>
  <c r="E975" i="1"/>
  <c r="E991" i="1"/>
  <c r="E196" i="1"/>
  <c r="E349" i="1"/>
  <c r="E413" i="1"/>
  <c r="E477" i="1"/>
  <c r="E541" i="1"/>
  <c r="E583" i="1"/>
  <c r="E599" i="1"/>
  <c r="E615" i="1"/>
  <c r="E631" i="1"/>
  <c r="E647" i="1"/>
  <c r="E663" i="1"/>
  <c r="E679" i="1"/>
  <c r="E695" i="1"/>
  <c r="E708" i="1"/>
  <c r="E716" i="1"/>
  <c r="E724" i="1"/>
  <c r="E732" i="1"/>
  <c r="E740" i="1"/>
  <c r="E748" i="1"/>
  <c r="E756" i="1"/>
  <c r="E764" i="1"/>
  <c r="E772" i="1"/>
  <c r="E780" i="1"/>
  <c r="E788" i="1"/>
  <c r="E796" i="1"/>
  <c r="E804" i="1"/>
  <c r="E812" i="1"/>
  <c r="E819" i="1"/>
  <c r="E824" i="1"/>
  <c r="E829" i="1"/>
  <c r="E834" i="1"/>
  <c r="E838" i="1"/>
  <c r="E842" i="1"/>
  <c r="E846" i="1"/>
  <c r="E850" i="1"/>
  <c r="E854" i="1"/>
  <c r="E858" i="1"/>
  <c r="E862" i="1"/>
  <c r="E866" i="1"/>
  <c r="E870" i="1"/>
  <c r="E874" i="1"/>
  <c r="E878" i="1"/>
  <c r="E882" i="1"/>
  <c r="E886" i="1"/>
  <c r="E890" i="1"/>
  <c r="E894" i="1"/>
  <c r="E898" i="1"/>
  <c r="E902" i="1"/>
  <c r="E906" i="1"/>
  <c r="E910" i="1"/>
  <c r="E914" i="1"/>
  <c r="E918" i="1"/>
  <c r="E922" i="1"/>
  <c r="E926" i="1"/>
  <c r="E930" i="1"/>
  <c r="E934" i="1"/>
  <c r="E938" i="1"/>
  <c r="E942" i="1"/>
  <c r="E946" i="1"/>
  <c r="E950" i="1"/>
  <c r="E954" i="1"/>
  <c r="E958" i="1"/>
  <c r="E962" i="1"/>
  <c r="E966" i="1"/>
  <c r="E970" i="1"/>
  <c r="E974" i="1"/>
  <c r="E978" i="1"/>
  <c r="E982" i="1"/>
  <c r="E986" i="1"/>
  <c r="E990" i="1"/>
  <c r="E994" i="1"/>
  <c r="E998" i="1"/>
  <c r="E260" i="1"/>
  <c r="E365" i="1"/>
  <c r="E429" i="1"/>
  <c r="E493" i="1"/>
  <c r="E557" i="1"/>
  <c r="E587" i="1"/>
  <c r="E603" i="1"/>
  <c r="E619" i="1"/>
  <c r="E635" i="1"/>
  <c r="E683" i="1"/>
  <c r="E699" i="1"/>
  <c r="E719" i="1"/>
  <c r="E735" i="1"/>
  <c r="E759" i="1"/>
  <c r="E783" i="1"/>
  <c r="E807" i="1"/>
  <c r="E825" i="1"/>
  <c r="E835" i="1"/>
  <c r="E847" i="1"/>
  <c r="E859" i="1"/>
  <c r="E871" i="1"/>
  <c r="E883" i="1"/>
  <c r="E895" i="1"/>
  <c r="E907" i="1"/>
  <c r="E919" i="1"/>
  <c r="E931" i="1"/>
  <c r="E943" i="1"/>
  <c r="E955" i="1"/>
  <c r="E967" i="1"/>
  <c r="E979" i="1"/>
  <c r="E987" i="1"/>
  <c r="E999" i="1"/>
  <c r="B1000" i="38"/>
  <c r="B998" i="38"/>
  <c r="B996" i="38"/>
  <c r="B994" i="38"/>
  <c r="B992" i="38"/>
  <c r="B990" i="38"/>
  <c r="B988" i="38"/>
  <c r="B986" i="38"/>
  <c r="B984" i="38"/>
  <c r="B982" i="38"/>
  <c r="B980" i="38"/>
  <c r="B978" i="38"/>
  <c r="B976" i="38"/>
  <c r="B974" i="38"/>
  <c r="B972" i="38"/>
  <c r="B970" i="38"/>
  <c r="B968" i="38"/>
  <c r="B966" i="38"/>
  <c r="B964" i="38"/>
  <c r="B962" i="38"/>
  <c r="B960" i="38"/>
  <c r="B958" i="38"/>
  <c r="B956" i="38"/>
  <c r="B954" i="38"/>
  <c r="B952" i="38"/>
  <c r="B950" i="38"/>
  <c r="B948" i="38"/>
  <c r="B946" i="38"/>
  <c r="B944" i="38"/>
  <c r="B942" i="38"/>
  <c r="B940" i="38"/>
  <c r="B938" i="38"/>
  <c r="B936" i="38"/>
  <c r="B934" i="38"/>
  <c r="B932" i="38"/>
  <c r="B930" i="38"/>
  <c r="B928" i="38"/>
  <c r="B926" i="38"/>
  <c r="B924" i="38"/>
  <c r="B922" i="38"/>
  <c r="B920" i="38"/>
  <c r="B918" i="38"/>
  <c r="B916" i="38"/>
  <c r="B914" i="38"/>
  <c r="B912" i="38"/>
  <c r="B910" i="38"/>
  <c r="B908" i="38"/>
  <c r="B906" i="38"/>
  <c r="B904" i="38"/>
  <c r="B902" i="38"/>
  <c r="B900" i="38"/>
  <c r="B898" i="38"/>
  <c r="B896" i="38"/>
  <c r="B894" i="38"/>
  <c r="B892" i="38"/>
  <c r="B890" i="38"/>
  <c r="B888" i="38"/>
  <c r="B886" i="38"/>
  <c r="B884" i="38"/>
  <c r="B882" i="38"/>
  <c r="B880" i="38"/>
  <c r="B878" i="38"/>
  <c r="B876" i="38"/>
  <c r="B874" i="38"/>
  <c r="B872" i="38"/>
  <c r="B868" i="38"/>
  <c r="B866" i="38"/>
  <c r="B864" i="38"/>
  <c r="B862" i="38"/>
  <c r="B860" i="38"/>
  <c r="B856" i="38"/>
  <c r="B852" i="38"/>
  <c r="B846" i="38"/>
  <c r="B844" i="38"/>
  <c r="B840" i="38"/>
  <c r="B836" i="38"/>
  <c r="B830" i="38"/>
  <c r="B822" i="38"/>
  <c r="B816" i="38"/>
  <c r="B808" i="38"/>
  <c r="B802" i="38"/>
  <c r="B798" i="38"/>
  <c r="B794" i="38"/>
  <c r="B792" i="38"/>
  <c r="B788" i="38"/>
  <c r="B870" i="38"/>
  <c r="B858" i="38"/>
  <c r="B854" i="38"/>
  <c r="B850" i="38"/>
  <c r="B848" i="38"/>
  <c r="B842" i="38"/>
  <c r="B838" i="38"/>
  <c r="B834" i="38"/>
  <c r="B832" i="38"/>
  <c r="B828" i="38"/>
  <c r="B826" i="38"/>
  <c r="B824" i="38"/>
  <c r="B820" i="38"/>
  <c r="B818" i="38"/>
  <c r="B814" i="38"/>
  <c r="B812" i="38"/>
  <c r="B810" i="38"/>
  <c r="B806" i="38"/>
  <c r="B804" i="38"/>
  <c r="B800" i="38"/>
  <c r="B796" i="38"/>
  <c r="B790" i="38"/>
  <c r="B786" i="38"/>
  <c r="B784" i="38"/>
  <c r="B995" i="38"/>
  <c r="B987" i="38"/>
  <c r="B979" i="38"/>
  <c r="B971" i="38"/>
  <c r="B963" i="38"/>
  <c r="B955" i="38"/>
  <c r="B947" i="38"/>
  <c r="B939" i="38"/>
  <c r="B931" i="38"/>
  <c r="B923" i="38"/>
  <c r="B915" i="38"/>
  <c r="B907" i="38"/>
  <c r="B899" i="38"/>
  <c r="B891" i="38"/>
  <c r="B883" i="38"/>
  <c r="B875" i="38"/>
  <c r="B867" i="38"/>
  <c r="B859" i="38"/>
  <c r="B851" i="38"/>
  <c r="B843" i="38"/>
  <c r="B835" i="38"/>
  <c r="B827" i="38"/>
  <c r="B819" i="38"/>
  <c r="B811" i="38"/>
  <c r="B803" i="38"/>
  <c r="B795" i="38"/>
  <c r="B787" i="38"/>
  <c r="B782" i="38"/>
  <c r="B780" i="38"/>
  <c r="B778" i="38"/>
  <c r="B776" i="38"/>
  <c r="B774" i="38"/>
  <c r="B772" i="38"/>
  <c r="B770" i="38"/>
  <c r="B768" i="38"/>
  <c r="B766" i="38"/>
  <c r="B764" i="38"/>
  <c r="B762" i="38"/>
  <c r="B760" i="38"/>
  <c r="B758" i="38"/>
  <c r="B756" i="38"/>
  <c r="B754" i="38"/>
  <c r="B752" i="38"/>
  <c r="B750" i="38"/>
  <c r="B748" i="38"/>
  <c r="B746" i="38"/>
  <c r="B744" i="38"/>
  <c r="B742" i="38"/>
  <c r="B740" i="38"/>
  <c r="B738" i="38"/>
  <c r="B736" i="38"/>
  <c r="B734" i="38"/>
  <c r="B732" i="38"/>
  <c r="B730" i="38"/>
  <c r="B728" i="38"/>
  <c r="B726" i="38"/>
  <c r="B724" i="38"/>
  <c r="B722" i="38"/>
  <c r="B720" i="38"/>
  <c r="B718" i="38"/>
  <c r="B716" i="38"/>
  <c r="B714" i="38"/>
  <c r="B712" i="38"/>
  <c r="B710" i="38"/>
  <c r="B708" i="38"/>
  <c r="B706" i="38"/>
  <c r="B704" i="38"/>
  <c r="B702" i="38"/>
  <c r="B700" i="38"/>
  <c r="B698" i="38"/>
  <c r="B696" i="38"/>
  <c r="B694" i="38"/>
  <c r="B997" i="38"/>
  <c r="B989" i="38"/>
  <c r="B981" i="38"/>
  <c r="B973" i="38"/>
  <c r="B965" i="38"/>
  <c r="B957" i="38"/>
  <c r="B949" i="38"/>
  <c r="B941" i="38"/>
  <c r="B933" i="38"/>
  <c r="B925" i="38"/>
  <c r="B917" i="38"/>
  <c r="B909" i="38"/>
  <c r="B901" i="38"/>
  <c r="B893" i="38"/>
  <c r="B885" i="38"/>
  <c r="B877" i="38"/>
  <c r="B869" i="38"/>
  <c r="B861" i="38"/>
  <c r="B853" i="38"/>
  <c r="B845" i="38"/>
  <c r="B837" i="38"/>
  <c r="B829" i="38"/>
  <c r="B821" i="38"/>
  <c r="B813" i="38"/>
  <c r="B805" i="38"/>
  <c r="B797" i="38"/>
  <c r="B789" i="38"/>
  <c r="B999" i="38"/>
  <c r="B991" i="38"/>
  <c r="B983" i="38"/>
  <c r="B975" i="38"/>
  <c r="B967" i="38"/>
  <c r="B959" i="38"/>
  <c r="B951" i="38"/>
  <c r="B943" i="38"/>
  <c r="B935" i="38"/>
  <c r="B927" i="38"/>
  <c r="B919" i="38"/>
  <c r="B911" i="38"/>
  <c r="B903" i="38"/>
  <c r="B895" i="38"/>
  <c r="B887" i="38"/>
  <c r="B879" i="38"/>
  <c r="B871" i="38"/>
  <c r="B863" i="38"/>
  <c r="B855" i="38"/>
  <c r="B847" i="38"/>
  <c r="B839" i="38"/>
  <c r="B831" i="38"/>
  <c r="B823" i="38"/>
  <c r="B815" i="38"/>
  <c r="B807" i="38"/>
  <c r="B799" i="38"/>
  <c r="B791" i="38"/>
  <c r="B783" i="38"/>
  <c r="B781" i="38"/>
  <c r="B779" i="38"/>
  <c r="B777" i="38"/>
  <c r="B775" i="38"/>
  <c r="B773" i="38"/>
  <c r="B771" i="38"/>
  <c r="B769" i="38"/>
  <c r="B767" i="38"/>
  <c r="B765" i="38"/>
  <c r="B763" i="38"/>
  <c r="B761" i="38"/>
  <c r="B759" i="38"/>
  <c r="B757" i="38"/>
  <c r="B755" i="38"/>
  <c r="B753" i="38"/>
  <c r="B751" i="38"/>
  <c r="B749" i="38"/>
  <c r="B747" i="38"/>
  <c r="B745" i="38"/>
  <c r="B743" i="38"/>
  <c r="B741" i="38"/>
  <c r="B739" i="38"/>
  <c r="B737" i="38"/>
  <c r="B735" i="38"/>
  <c r="B733" i="38"/>
  <c r="B731" i="38"/>
  <c r="B729" i="38"/>
  <c r="B727" i="38"/>
  <c r="B725" i="38"/>
  <c r="B723" i="38"/>
  <c r="B993" i="38"/>
  <c r="B961" i="38"/>
  <c r="B929" i="38"/>
  <c r="B897" i="38"/>
  <c r="B865" i="38"/>
  <c r="B833" i="38"/>
  <c r="B801" i="38"/>
  <c r="B715" i="38"/>
  <c r="B707" i="38"/>
  <c r="B699" i="38"/>
  <c r="B985" i="38"/>
  <c r="B953" i="38"/>
  <c r="B921" i="38"/>
  <c r="B889" i="38"/>
  <c r="B857" i="38"/>
  <c r="B825" i="38"/>
  <c r="B793" i="38"/>
  <c r="B717" i="38"/>
  <c r="B709" i="38"/>
  <c r="B701" i="38"/>
  <c r="B693" i="38"/>
  <c r="B691" i="38"/>
  <c r="B689" i="38"/>
  <c r="B687" i="38"/>
  <c r="B685" i="38"/>
  <c r="B683" i="38"/>
  <c r="B681" i="38"/>
  <c r="B679" i="38"/>
  <c r="B677" i="38"/>
  <c r="B675" i="38"/>
  <c r="B673" i="38"/>
  <c r="B671" i="38"/>
  <c r="B669" i="38"/>
  <c r="B667" i="38"/>
  <c r="B663" i="38"/>
  <c r="B661" i="38"/>
  <c r="B659" i="38"/>
  <c r="B657" i="38"/>
  <c r="B655" i="38"/>
  <c r="B653" i="38"/>
  <c r="B651" i="38"/>
  <c r="B647" i="38"/>
  <c r="B643" i="38"/>
  <c r="B639" i="38"/>
  <c r="B635" i="38"/>
  <c r="B631" i="38"/>
  <c r="B627" i="38"/>
  <c r="B625" i="38"/>
  <c r="B621" i="38"/>
  <c r="B617" i="38"/>
  <c r="B613" i="38"/>
  <c r="B607" i="38"/>
  <c r="B603" i="38"/>
  <c r="B599" i="38"/>
  <c r="B595" i="38"/>
  <c r="B589" i="38"/>
  <c r="B585" i="38"/>
  <c r="B583" i="38"/>
  <c r="B577" i="38"/>
  <c r="B573" i="38"/>
  <c r="B569" i="38"/>
  <c r="B567" i="38"/>
  <c r="B563" i="38"/>
  <c r="B559" i="38"/>
  <c r="B555" i="38"/>
  <c r="B551" i="38"/>
  <c r="B547" i="38"/>
  <c r="B543" i="38"/>
  <c r="B539" i="38"/>
  <c r="B535" i="38"/>
  <c r="B529" i="38"/>
  <c r="B521" i="38"/>
  <c r="B517" i="38"/>
  <c r="B515" i="38"/>
  <c r="B513" i="38"/>
  <c r="B511" i="38"/>
  <c r="B509" i="38"/>
  <c r="B507" i="38"/>
  <c r="B505" i="38"/>
  <c r="B503" i="38"/>
  <c r="B501" i="38"/>
  <c r="B499" i="38"/>
  <c r="B497" i="38"/>
  <c r="B495" i="38"/>
  <c r="B493" i="38"/>
  <c r="B491" i="38"/>
  <c r="B489" i="38"/>
  <c r="B487" i="38"/>
  <c r="B485" i="38"/>
  <c r="B483" i="38"/>
  <c r="B481" i="38"/>
  <c r="B479" i="38"/>
  <c r="B477" i="38"/>
  <c r="B475" i="38"/>
  <c r="B473" i="38"/>
  <c r="B471" i="38"/>
  <c r="B469" i="38"/>
  <c r="B465" i="38"/>
  <c r="B463" i="38"/>
  <c r="B461" i="38"/>
  <c r="B459" i="38"/>
  <c r="B453" i="38"/>
  <c r="B451" i="38"/>
  <c r="B447" i="38"/>
  <c r="B445" i="38"/>
  <c r="B441" i="38"/>
  <c r="B435" i="38"/>
  <c r="B431" i="38"/>
  <c r="B427" i="38"/>
  <c r="B423" i="38"/>
  <c r="B419" i="38"/>
  <c r="B415" i="38"/>
  <c r="B411" i="38"/>
  <c r="B407" i="38"/>
  <c r="B405" i="38"/>
  <c r="B403" i="38"/>
  <c r="B401" i="38"/>
  <c r="B399" i="38"/>
  <c r="B397" i="38"/>
  <c r="B395" i="38"/>
  <c r="B393" i="38"/>
  <c r="B391" i="38"/>
  <c r="B389" i="38"/>
  <c r="B387" i="38"/>
  <c r="B385" i="38"/>
  <c r="B383" i="38"/>
  <c r="B381" i="38"/>
  <c r="B379" i="38"/>
  <c r="B377" i="38"/>
  <c r="B375" i="38"/>
  <c r="B373" i="38"/>
  <c r="B371" i="38"/>
  <c r="B369" i="38"/>
  <c r="B367" i="38"/>
  <c r="B365" i="38"/>
  <c r="B363" i="38"/>
  <c r="B361" i="38"/>
  <c r="B359" i="38"/>
  <c r="B355" i="38"/>
  <c r="B353" i="38"/>
  <c r="B351" i="38"/>
  <c r="B347" i="38"/>
  <c r="B343" i="38"/>
  <c r="B339" i="38"/>
  <c r="B337" i="38"/>
  <c r="B335" i="38"/>
  <c r="B331" i="38"/>
  <c r="B329" i="38"/>
  <c r="B327" i="38"/>
  <c r="B323" i="38"/>
  <c r="B321" i="38"/>
  <c r="B319" i="38"/>
  <c r="B315" i="38"/>
  <c r="B313" i="38"/>
  <c r="B311" i="38"/>
  <c r="B307" i="38"/>
  <c r="B305" i="38"/>
  <c r="B301" i="38"/>
  <c r="B299" i="38"/>
  <c r="B295" i="38"/>
  <c r="B293" i="38"/>
  <c r="B289" i="38"/>
  <c r="B287" i="38"/>
  <c r="B283" i="38"/>
  <c r="B281" i="38"/>
  <c r="B277" i="38"/>
  <c r="B271" i="38"/>
  <c r="B269" i="38"/>
  <c r="B265" i="38"/>
  <c r="B263" i="38"/>
  <c r="B665" i="38"/>
  <c r="B649" i="38"/>
  <c r="B645" i="38"/>
  <c r="B641" i="38"/>
  <c r="B637" i="38"/>
  <c r="B633" i="38"/>
  <c r="B629" i="38"/>
  <c r="B623" i="38"/>
  <c r="B619" i="38"/>
  <c r="B615" i="38"/>
  <c r="B611" i="38"/>
  <c r="B609" i="38"/>
  <c r="B605" i="38"/>
  <c r="B601" i="38"/>
  <c r="B597" i="38"/>
  <c r="B593" i="38"/>
  <c r="B591" i="38"/>
  <c r="B587" i="38"/>
  <c r="B581" i="38"/>
  <c r="B579" i="38"/>
  <c r="B575" i="38"/>
  <c r="B571" i="38"/>
  <c r="B565" i="38"/>
  <c r="B561" i="38"/>
  <c r="B557" i="38"/>
  <c r="B553" i="38"/>
  <c r="B549" i="38"/>
  <c r="B545" i="38"/>
  <c r="B541" i="38"/>
  <c r="B537" i="38"/>
  <c r="B533" i="38"/>
  <c r="B531" i="38"/>
  <c r="B527" i="38"/>
  <c r="B525" i="38"/>
  <c r="B523" i="38"/>
  <c r="B519" i="38"/>
  <c r="B467" i="38"/>
  <c r="B457" i="38"/>
  <c r="B455" i="38"/>
  <c r="B449" i="38"/>
  <c r="B443" i="38"/>
  <c r="B439" i="38"/>
  <c r="B437" i="38"/>
  <c r="B433" i="38"/>
  <c r="B429" i="38"/>
  <c r="B425" i="38"/>
  <c r="B421" i="38"/>
  <c r="B417" i="38"/>
  <c r="B413" i="38"/>
  <c r="B409" i="38"/>
  <c r="B357" i="38"/>
  <c r="B349" i="38"/>
  <c r="B345" i="38"/>
  <c r="B341" i="38"/>
  <c r="B333" i="38"/>
  <c r="B325" i="38"/>
  <c r="B317" i="38"/>
  <c r="B309" i="38"/>
  <c r="B303" i="38"/>
  <c r="B297" i="38"/>
  <c r="B291" i="38"/>
  <c r="B285" i="38"/>
  <c r="B279" i="38"/>
  <c r="B275" i="38"/>
  <c r="B273" i="38"/>
  <c r="B267" i="38"/>
  <c r="B977" i="38"/>
  <c r="B913" i="38"/>
  <c r="B849" i="38"/>
  <c r="B785" i="38"/>
  <c r="B719" i="38"/>
  <c r="B703" i="38"/>
  <c r="B688" i="38"/>
  <c r="B680" i="38"/>
  <c r="B672" i="38"/>
  <c r="B664" i="38"/>
  <c r="B656" i="38"/>
  <c r="B648" i="38"/>
  <c r="B640" i="38"/>
  <c r="B632" i="38"/>
  <c r="B624" i="38"/>
  <c r="B616" i="38"/>
  <c r="B608" i="38"/>
  <c r="B600" i="38"/>
  <c r="B592" i="38"/>
  <c r="B584" i="38"/>
  <c r="B576" i="38"/>
  <c r="B568" i="38"/>
  <c r="B560" i="38"/>
  <c r="B552" i="38"/>
  <c r="B544" i="38"/>
  <c r="B536" i="38"/>
  <c r="B528" i="38"/>
  <c r="B520" i="38"/>
  <c r="B512" i="38"/>
  <c r="B504" i="38"/>
  <c r="B496" i="38"/>
  <c r="B488" i="38"/>
  <c r="B480" i="38"/>
  <c r="B472" i="38"/>
  <c r="B464" i="38"/>
  <c r="B456" i="38"/>
  <c r="B448" i="38"/>
  <c r="B440" i="38"/>
  <c r="B432" i="38"/>
  <c r="B424" i="38"/>
  <c r="B416" i="38"/>
  <c r="B408" i="38"/>
  <c r="B400" i="38"/>
  <c r="B392" i="38"/>
  <c r="B384" i="38"/>
  <c r="B376" i="38"/>
  <c r="B368" i="38"/>
  <c r="B360" i="38"/>
  <c r="B352" i="38"/>
  <c r="B344" i="38"/>
  <c r="B336" i="38"/>
  <c r="B328" i="38"/>
  <c r="B320" i="38"/>
  <c r="B312" i="38"/>
  <c r="B304" i="38"/>
  <c r="B296" i="38"/>
  <c r="B288" i="38"/>
  <c r="B280" i="38"/>
  <c r="B272" i="38"/>
  <c r="B264" i="38"/>
  <c r="B219" i="38"/>
  <c r="B215" i="38"/>
  <c r="B213" i="38"/>
  <c r="B211" i="38"/>
  <c r="B209" i="38"/>
  <c r="B205" i="38"/>
  <c r="B203" i="38"/>
  <c r="B201" i="38"/>
  <c r="B197" i="38"/>
  <c r="B195" i="38"/>
  <c r="B193" i="38"/>
  <c r="B189" i="38"/>
  <c r="B187" i="38"/>
  <c r="B185" i="38"/>
  <c r="B181" i="38"/>
  <c r="B179" i="38"/>
  <c r="B177" i="38"/>
  <c r="B173" i="38"/>
  <c r="B171" i="38"/>
  <c r="B169" i="38"/>
  <c r="B165" i="38"/>
  <c r="B163" i="38"/>
  <c r="B161" i="38"/>
  <c r="B157" i="38"/>
  <c r="B155" i="38"/>
  <c r="B153" i="38"/>
  <c r="B149" i="38"/>
  <c r="B147" i="38"/>
  <c r="B145" i="38"/>
  <c r="B141" i="38"/>
  <c r="B139" i="38"/>
  <c r="B137" i="38"/>
  <c r="B133" i="38"/>
  <c r="B131" i="38"/>
  <c r="B129" i="38"/>
  <c r="B125" i="38"/>
  <c r="B123" i="38"/>
  <c r="B121" i="38"/>
  <c r="B117" i="38"/>
  <c r="B115" i="38"/>
  <c r="B113" i="38"/>
  <c r="B109" i="38"/>
  <c r="B107" i="38"/>
  <c r="B105" i="38"/>
  <c r="B101" i="38"/>
  <c r="B99" i="38"/>
  <c r="B97" i="38"/>
  <c r="B93" i="38"/>
  <c r="B91" i="38"/>
  <c r="B89" i="38"/>
  <c r="B85" i="38"/>
  <c r="B81" i="38"/>
  <c r="B79" i="38"/>
  <c r="B75" i="38"/>
  <c r="B71" i="38"/>
  <c r="B67" i="38"/>
  <c r="B63" i="38"/>
  <c r="B61" i="38"/>
  <c r="B57" i="38"/>
  <c r="B53" i="38"/>
  <c r="B51" i="38"/>
  <c r="B49" i="38"/>
  <c r="B47" i="38"/>
  <c r="B43" i="38"/>
  <c r="B41" i="38"/>
  <c r="B37" i="38"/>
  <c r="B35" i="38"/>
  <c r="B33" i="38"/>
  <c r="B29" i="38"/>
  <c r="B27" i="38"/>
  <c r="B25" i="38"/>
  <c r="B21" i="38"/>
  <c r="B19" i="38"/>
  <c r="B17" i="38"/>
  <c r="B13" i="38"/>
  <c r="B11" i="38"/>
  <c r="B9" i="38"/>
  <c r="B881" i="38"/>
  <c r="B711" i="38"/>
  <c r="B695" i="38"/>
  <c r="B684" i="38"/>
  <c r="B676" i="38"/>
  <c r="B668" i="38"/>
  <c r="B652" i="38"/>
  <c r="B644" i="38"/>
  <c r="B636" i="38"/>
  <c r="B620" i="38"/>
  <c r="B612" i="38"/>
  <c r="B604" i="38"/>
  <c r="B588" i="38"/>
  <c r="B580" i="38"/>
  <c r="B572" i="38"/>
  <c r="B556" i="38"/>
  <c r="B548" i="38"/>
  <c r="B540" i="38"/>
  <c r="B524" i="38"/>
  <c r="B516" i="38"/>
  <c r="B508" i="38"/>
  <c r="B492" i="38"/>
  <c r="B484" i="38"/>
  <c r="B476" i="38"/>
  <c r="B460" i="38"/>
  <c r="B452" i="38"/>
  <c r="B444" i="38"/>
  <c r="B428" i="38"/>
  <c r="B420" i="38"/>
  <c r="B412" i="38"/>
  <c r="B404" i="38"/>
  <c r="B396" i="38"/>
  <c r="B388" i="38"/>
  <c r="B380" i="38"/>
  <c r="B372" i="38"/>
  <c r="B364" i="38"/>
  <c r="B356" i="38"/>
  <c r="B348" i="38"/>
  <c r="B340" i="38"/>
  <c r="B332" i="38"/>
  <c r="B324" i="38"/>
  <c r="B316" i="38"/>
  <c r="B308" i="38"/>
  <c r="B300" i="38"/>
  <c r="B292" i="38"/>
  <c r="B284" i="38"/>
  <c r="B276" i="38"/>
  <c r="B268" i="38"/>
  <c r="B937" i="38"/>
  <c r="B873" i="38"/>
  <c r="B809" i="38"/>
  <c r="B713" i="38"/>
  <c r="B697" i="38"/>
  <c r="B686" i="38"/>
  <c r="B678" i="38"/>
  <c r="B670" i="38"/>
  <c r="B654" i="38"/>
  <c r="B646" i="38"/>
  <c r="B638" i="38"/>
  <c r="B622" i="38"/>
  <c r="B606" i="38"/>
  <c r="B598" i="38"/>
  <c r="B582" i="38"/>
  <c r="B574" i="38"/>
  <c r="B566" i="38"/>
  <c r="B550" i="38"/>
  <c r="B542" i="38"/>
  <c r="B534" i="38"/>
  <c r="B518" i="38"/>
  <c r="B510" i="38"/>
  <c r="B502" i="38"/>
  <c r="B486" i="38"/>
  <c r="B478" i="38"/>
  <c r="B462" i="38"/>
  <c r="B454" i="38"/>
  <c r="B446" i="38"/>
  <c r="B430" i="38"/>
  <c r="B422" i="38"/>
  <c r="B414" i="38"/>
  <c r="B406" i="38"/>
  <c r="B390" i="38"/>
  <c r="B374" i="38"/>
  <c r="B366" i="38"/>
  <c r="B358" i="38"/>
  <c r="B342" i="38"/>
  <c r="B326" i="38"/>
  <c r="B318" i="38"/>
  <c r="B302" i="38"/>
  <c r="B294" i="38"/>
  <c r="B286" i="38"/>
  <c r="B270" i="38"/>
  <c r="B262" i="38"/>
  <c r="B260" i="38"/>
  <c r="B256" i="38"/>
  <c r="B254" i="38"/>
  <c r="B252" i="38"/>
  <c r="B248" i="38"/>
  <c r="B246" i="38"/>
  <c r="B244" i="38"/>
  <c r="B242" i="38"/>
  <c r="B238" i="38"/>
  <c r="B234" i="38"/>
  <c r="B232" i="38"/>
  <c r="B230" i="38"/>
  <c r="B228" i="38"/>
  <c r="B224" i="38"/>
  <c r="B220" i="38"/>
  <c r="B218" i="38"/>
  <c r="B216" i="38"/>
  <c r="B212" i="38"/>
  <c r="B210" i="38"/>
  <c r="B208" i="38"/>
  <c r="B204" i="38"/>
  <c r="B202" i="38"/>
  <c r="B200" i="38"/>
  <c r="B196" i="38"/>
  <c r="B194" i="38"/>
  <c r="B192" i="38"/>
  <c r="B188" i="38"/>
  <c r="B186" i="38"/>
  <c r="B184" i="38"/>
  <c r="B180" i="38"/>
  <c r="B178" i="38"/>
  <c r="B176" i="38"/>
  <c r="B172" i="38"/>
  <c r="B170" i="38"/>
  <c r="B166" i="38"/>
  <c r="B164" i="38"/>
  <c r="B162" i="38"/>
  <c r="B158" i="38"/>
  <c r="B156" i="38"/>
  <c r="B154" i="38"/>
  <c r="B150" i="38"/>
  <c r="B148" i="38"/>
  <c r="B146" i="38"/>
  <c r="B142" i="38"/>
  <c r="B140" i="38"/>
  <c r="B138" i="38"/>
  <c r="B134" i="38"/>
  <c r="B132" i="38"/>
  <c r="B128" i="38"/>
  <c r="B126" i="38"/>
  <c r="B124" i="38"/>
  <c r="B120" i="38"/>
  <c r="B118" i="38"/>
  <c r="B114" i="38"/>
  <c r="B112" i="38"/>
  <c r="B108" i="38"/>
  <c r="B106" i="38"/>
  <c r="B104" i="38"/>
  <c r="B100" i="38"/>
  <c r="B98" i="38"/>
  <c r="B96" i="38"/>
  <c r="B94" i="38"/>
  <c r="B90" i="38"/>
  <c r="B88" i="38"/>
  <c r="B86" i="38"/>
  <c r="B82" i="38"/>
  <c r="B80" i="38"/>
  <c r="B76" i="38"/>
  <c r="B74" i="38"/>
  <c r="B72" i="38"/>
  <c r="B68" i="38"/>
  <c r="B66" i="38"/>
  <c r="B64" i="38"/>
  <c r="B60" i="38"/>
  <c r="B58" i="38"/>
  <c r="B56" i="38"/>
  <c r="B52" i="38"/>
  <c r="B50" i="38"/>
  <c r="B48" i="38"/>
  <c r="B44" i="38"/>
  <c r="B40" i="38"/>
  <c r="B38" i="38"/>
  <c r="B36" i="38"/>
  <c r="B32" i="38"/>
  <c r="B30" i="38"/>
  <c r="B28" i="38"/>
  <c r="B24" i="38"/>
  <c r="B22" i="38"/>
  <c r="B20" i="38"/>
  <c r="B18" i="38"/>
  <c r="B14" i="38"/>
  <c r="B12" i="38"/>
  <c r="B8" i="38"/>
  <c r="B6" i="38"/>
  <c r="B969" i="38"/>
  <c r="B905" i="38"/>
  <c r="B841" i="38"/>
  <c r="B721" i="38"/>
  <c r="B705" i="38"/>
  <c r="B690" i="38"/>
  <c r="B682" i="38"/>
  <c r="B674" i="38"/>
  <c r="B666" i="38"/>
  <c r="B658" i="38"/>
  <c r="B650" i="38"/>
  <c r="B642" i="38"/>
  <c r="B634" i="38"/>
  <c r="B626" i="38"/>
  <c r="B618" i="38"/>
  <c r="B610" i="38"/>
  <c r="B602" i="38"/>
  <c r="B594" i="38"/>
  <c r="B586" i="38"/>
  <c r="B578" i="38"/>
  <c r="B570" i="38"/>
  <c r="B562" i="38"/>
  <c r="B554" i="38"/>
  <c r="B546" i="38"/>
  <c r="B538" i="38"/>
  <c r="B530" i="38"/>
  <c r="B522" i="38"/>
  <c r="B514" i="38"/>
  <c r="B506" i="38"/>
  <c r="B498" i="38"/>
  <c r="B490" i="38"/>
  <c r="B482" i="38"/>
  <c r="B474" i="38"/>
  <c r="B466" i="38"/>
  <c r="B458" i="38"/>
  <c r="B450" i="38"/>
  <c r="B442" i="38"/>
  <c r="B434" i="38"/>
  <c r="B426" i="38"/>
  <c r="B418" i="38"/>
  <c r="B410" i="38"/>
  <c r="B402" i="38"/>
  <c r="B394" i="38"/>
  <c r="B386" i="38"/>
  <c r="B378" i="38"/>
  <c r="B370" i="38"/>
  <c r="B362" i="38"/>
  <c r="B354" i="38"/>
  <c r="B346" i="38"/>
  <c r="B338" i="38"/>
  <c r="B330" i="38"/>
  <c r="B322" i="38"/>
  <c r="B314" i="38"/>
  <c r="B306" i="38"/>
  <c r="B298" i="38"/>
  <c r="B290" i="38"/>
  <c r="B282" i="38"/>
  <c r="B274" i="38"/>
  <c r="B266" i="38"/>
  <c r="B261" i="38"/>
  <c r="B259" i="38"/>
  <c r="B257" i="38"/>
  <c r="B255" i="38"/>
  <c r="B253" i="38"/>
  <c r="B251" i="38"/>
  <c r="B249" i="38"/>
  <c r="B247" i="38"/>
  <c r="B245" i="38"/>
  <c r="B243" i="38"/>
  <c r="B241" i="38"/>
  <c r="B239" i="38"/>
  <c r="B237" i="38"/>
  <c r="B235" i="38"/>
  <c r="B233" i="38"/>
  <c r="B231" i="38"/>
  <c r="B229" i="38"/>
  <c r="B227" i="38"/>
  <c r="B225" i="38"/>
  <c r="B223" i="38"/>
  <c r="B221" i="38"/>
  <c r="B217" i="38"/>
  <c r="B207" i="38"/>
  <c r="B199" i="38"/>
  <c r="B191" i="38"/>
  <c r="B183" i="38"/>
  <c r="B175" i="38"/>
  <c r="B167" i="38"/>
  <c r="B159" i="38"/>
  <c r="B151" i="38"/>
  <c r="B143" i="38"/>
  <c r="B135" i="38"/>
  <c r="B127" i="38"/>
  <c r="B119" i="38"/>
  <c r="B111" i="38"/>
  <c r="B103" i="38"/>
  <c r="B95" i="38"/>
  <c r="B87" i="38"/>
  <c r="B83" i="38"/>
  <c r="B77" i="38"/>
  <c r="B73" i="38"/>
  <c r="B69" i="38"/>
  <c r="B65" i="38"/>
  <c r="B59" i="38"/>
  <c r="B55" i="38"/>
  <c r="B45" i="38"/>
  <c r="B39" i="38"/>
  <c r="B31" i="38"/>
  <c r="B23" i="38"/>
  <c r="B15" i="38"/>
  <c r="B7" i="38"/>
  <c r="B945" i="38"/>
  <c r="B817" i="38"/>
  <c r="B692" i="38"/>
  <c r="B660" i="38"/>
  <c r="B628" i="38"/>
  <c r="B596" i="38"/>
  <c r="B564" i="38"/>
  <c r="B532" i="38"/>
  <c r="B500" i="38"/>
  <c r="B468" i="38"/>
  <c r="B436" i="38"/>
  <c r="B662" i="38"/>
  <c r="B630" i="38"/>
  <c r="B614" i="38"/>
  <c r="B590" i="38"/>
  <c r="B558" i="38"/>
  <c r="B526" i="38"/>
  <c r="B494" i="38"/>
  <c r="B470" i="38"/>
  <c r="B438" i="38"/>
  <c r="B398" i="38"/>
  <c r="B382" i="38"/>
  <c r="B350" i="38"/>
  <c r="B334" i="38"/>
  <c r="B310" i="38"/>
  <c r="B278" i="38"/>
  <c r="B258" i="38"/>
  <c r="B250" i="38"/>
  <c r="B240" i="38"/>
  <c r="B236" i="38"/>
  <c r="B226" i="38"/>
  <c r="B222" i="38"/>
  <c r="B214" i="38"/>
  <c r="B206" i="38"/>
  <c r="B198" i="38"/>
  <c r="B190" i="38"/>
  <c r="B182" i="38"/>
  <c r="B174" i="38"/>
  <c r="B168" i="38"/>
  <c r="B160" i="38"/>
  <c r="B152" i="38"/>
  <c r="B144" i="38"/>
  <c r="B136" i="38"/>
  <c r="B130" i="38"/>
  <c r="B122" i="38"/>
  <c r="B116" i="38"/>
  <c r="B110" i="38"/>
  <c r="B102" i="38"/>
  <c r="B92" i="38"/>
  <c r="B84" i="38"/>
  <c r="B78" i="38"/>
  <c r="B70" i="38"/>
  <c r="B62" i="38"/>
  <c r="B54" i="38"/>
  <c r="B46" i="38"/>
  <c r="B42" i="38"/>
  <c r="B34" i="38"/>
  <c r="B26" i="38"/>
  <c r="B16" i="38"/>
  <c r="B10" i="38"/>
  <c r="B6" i="1"/>
  <c r="D5" i="1"/>
  <c r="D6" i="1"/>
  <c r="B5" i="1"/>
  <c r="V891" i="1"/>
  <c r="V899" i="1"/>
  <c r="V755" i="1"/>
  <c r="V786" i="1"/>
  <c r="V434" i="1"/>
  <c r="V964" i="1"/>
  <c r="V900" i="1"/>
  <c r="V836" i="1"/>
  <c r="V772" i="1"/>
  <c r="V708" i="1"/>
  <c r="V978" i="1"/>
  <c r="V642" i="1"/>
  <c r="V266" i="1"/>
  <c r="V970" i="1"/>
  <c r="V731" i="1"/>
  <c r="V618" i="1"/>
  <c r="V170" i="1"/>
  <c r="V946" i="1"/>
  <c r="V522" i="1"/>
  <c r="V138" i="1"/>
  <c r="V554" i="1"/>
  <c r="V659" i="1"/>
  <c r="V531" i="1"/>
  <c r="V467" i="1"/>
  <c r="V403" i="1"/>
  <c r="V339" i="1"/>
  <c r="V275" i="1"/>
  <c r="V211" i="1"/>
  <c r="V83" i="1"/>
  <c r="V19" i="1"/>
  <c r="V620" i="1"/>
  <c r="V556" i="1"/>
  <c r="V428" i="1"/>
  <c r="V364" i="1"/>
  <c r="V300" i="1"/>
  <c r="V236" i="1"/>
  <c r="V172" i="1"/>
  <c r="V108" i="1"/>
  <c r="C2" i="1"/>
  <c r="V808" i="1"/>
  <c r="B585" i="1"/>
  <c r="V430" i="1"/>
  <c r="B998" i="1"/>
  <c r="B990" i="1"/>
  <c r="B982" i="1"/>
  <c r="B974" i="1"/>
  <c r="B966" i="1"/>
  <c r="B958" i="1"/>
  <c r="B950" i="1"/>
  <c r="B942" i="1"/>
  <c r="B934" i="1"/>
  <c r="B926" i="1"/>
  <c r="B918" i="1"/>
  <c r="B910" i="1"/>
  <c r="B902" i="1"/>
  <c r="B894" i="1"/>
  <c r="B886" i="1"/>
  <c r="B878" i="1"/>
  <c r="B870" i="1"/>
  <c r="B862" i="1"/>
  <c r="B854" i="1"/>
  <c r="B846" i="1"/>
  <c r="B838" i="1"/>
  <c r="B830" i="1"/>
  <c r="B822" i="1"/>
  <c r="B814" i="1"/>
  <c r="B806" i="1"/>
  <c r="B798" i="1"/>
  <c r="B790" i="1"/>
  <c r="B782" i="1"/>
  <c r="B774" i="1"/>
  <c r="B766" i="1"/>
  <c r="B758" i="1"/>
  <c r="B750" i="1"/>
  <c r="B741" i="1"/>
  <c r="B732" i="1"/>
  <c r="B722" i="1"/>
  <c r="B713" i="1"/>
  <c r="B704" i="1"/>
  <c r="B695" i="1"/>
  <c r="B686" i="1"/>
  <c r="B677" i="1"/>
  <c r="B668" i="1"/>
  <c r="B658" i="1"/>
  <c r="B649" i="1"/>
  <c r="B640" i="1"/>
  <c r="B631" i="1"/>
  <c r="B622" i="1"/>
  <c r="B613" i="1"/>
  <c r="B604" i="1"/>
  <c r="B594" i="1"/>
  <c r="B576" i="1"/>
  <c r="B567" i="1"/>
  <c r="B558" i="1"/>
  <c r="B549" i="1"/>
  <c r="B540" i="1"/>
  <c r="B529" i="1"/>
  <c r="B519" i="1"/>
  <c r="B508" i="1"/>
  <c r="B496" i="1"/>
  <c r="B480" i="1"/>
  <c r="B448" i="1"/>
  <c r="B416" i="1"/>
  <c r="B376" i="1"/>
  <c r="B312" i="1"/>
  <c r="B248" i="1"/>
  <c r="B184" i="1"/>
  <c r="B102" i="1"/>
  <c r="V1000" i="1"/>
  <c r="V826" i="1"/>
  <c r="V629" i="1"/>
  <c r="V91" i="1"/>
  <c r="B981" i="1"/>
  <c r="B933" i="1"/>
  <c r="B877" i="1"/>
  <c r="B837" i="1"/>
  <c r="B789" i="1"/>
  <c r="B749" i="1"/>
  <c r="B703" i="1"/>
  <c r="B657" i="1"/>
  <c r="B612" i="1"/>
  <c r="B557" i="1"/>
  <c r="B506" i="1"/>
  <c r="B441" i="1"/>
  <c r="B176" i="1"/>
  <c r="B996" i="1"/>
  <c r="B988" i="1"/>
  <c r="B980" i="1"/>
  <c r="B972" i="1"/>
  <c r="B964" i="1"/>
  <c r="B956" i="1"/>
  <c r="B948" i="1"/>
  <c r="B940" i="1"/>
  <c r="B932" i="1"/>
  <c r="B924" i="1"/>
  <c r="B916" i="1"/>
  <c r="B908" i="1"/>
  <c r="B900" i="1"/>
  <c r="B892" i="1"/>
  <c r="B884" i="1"/>
  <c r="B876" i="1"/>
  <c r="B868" i="1"/>
  <c r="B860" i="1"/>
  <c r="B852" i="1"/>
  <c r="B844" i="1"/>
  <c r="B836" i="1"/>
  <c r="B828" i="1"/>
  <c r="B820" i="1"/>
  <c r="B812" i="1"/>
  <c r="B804" i="1"/>
  <c r="B796" i="1"/>
  <c r="B788" i="1"/>
  <c r="B780" i="1"/>
  <c r="B772" i="1"/>
  <c r="B764" i="1"/>
  <c r="B756" i="1"/>
  <c r="B748" i="1"/>
  <c r="B738" i="1"/>
  <c r="B729" i="1"/>
  <c r="B720" i="1"/>
  <c r="B711" i="1"/>
  <c r="B702" i="1"/>
  <c r="B693" i="1"/>
  <c r="B684" i="1"/>
  <c r="B674" i="1"/>
  <c r="B665" i="1"/>
  <c r="B656" i="1"/>
  <c r="B647" i="1"/>
  <c r="B638" i="1"/>
  <c r="B629" i="1"/>
  <c r="B620" i="1"/>
  <c r="B610" i="1"/>
  <c r="B601" i="1"/>
  <c r="B592" i="1"/>
  <c r="B583" i="1"/>
  <c r="B574" i="1"/>
  <c r="B565" i="1"/>
  <c r="B556" i="1"/>
  <c r="B546" i="1"/>
  <c r="B537" i="1"/>
  <c r="B527" i="1"/>
  <c r="B516" i="1"/>
  <c r="B505" i="1"/>
  <c r="B492" i="1"/>
  <c r="B472" i="1"/>
  <c r="B440" i="1"/>
  <c r="B408" i="1"/>
  <c r="B360" i="1"/>
  <c r="B296" i="1"/>
  <c r="B232" i="1"/>
  <c r="B166" i="1"/>
  <c r="B81" i="1"/>
  <c r="V954" i="1"/>
  <c r="V785" i="1"/>
  <c r="V548" i="1"/>
  <c r="B965" i="1"/>
  <c r="B893" i="1"/>
  <c r="B829" i="1"/>
  <c r="B694" i="1"/>
  <c r="B593" i="1"/>
  <c r="B304" i="1"/>
  <c r="B995" i="1"/>
  <c r="B987" i="1"/>
  <c r="B979" i="1"/>
  <c r="B971" i="1"/>
  <c r="B963" i="1"/>
  <c r="B955" i="1"/>
  <c r="B947" i="1"/>
  <c r="B939" i="1"/>
  <c r="B931" i="1"/>
  <c r="B923" i="1"/>
  <c r="B915" i="1"/>
  <c r="B907" i="1"/>
  <c r="B899" i="1"/>
  <c r="B891" i="1"/>
  <c r="B883" i="1"/>
  <c r="B875" i="1"/>
  <c r="B867" i="1"/>
  <c r="B859" i="1"/>
  <c r="B851" i="1"/>
  <c r="B843" i="1"/>
  <c r="B835" i="1"/>
  <c r="B827" i="1"/>
  <c r="B819" i="1"/>
  <c r="B811" i="1"/>
  <c r="B803" i="1"/>
  <c r="B795" i="1"/>
  <c r="B787" i="1"/>
  <c r="B779" i="1"/>
  <c r="B771" i="1"/>
  <c r="B763" i="1"/>
  <c r="B755" i="1"/>
  <c r="B746" i="1"/>
  <c r="B737" i="1"/>
  <c r="B728" i="1"/>
  <c r="B719" i="1"/>
  <c r="B710" i="1"/>
  <c r="B701" i="1"/>
  <c r="B692" i="1"/>
  <c r="B682" i="1"/>
  <c r="B673" i="1"/>
  <c r="B664" i="1"/>
  <c r="B655" i="1"/>
  <c r="B646" i="1"/>
  <c r="B637" i="1"/>
  <c r="B628" i="1"/>
  <c r="B618" i="1"/>
  <c r="B609" i="1"/>
  <c r="B600" i="1"/>
  <c r="B591" i="1"/>
  <c r="B582" i="1"/>
  <c r="B573" i="1"/>
  <c r="B564" i="1"/>
  <c r="B554" i="1"/>
  <c r="B545" i="1"/>
  <c r="B536" i="1"/>
  <c r="B526" i="1"/>
  <c r="B514" i="1"/>
  <c r="B504" i="1"/>
  <c r="B490" i="1"/>
  <c r="B465" i="1"/>
  <c r="B433" i="1"/>
  <c r="B401" i="1"/>
  <c r="B352" i="1"/>
  <c r="B288" i="1"/>
  <c r="B224" i="1"/>
  <c r="B156" i="1"/>
  <c r="B67" i="1"/>
  <c r="V936" i="1"/>
  <c r="V762" i="1"/>
  <c r="V494" i="1"/>
  <c r="B989" i="1"/>
  <c r="B941" i="1"/>
  <c r="B901" i="1"/>
  <c r="B853" i="1"/>
  <c r="B805" i="1"/>
  <c r="B757" i="1"/>
  <c r="B712" i="1"/>
  <c r="B648" i="1"/>
  <c r="B602" i="1"/>
  <c r="B548" i="1"/>
  <c r="B494" i="1"/>
  <c r="V977" i="1"/>
  <c r="B994" i="1"/>
  <c r="B986" i="1"/>
  <c r="B978" i="1"/>
  <c r="B970" i="1"/>
  <c r="B962" i="1"/>
  <c r="B954" i="1"/>
  <c r="B946" i="1"/>
  <c r="B938" i="1"/>
  <c r="B930" i="1"/>
  <c r="B922" i="1"/>
  <c r="B914" i="1"/>
  <c r="B906" i="1"/>
  <c r="B898" i="1"/>
  <c r="B890" i="1"/>
  <c r="B882" i="1"/>
  <c r="B874" i="1"/>
  <c r="B866" i="1"/>
  <c r="B858" i="1"/>
  <c r="B850" i="1"/>
  <c r="B842" i="1"/>
  <c r="B834" i="1"/>
  <c r="B826" i="1"/>
  <c r="B818" i="1"/>
  <c r="B810" i="1"/>
  <c r="B802" i="1"/>
  <c r="B794" i="1"/>
  <c r="B786" i="1"/>
  <c r="B778" i="1"/>
  <c r="B770" i="1"/>
  <c r="B762" i="1"/>
  <c r="B754" i="1"/>
  <c r="B745" i="1"/>
  <c r="B736" i="1"/>
  <c r="B727" i="1"/>
  <c r="B718" i="1"/>
  <c r="B709" i="1"/>
  <c r="B700" i="1"/>
  <c r="B690" i="1"/>
  <c r="B681" i="1"/>
  <c r="B672" i="1"/>
  <c r="B663" i="1"/>
  <c r="B654" i="1"/>
  <c r="B645" i="1"/>
  <c r="B636" i="1"/>
  <c r="B626" i="1"/>
  <c r="B617" i="1"/>
  <c r="B608" i="1"/>
  <c r="B599" i="1"/>
  <c r="B590" i="1"/>
  <c r="B581" i="1"/>
  <c r="B572" i="1"/>
  <c r="B562" i="1"/>
  <c r="B553" i="1"/>
  <c r="B544" i="1"/>
  <c r="B535" i="1"/>
  <c r="B524" i="1"/>
  <c r="B513" i="1"/>
  <c r="B502" i="1"/>
  <c r="B489" i="1"/>
  <c r="B464" i="1"/>
  <c r="B432" i="1"/>
  <c r="B400" i="1"/>
  <c r="B344" i="1"/>
  <c r="B280" i="1"/>
  <c r="B216" i="1"/>
  <c r="B146" i="1"/>
  <c r="B53" i="1"/>
  <c r="V913" i="1"/>
  <c r="V744" i="1"/>
  <c r="B997" i="1"/>
  <c r="B949" i="1"/>
  <c r="B909" i="1"/>
  <c r="B861" i="1"/>
  <c r="B813" i="1"/>
  <c r="B781" i="1"/>
  <c r="B721" i="1"/>
  <c r="B676" i="1"/>
  <c r="B630" i="1"/>
  <c r="B566" i="1"/>
  <c r="B518" i="1"/>
  <c r="B409" i="1"/>
  <c r="B92" i="1"/>
  <c r="V13" i="1"/>
  <c r="V21" i="1"/>
  <c r="V29" i="1"/>
  <c r="V37" i="1"/>
  <c r="V45" i="1"/>
  <c r="V53" i="1"/>
  <c r="V61" i="1"/>
  <c r="V69" i="1"/>
  <c r="V77" i="1"/>
  <c r="V85" i="1"/>
  <c r="V93" i="1"/>
  <c r="V101" i="1"/>
  <c r="V109" i="1"/>
  <c r="V117" i="1"/>
  <c r="V125" i="1"/>
  <c r="V133" i="1"/>
  <c r="V141" i="1"/>
  <c r="V149" i="1"/>
  <c r="V157" i="1"/>
  <c r="V165" i="1"/>
  <c r="V173" i="1"/>
  <c r="V181" i="1"/>
  <c r="V189" i="1"/>
  <c r="V197" i="1"/>
  <c r="V205" i="1"/>
  <c r="V213" i="1"/>
  <c r="V221" i="1"/>
  <c r="V229" i="1"/>
  <c r="V237" i="1"/>
  <c r="V245" i="1"/>
  <c r="V253" i="1"/>
  <c r="V261" i="1"/>
  <c r="V269" i="1"/>
  <c r="V277" i="1"/>
  <c r="V285" i="1"/>
  <c r="V293" i="1"/>
  <c r="V301" i="1"/>
  <c r="V309" i="1"/>
  <c r="V317" i="1"/>
  <c r="V325" i="1"/>
  <c r="V333" i="1"/>
  <c r="V341" i="1"/>
  <c r="V349" i="1"/>
  <c r="V357" i="1"/>
  <c r="V365" i="1"/>
  <c r="V373" i="1"/>
  <c r="V381" i="1"/>
  <c r="V389" i="1"/>
  <c r="V397" i="1"/>
  <c r="V405" i="1"/>
  <c r="V413" i="1"/>
  <c r="V421" i="1"/>
  <c r="V429" i="1"/>
  <c r="V437" i="1"/>
  <c r="V445" i="1"/>
  <c r="V453" i="1"/>
  <c r="V461" i="1"/>
  <c r="V469" i="1"/>
  <c r="V477" i="1"/>
  <c r="V485" i="1"/>
  <c r="V493" i="1"/>
  <c r="V501" i="1"/>
  <c r="V509" i="1"/>
  <c r="V517" i="1"/>
  <c r="V7" i="1"/>
  <c r="V15" i="1"/>
  <c r="V23" i="1"/>
  <c r="V31" i="1"/>
  <c r="V39" i="1"/>
  <c r="V47" i="1"/>
  <c r="V55" i="1"/>
  <c r="V63" i="1"/>
  <c r="V71" i="1"/>
  <c r="V79" i="1"/>
  <c r="V87" i="1"/>
  <c r="V95" i="1"/>
  <c r="V103" i="1"/>
  <c r="V111" i="1"/>
  <c r="V119" i="1"/>
  <c r="V127" i="1"/>
  <c r="V135" i="1"/>
  <c r="V143" i="1"/>
  <c r="V151" i="1"/>
  <c r="V159" i="1"/>
  <c r="V167" i="1"/>
  <c r="V175" i="1"/>
  <c r="V183" i="1"/>
  <c r="V191" i="1"/>
  <c r="V199" i="1"/>
  <c r="V207" i="1"/>
  <c r="V215" i="1"/>
  <c r="V223" i="1"/>
  <c r="V231" i="1"/>
  <c r="V239" i="1"/>
  <c r="V247" i="1"/>
  <c r="V255" i="1"/>
  <c r="V263" i="1"/>
  <c r="V271" i="1"/>
  <c r="V279" i="1"/>
  <c r="V287" i="1"/>
  <c r="V295" i="1"/>
  <c r="V303" i="1"/>
  <c r="V311" i="1"/>
  <c r="V319" i="1"/>
  <c r="V327" i="1"/>
  <c r="V335" i="1"/>
  <c r="V343" i="1"/>
  <c r="V351" i="1"/>
  <c r="V359" i="1"/>
  <c r="V367" i="1"/>
  <c r="V375" i="1"/>
  <c r="V383" i="1"/>
  <c r="V391" i="1"/>
  <c r="V399" i="1"/>
  <c r="V407" i="1"/>
  <c r="V415" i="1"/>
  <c r="V423" i="1"/>
  <c r="V431" i="1"/>
  <c r="V439" i="1"/>
  <c r="V447" i="1"/>
  <c r="V455" i="1"/>
  <c r="V463" i="1"/>
  <c r="V471" i="1"/>
  <c r="V479" i="1"/>
  <c r="V487" i="1"/>
  <c r="V495" i="1"/>
  <c r="V503" i="1"/>
  <c r="V511" i="1"/>
  <c r="V519" i="1"/>
  <c r="V527" i="1"/>
  <c r="V535" i="1"/>
  <c r="V543" i="1"/>
  <c r="V551" i="1"/>
  <c r="V559" i="1"/>
  <c r="V567" i="1"/>
  <c r="V575" i="1"/>
  <c r="V583" i="1"/>
  <c r="V591" i="1"/>
  <c r="V599" i="1"/>
  <c r="V607" i="1"/>
  <c r="V615" i="1"/>
  <c r="V623" i="1"/>
  <c r="V631" i="1"/>
  <c r="V639" i="1"/>
  <c r="V647" i="1"/>
  <c r="V655" i="1"/>
  <c r="V663" i="1"/>
  <c r="V671" i="1"/>
  <c r="V679" i="1"/>
  <c r="V8" i="1"/>
  <c r="V16" i="1"/>
  <c r="V24" i="1"/>
  <c r="V32" i="1"/>
  <c r="V40" i="1"/>
  <c r="V48" i="1"/>
  <c r="V56" i="1"/>
  <c r="V64" i="1"/>
  <c r="V72" i="1"/>
  <c r="V80" i="1"/>
  <c r="V88" i="1"/>
  <c r="V96" i="1"/>
  <c r="V104" i="1"/>
  <c r="V112" i="1"/>
  <c r="V120" i="1"/>
  <c r="V128" i="1"/>
  <c r="V136" i="1"/>
  <c r="V144" i="1"/>
  <c r="V152" i="1"/>
  <c r="V160" i="1"/>
  <c r="V168" i="1"/>
  <c r="V176" i="1"/>
  <c r="V184" i="1"/>
  <c r="V192" i="1"/>
  <c r="V200" i="1"/>
  <c r="V208" i="1"/>
  <c r="V216" i="1"/>
  <c r="V224" i="1"/>
  <c r="V232" i="1"/>
  <c r="V240" i="1"/>
  <c r="V248" i="1"/>
  <c r="V256" i="1"/>
  <c r="V264" i="1"/>
  <c r="V272" i="1"/>
  <c r="V280" i="1"/>
  <c r="V288" i="1"/>
  <c r="V296" i="1"/>
  <c r="V304" i="1"/>
  <c r="V312" i="1"/>
  <c r="V320" i="1"/>
  <c r="V328" i="1"/>
  <c r="V336" i="1"/>
  <c r="V344" i="1"/>
  <c r="V352" i="1"/>
  <c r="V360" i="1"/>
  <c r="V368" i="1"/>
  <c r="V376" i="1"/>
  <c r="V384" i="1"/>
  <c r="V392" i="1"/>
  <c r="V400" i="1"/>
  <c r="V408" i="1"/>
  <c r="V416" i="1"/>
  <c r="V424" i="1"/>
  <c r="V432" i="1"/>
  <c r="V440" i="1"/>
  <c r="V448" i="1"/>
  <c r="V456" i="1"/>
  <c r="V464" i="1"/>
  <c r="V472" i="1"/>
  <c r="V480" i="1"/>
  <c r="V488" i="1"/>
  <c r="V496" i="1"/>
  <c r="V504" i="1"/>
  <c r="V512" i="1"/>
  <c r="V520" i="1"/>
  <c r="V528" i="1"/>
  <c r="V536" i="1"/>
  <c r="V544" i="1"/>
  <c r="V552" i="1"/>
  <c r="V560" i="1"/>
  <c r="V568" i="1"/>
  <c r="V576" i="1"/>
  <c r="V584" i="1"/>
  <c r="V592" i="1"/>
  <c r="V600" i="1"/>
  <c r="V608" i="1"/>
  <c r="V616" i="1"/>
  <c r="V624" i="1"/>
  <c r="V632" i="1"/>
  <c r="V640" i="1"/>
  <c r="V648" i="1"/>
  <c r="V656" i="1"/>
  <c r="V664" i="1"/>
  <c r="V672" i="1"/>
  <c r="V680" i="1"/>
  <c r="V9" i="1"/>
  <c r="V17" i="1"/>
  <c r="V25" i="1"/>
  <c r="V33" i="1"/>
  <c r="V41" i="1"/>
  <c r="V49" i="1"/>
  <c r="V57" i="1"/>
  <c r="V65" i="1"/>
  <c r="V73" i="1"/>
  <c r="V81" i="1"/>
  <c r="V89" i="1"/>
  <c r="V97" i="1"/>
  <c r="V105" i="1"/>
  <c r="V113" i="1"/>
  <c r="V121" i="1"/>
  <c r="V129" i="1"/>
  <c r="V137" i="1"/>
  <c r="V145" i="1"/>
  <c r="V153" i="1"/>
  <c r="V161" i="1"/>
  <c r="V169" i="1"/>
  <c r="V177" i="1"/>
  <c r="V185" i="1"/>
  <c r="V193" i="1"/>
  <c r="V201" i="1"/>
  <c r="V209" i="1"/>
  <c r="V217" i="1"/>
  <c r="V225" i="1"/>
  <c r="V233" i="1"/>
  <c r="V241" i="1"/>
  <c r="V249" i="1"/>
  <c r="V257" i="1"/>
  <c r="V265" i="1"/>
  <c r="V273" i="1"/>
  <c r="V281" i="1"/>
  <c r="V289" i="1"/>
  <c r="V297" i="1"/>
  <c r="V305" i="1"/>
  <c r="V313" i="1"/>
  <c r="V321" i="1"/>
  <c r="V329" i="1"/>
  <c r="V337" i="1"/>
  <c r="V345" i="1"/>
  <c r="V353" i="1"/>
  <c r="V361" i="1"/>
  <c r="V369" i="1"/>
  <c r="V377" i="1"/>
  <c r="V385" i="1"/>
  <c r="V393" i="1"/>
  <c r="V401" i="1"/>
  <c r="V409" i="1"/>
  <c r="V417" i="1"/>
  <c r="V425" i="1"/>
  <c r="V433" i="1"/>
  <c r="V441" i="1"/>
  <c r="V449" i="1"/>
  <c r="V457" i="1"/>
  <c r="V465" i="1"/>
  <c r="V473" i="1"/>
  <c r="V481" i="1"/>
  <c r="V489" i="1"/>
  <c r="V497" i="1"/>
  <c r="V505" i="1"/>
  <c r="V513" i="1"/>
  <c r="V521" i="1"/>
  <c r="V529" i="1"/>
  <c r="V537" i="1"/>
  <c r="V545" i="1"/>
  <c r="V553" i="1"/>
  <c r="V561" i="1"/>
  <c r="V569" i="1"/>
  <c r="V577" i="1"/>
  <c r="V585" i="1"/>
  <c r="V593" i="1"/>
  <c r="V601" i="1"/>
  <c r="V609" i="1"/>
  <c r="V617" i="1"/>
  <c r="V625" i="1"/>
  <c r="V633" i="1"/>
  <c r="V641" i="1"/>
  <c r="V649" i="1"/>
  <c r="V657" i="1"/>
  <c r="V665" i="1"/>
  <c r="V673" i="1"/>
  <c r="V681" i="1"/>
  <c r="V10" i="1"/>
  <c r="V18" i="1"/>
  <c r="V26" i="1"/>
  <c r="V34" i="1"/>
  <c r="V42" i="1"/>
  <c r="V50" i="1"/>
  <c r="V58" i="1"/>
  <c r="V66" i="1"/>
  <c r="V74" i="1"/>
  <c r="V82" i="1"/>
  <c r="V90" i="1"/>
  <c r="V98" i="1"/>
  <c r="V106" i="1"/>
  <c r="V114" i="1"/>
  <c r="V122" i="1"/>
  <c r="V130" i="1"/>
  <c r="V146" i="1"/>
  <c r="V154" i="1"/>
  <c r="V162" i="1"/>
  <c r="V178" i="1"/>
  <c r="V186" i="1"/>
  <c r="V194" i="1"/>
  <c r="V202" i="1"/>
  <c r="V210" i="1"/>
  <c r="V218" i="1"/>
  <c r="V226" i="1"/>
  <c r="V234" i="1"/>
  <c r="V242" i="1"/>
  <c r="V250" i="1"/>
  <c r="V258" i="1"/>
  <c r="V274" i="1"/>
  <c r="V282" i="1"/>
  <c r="V290" i="1"/>
  <c r="V298" i="1"/>
  <c r="V306" i="1"/>
  <c r="V314" i="1"/>
  <c r="V322" i="1"/>
  <c r="V330" i="1"/>
  <c r="V338" i="1"/>
  <c r="V346" i="1"/>
  <c r="V354" i="1"/>
  <c r="V362" i="1"/>
  <c r="V370" i="1"/>
  <c r="V378" i="1"/>
  <c r="V386" i="1"/>
  <c r="V394" i="1"/>
  <c r="V402" i="1"/>
  <c r="V410" i="1"/>
  <c r="V418" i="1"/>
  <c r="V426" i="1"/>
  <c r="V442" i="1"/>
  <c r="V450" i="1"/>
  <c r="V458" i="1"/>
  <c r="V466" i="1"/>
  <c r="V474" i="1"/>
  <c r="V482" i="1"/>
  <c r="V490" i="1"/>
  <c r="V498" i="1"/>
  <c r="V506" i="1"/>
  <c r="V514" i="1"/>
  <c r="V530" i="1"/>
  <c r="V538" i="1"/>
  <c r="V546" i="1"/>
  <c r="V562" i="1"/>
  <c r="V570" i="1"/>
  <c r="V578" i="1"/>
  <c r="V586" i="1"/>
  <c r="V594" i="1"/>
  <c r="V602" i="1"/>
  <c r="V610" i="1"/>
  <c r="V626" i="1"/>
  <c r="V634" i="1"/>
  <c r="V650" i="1"/>
  <c r="V658" i="1"/>
  <c r="V666" i="1"/>
  <c r="V674" i="1"/>
  <c r="V682" i="1"/>
  <c r="V28" i="1"/>
  <c r="V51" i="1"/>
  <c r="V70" i="1"/>
  <c r="V92" i="1"/>
  <c r="V115" i="1"/>
  <c r="V134" i="1"/>
  <c r="V156" i="1"/>
  <c r="V179" i="1"/>
  <c r="V198" i="1"/>
  <c r="V220" i="1"/>
  <c r="V243" i="1"/>
  <c r="V262" i="1"/>
  <c r="V284" i="1"/>
  <c r="V307" i="1"/>
  <c r="V326" i="1"/>
  <c r="V348" i="1"/>
  <c r="V371" i="1"/>
  <c r="V390" i="1"/>
  <c r="V412" i="1"/>
  <c r="V435" i="1"/>
  <c r="V11" i="1"/>
  <c r="V30" i="1"/>
  <c r="V52" i="1"/>
  <c r="V75" i="1"/>
  <c r="V94" i="1"/>
  <c r="V116" i="1"/>
  <c r="V139" i="1"/>
  <c r="V158" i="1"/>
  <c r="V180" i="1"/>
  <c r="V203" i="1"/>
  <c r="V222" i="1"/>
  <c r="V244" i="1"/>
  <c r="V267" i="1"/>
  <c r="V286" i="1"/>
  <c r="V308" i="1"/>
  <c r="V331" i="1"/>
  <c r="V350" i="1"/>
  <c r="V372" i="1"/>
  <c r="V395" i="1"/>
  <c r="V414" i="1"/>
  <c r="V436" i="1"/>
  <c r="V459" i="1"/>
  <c r="V478" i="1"/>
  <c r="V500" i="1"/>
  <c r="V523" i="1"/>
  <c r="V539" i="1"/>
  <c r="V555" i="1"/>
  <c r="V571" i="1"/>
  <c r="V587" i="1"/>
  <c r="V603" i="1"/>
  <c r="V619" i="1"/>
  <c r="V635" i="1"/>
  <c r="V651" i="1"/>
  <c r="V667" i="1"/>
  <c r="V683" i="1"/>
  <c r="V691" i="1"/>
  <c r="V699" i="1"/>
  <c r="V707" i="1"/>
  <c r="V715" i="1"/>
  <c r="V723" i="1"/>
  <c r="V739" i="1"/>
  <c r="V747" i="1"/>
  <c r="V763" i="1"/>
  <c r="V771" i="1"/>
  <c r="V779" i="1"/>
  <c r="V787" i="1"/>
  <c r="V795" i="1"/>
  <c r="V803" i="1"/>
  <c r="V811" i="1"/>
  <c r="V819" i="1"/>
  <c r="V827" i="1"/>
  <c r="V835" i="1"/>
  <c r="V843" i="1"/>
  <c r="V851" i="1"/>
  <c r="V859" i="1"/>
  <c r="V867" i="1"/>
  <c r="V875" i="1"/>
  <c r="V883" i="1"/>
  <c r="V907" i="1"/>
  <c r="V915" i="1"/>
  <c r="V923" i="1"/>
  <c r="V931" i="1"/>
  <c r="V939" i="1"/>
  <c r="V947" i="1"/>
  <c r="V955" i="1"/>
  <c r="V963" i="1"/>
  <c r="V971" i="1"/>
  <c r="V979" i="1"/>
  <c r="V987" i="1"/>
  <c r="V995" i="1"/>
  <c r="B14" i="1"/>
  <c r="B22" i="1"/>
  <c r="B30" i="1"/>
  <c r="B38" i="1"/>
  <c r="B46" i="1"/>
  <c r="B54" i="1"/>
  <c r="B62" i="1"/>
  <c r="B70" i="1"/>
  <c r="B78" i="1"/>
  <c r="B86" i="1"/>
  <c r="V12" i="1"/>
  <c r="V35" i="1"/>
  <c r="V54" i="1"/>
  <c r="V76" i="1"/>
  <c r="V99" i="1"/>
  <c r="V118" i="1"/>
  <c r="V140" i="1"/>
  <c r="V163" i="1"/>
  <c r="V182" i="1"/>
  <c r="V204" i="1"/>
  <c r="V227" i="1"/>
  <c r="V246" i="1"/>
  <c r="V268" i="1"/>
  <c r="V291" i="1"/>
  <c r="V310" i="1"/>
  <c r="V332" i="1"/>
  <c r="V355" i="1"/>
  <c r="V374" i="1"/>
  <c r="V396" i="1"/>
  <c r="V419" i="1"/>
  <c r="V438" i="1"/>
  <c r="V460" i="1"/>
  <c r="V483" i="1"/>
  <c r="V502" i="1"/>
  <c r="V524" i="1"/>
  <c r="V540" i="1"/>
  <c r="V572" i="1"/>
  <c r="V588" i="1"/>
  <c r="V604" i="1"/>
  <c r="V636" i="1"/>
  <c r="V652" i="1"/>
  <c r="V668" i="1"/>
  <c r="V684" i="1"/>
  <c r="V692" i="1"/>
  <c r="V700" i="1"/>
  <c r="V716" i="1"/>
  <c r="V724" i="1"/>
  <c r="V732" i="1"/>
  <c r="V740" i="1"/>
  <c r="V748" i="1"/>
  <c r="V756" i="1"/>
  <c r="V764" i="1"/>
  <c r="V780" i="1"/>
  <c r="V788" i="1"/>
  <c r="V796" i="1"/>
  <c r="V804" i="1"/>
  <c r="V812" i="1"/>
  <c r="V820" i="1"/>
  <c r="V828" i="1"/>
  <c r="V844" i="1"/>
  <c r="V852" i="1"/>
  <c r="V860" i="1"/>
  <c r="V868" i="1"/>
  <c r="V876" i="1"/>
  <c r="V884" i="1"/>
  <c r="V892" i="1"/>
  <c r="V908" i="1"/>
  <c r="V916" i="1"/>
  <c r="V924" i="1"/>
  <c r="V932" i="1"/>
  <c r="V940" i="1"/>
  <c r="V948" i="1"/>
  <c r="V956" i="1"/>
  <c r="V972" i="1"/>
  <c r="V980" i="1"/>
  <c r="V988" i="1"/>
  <c r="V996" i="1"/>
  <c r="B7" i="1"/>
  <c r="B15" i="1"/>
  <c r="B23" i="1"/>
  <c r="B31" i="1"/>
  <c r="B39" i="1"/>
  <c r="B47" i="1"/>
  <c r="B55" i="1"/>
  <c r="B63" i="1"/>
  <c r="B71" i="1"/>
  <c r="B79" i="1"/>
  <c r="B87" i="1"/>
  <c r="B95" i="1"/>
  <c r="B103" i="1"/>
  <c r="B111" i="1"/>
  <c r="B119" i="1"/>
  <c r="B127" i="1"/>
  <c r="B135" i="1"/>
  <c r="B143" i="1"/>
  <c r="B151" i="1"/>
  <c r="B159" i="1"/>
  <c r="B167" i="1"/>
  <c r="V14" i="1"/>
  <c r="V36" i="1"/>
  <c r="V59" i="1"/>
  <c r="V78" i="1"/>
  <c r="V100" i="1"/>
  <c r="V123" i="1"/>
  <c r="V142" i="1"/>
  <c r="V164" i="1"/>
  <c r="V187" i="1"/>
  <c r="V206" i="1"/>
  <c r="V228" i="1"/>
  <c r="V251" i="1"/>
  <c r="V270" i="1"/>
  <c r="V292" i="1"/>
  <c r="V315" i="1"/>
  <c r="V334" i="1"/>
  <c r="V356" i="1"/>
  <c r="V379" i="1"/>
  <c r="V398" i="1"/>
  <c r="V420" i="1"/>
  <c r="V443" i="1"/>
  <c r="V462" i="1"/>
  <c r="V484" i="1"/>
  <c r="V507" i="1"/>
  <c r="V525" i="1"/>
  <c r="V541" i="1"/>
  <c r="V557" i="1"/>
  <c r="V573" i="1"/>
  <c r="V589" i="1"/>
  <c r="V605" i="1"/>
  <c r="V621" i="1"/>
  <c r="V637" i="1"/>
  <c r="V653" i="1"/>
  <c r="V669" i="1"/>
  <c r="V685" i="1"/>
  <c r="V693" i="1"/>
  <c r="V701" i="1"/>
  <c r="V709" i="1"/>
  <c r="V717" i="1"/>
  <c r="V725" i="1"/>
  <c r="V733" i="1"/>
  <c r="V741" i="1"/>
  <c r="V749" i="1"/>
  <c r="V757" i="1"/>
  <c r="V765" i="1"/>
  <c r="V773" i="1"/>
  <c r="V781" i="1"/>
  <c r="V789" i="1"/>
  <c r="V797" i="1"/>
  <c r="V805" i="1"/>
  <c r="V813" i="1"/>
  <c r="V821" i="1"/>
  <c r="V829" i="1"/>
  <c r="V837" i="1"/>
  <c r="V845" i="1"/>
  <c r="V853" i="1"/>
  <c r="V861" i="1"/>
  <c r="V869" i="1"/>
  <c r="V877" i="1"/>
  <c r="V885" i="1"/>
  <c r="V893" i="1"/>
  <c r="V901" i="1"/>
  <c r="V909" i="1"/>
  <c r="V917" i="1"/>
  <c r="V925" i="1"/>
  <c r="V933" i="1"/>
  <c r="V941" i="1"/>
  <c r="V949" i="1"/>
  <c r="V957" i="1"/>
  <c r="V965" i="1"/>
  <c r="V973" i="1"/>
  <c r="V981" i="1"/>
  <c r="V989" i="1"/>
  <c r="V997" i="1"/>
  <c r="B8" i="1"/>
  <c r="B16" i="1"/>
  <c r="B24" i="1"/>
  <c r="B32" i="1"/>
  <c r="B40" i="1"/>
  <c r="B48" i="1"/>
  <c r="B56" i="1"/>
  <c r="B64" i="1"/>
  <c r="B72" i="1"/>
  <c r="B80" i="1"/>
  <c r="B88" i="1"/>
  <c r="B96" i="1"/>
  <c r="B104" i="1"/>
  <c r="B112" i="1"/>
  <c r="B120" i="1"/>
  <c r="B128" i="1"/>
  <c r="B136" i="1"/>
  <c r="B144" i="1"/>
  <c r="B152" i="1"/>
  <c r="B160" i="1"/>
  <c r="B168" i="1"/>
  <c r="V38" i="1"/>
  <c r="V60" i="1"/>
  <c r="V102" i="1"/>
  <c r="V124" i="1"/>
  <c r="V147" i="1"/>
  <c r="V166" i="1"/>
  <c r="V188" i="1"/>
  <c r="V230" i="1"/>
  <c r="V252" i="1"/>
  <c r="V294" i="1"/>
  <c r="V316" i="1"/>
  <c r="V358" i="1"/>
  <c r="V380" i="1"/>
  <c r="V422" i="1"/>
  <c r="V444" i="1"/>
  <c r="V486" i="1"/>
  <c r="V508" i="1"/>
  <c r="V526" i="1"/>
  <c r="V542" i="1"/>
  <c r="V558" i="1"/>
  <c r="V574" i="1"/>
  <c r="V590" i="1"/>
  <c r="V606" i="1"/>
  <c r="V622" i="1"/>
  <c r="V638" i="1"/>
  <c r="V654" i="1"/>
  <c r="V670" i="1"/>
  <c r="V686" i="1"/>
  <c r="V694" i="1"/>
  <c r="V702" i="1"/>
  <c r="V710" i="1"/>
  <c r="V718" i="1"/>
  <c r="V726" i="1"/>
  <c r="V734" i="1"/>
  <c r="V742" i="1"/>
  <c r="V750" i="1"/>
  <c r="V758" i="1"/>
  <c r="V766" i="1"/>
  <c r="V774" i="1"/>
  <c r="V782" i="1"/>
  <c r="V790" i="1"/>
  <c r="V798" i="1"/>
  <c r="V806" i="1"/>
  <c r="V814" i="1"/>
  <c r="V822" i="1"/>
  <c r="V830" i="1"/>
  <c r="V838" i="1"/>
  <c r="V846" i="1"/>
  <c r="V854" i="1"/>
  <c r="V862" i="1"/>
  <c r="V870" i="1"/>
  <c r="V878" i="1"/>
  <c r="V886" i="1"/>
  <c r="V894" i="1"/>
  <c r="V902" i="1"/>
  <c r="V910" i="1"/>
  <c r="V918" i="1"/>
  <c r="V926" i="1"/>
  <c r="V934" i="1"/>
  <c r="V942" i="1"/>
  <c r="V950" i="1"/>
  <c r="V958" i="1"/>
  <c r="V966" i="1"/>
  <c r="V974" i="1"/>
  <c r="V982" i="1"/>
  <c r="V990" i="1"/>
  <c r="V998" i="1"/>
  <c r="V20" i="1"/>
  <c r="V43" i="1"/>
  <c r="V62" i="1"/>
  <c r="V84" i="1"/>
  <c r="V107" i="1"/>
  <c r="V126" i="1"/>
  <c r="V148" i="1"/>
  <c r="V171" i="1"/>
  <c r="V190" i="1"/>
  <c r="V212" i="1"/>
  <c r="V235" i="1"/>
  <c r="V254" i="1"/>
  <c r="V276" i="1"/>
  <c r="V299" i="1"/>
  <c r="V318" i="1"/>
  <c r="V340" i="1"/>
  <c r="V363" i="1"/>
  <c r="V382" i="1"/>
  <c r="V404" i="1"/>
  <c r="V427" i="1"/>
  <c r="V446" i="1"/>
  <c r="V468" i="1"/>
  <c r="V491" i="1"/>
  <c r="V510" i="1"/>
  <c r="V547" i="1"/>
  <c r="V563" i="1"/>
  <c r="V579" i="1"/>
  <c r="V595" i="1"/>
  <c r="V611" i="1"/>
  <c r="V627" i="1"/>
  <c r="V643" i="1"/>
  <c r="V675" i="1"/>
  <c r="V687" i="1"/>
  <c r="V695" i="1"/>
  <c r="V703" i="1"/>
  <c r="V711" i="1"/>
  <c r="V719" i="1"/>
  <c r="V727" i="1"/>
  <c r="V735" i="1"/>
  <c r="V743" i="1"/>
  <c r="V751" i="1"/>
  <c r="V759" i="1"/>
  <c r="V767" i="1"/>
  <c r="V775" i="1"/>
  <c r="V783" i="1"/>
  <c r="V791" i="1"/>
  <c r="V799" i="1"/>
  <c r="V807" i="1"/>
  <c r="V815" i="1"/>
  <c r="V823" i="1"/>
  <c r="V831" i="1"/>
  <c r="V839" i="1"/>
  <c r="V847" i="1"/>
  <c r="V855" i="1"/>
  <c r="V863" i="1"/>
  <c r="V871" i="1"/>
  <c r="V879" i="1"/>
  <c r="V887" i="1"/>
  <c r="V895" i="1"/>
  <c r="V903" i="1"/>
  <c r="V911" i="1"/>
  <c r="V919" i="1"/>
  <c r="V927" i="1"/>
  <c r="V935" i="1"/>
  <c r="V943" i="1"/>
  <c r="V951" i="1"/>
  <c r="V959" i="1"/>
  <c r="V967" i="1"/>
  <c r="V975" i="1"/>
  <c r="V983" i="1"/>
  <c r="V991" i="1"/>
  <c r="V999" i="1"/>
  <c r="V22" i="1"/>
  <c r="V195" i="1"/>
  <c r="V278" i="1"/>
  <c r="V451" i="1"/>
  <c r="V499" i="1"/>
  <c r="V549" i="1"/>
  <c r="V596" i="1"/>
  <c r="V630" i="1"/>
  <c r="V677" i="1"/>
  <c r="V704" i="1"/>
  <c r="V722" i="1"/>
  <c r="V745" i="1"/>
  <c r="V768" i="1"/>
  <c r="V809" i="1"/>
  <c r="V832" i="1"/>
  <c r="V850" i="1"/>
  <c r="V873" i="1"/>
  <c r="V896" i="1"/>
  <c r="V914" i="1"/>
  <c r="V937" i="1"/>
  <c r="V960" i="1"/>
  <c r="V1001" i="1"/>
  <c r="B18" i="1"/>
  <c r="B29" i="1"/>
  <c r="B43" i="1"/>
  <c r="B57" i="1"/>
  <c r="B68" i="1"/>
  <c r="B82" i="1"/>
  <c r="B93" i="1"/>
  <c r="B105" i="1"/>
  <c r="B115" i="1"/>
  <c r="B125" i="1"/>
  <c r="B137" i="1"/>
  <c r="B147" i="1"/>
  <c r="B157" i="1"/>
  <c r="B169" i="1"/>
  <c r="B177" i="1"/>
  <c r="B185" i="1"/>
  <c r="B193" i="1"/>
  <c r="B201" i="1"/>
  <c r="B209" i="1"/>
  <c r="B217" i="1"/>
  <c r="B225" i="1"/>
  <c r="B233" i="1"/>
  <c r="B241" i="1"/>
  <c r="B249" i="1"/>
  <c r="B257" i="1"/>
  <c r="B265" i="1"/>
  <c r="B273" i="1"/>
  <c r="B281" i="1"/>
  <c r="B289" i="1"/>
  <c r="B297" i="1"/>
  <c r="B305" i="1"/>
  <c r="B313" i="1"/>
  <c r="B321" i="1"/>
  <c r="B329" i="1"/>
  <c r="B337" i="1"/>
  <c r="B345" i="1"/>
  <c r="B353" i="1"/>
  <c r="B361" i="1"/>
  <c r="B369" i="1"/>
  <c r="B377" i="1"/>
  <c r="B385" i="1"/>
  <c r="V27" i="1"/>
  <c r="V110" i="1"/>
  <c r="V196" i="1"/>
  <c r="V283" i="1"/>
  <c r="V366" i="1"/>
  <c r="V452" i="1"/>
  <c r="V515" i="1"/>
  <c r="V550" i="1"/>
  <c r="V597" i="1"/>
  <c r="V644" i="1"/>
  <c r="V678" i="1"/>
  <c r="V705" i="1"/>
  <c r="V728" i="1"/>
  <c r="V746" i="1"/>
  <c r="V769" i="1"/>
  <c r="V792" i="1"/>
  <c r="V810" i="1"/>
  <c r="V833" i="1"/>
  <c r="V856" i="1"/>
  <c r="V874" i="1"/>
  <c r="V897" i="1"/>
  <c r="V920" i="1"/>
  <c r="V938" i="1"/>
  <c r="V961" i="1"/>
  <c r="V984" i="1"/>
  <c r="B19" i="1"/>
  <c r="B33" i="1"/>
  <c r="B44" i="1"/>
  <c r="B58" i="1"/>
  <c r="B69" i="1"/>
  <c r="B83" i="1"/>
  <c r="B94" i="1"/>
  <c r="B106" i="1"/>
  <c r="B116" i="1"/>
  <c r="B126" i="1"/>
  <c r="B138" i="1"/>
  <c r="B148" i="1"/>
  <c r="B158" i="1"/>
  <c r="B170" i="1"/>
  <c r="B178" i="1"/>
  <c r="B186" i="1"/>
  <c r="B194" i="1"/>
  <c r="B202" i="1"/>
  <c r="B210" i="1"/>
  <c r="B218" i="1"/>
  <c r="B226" i="1"/>
  <c r="B234" i="1"/>
  <c r="B242" i="1"/>
  <c r="B250" i="1"/>
  <c r="B258" i="1"/>
  <c r="B266" i="1"/>
  <c r="B274" i="1"/>
  <c r="B282" i="1"/>
  <c r="B290" i="1"/>
  <c r="B298" i="1"/>
  <c r="B306" i="1"/>
  <c r="B314" i="1"/>
  <c r="B322" i="1"/>
  <c r="B330" i="1"/>
  <c r="B338" i="1"/>
  <c r="B346" i="1"/>
  <c r="B354" i="1"/>
  <c r="B362" i="1"/>
  <c r="B370" i="1"/>
  <c r="B378" i="1"/>
  <c r="B386" i="1"/>
  <c r="B394" i="1"/>
  <c r="B402" i="1"/>
  <c r="B410" i="1"/>
  <c r="B418" i="1"/>
  <c r="B426" i="1"/>
  <c r="B434" i="1"/>
  <c r="B442" i="1"/>
  <c r="B450" i="1"/>
  <c r="B458" i="1"/>
  <c r="B466" i="1"/>
  <c r="B474" i="1"/>
  <c r="B482" i="1"/>
  <c r="V44" i="1"/>
  <c r="V131" i="1"/>
  <c r="V214" i="1"/>
  <c r="V387" i="1"/>
  <c r="V454" i="1"/>
  <c r="V516" i="1"/>
  <c r="V564" i="1"/>
  <c r="V598" i="1"/>
  <c r="V645" i="1"/>
  <c r="V688" i="1"/>
  <c r="V706" i="1"/>
  <c r="V729" i="1"/>
  <c r="V752" i="1"/>
  <c r="V770" i="1"/>
  <c r="V793" i="1"/>
  <c r="V816" i="1"/>
  <c r="V834" i="1"/>
  <c r="V857" i="1"/>
  <c r="V880" i="1"/>
  <c r="V898" i="1"/>
  <c r="V921" i="1"/>
  <c r="V944" i="1"/>
  <c r="V962" i="1"/>
  <c r="V985" i="1"/>
  <c r="B9" i="1"/>
  <c r="B20" i="1"/>
  <c r="B34" i="1"/>
  <c r="B45" i="1"/>
  <c r="B59" i="1"/>
  <c r="B73" i="1"/>
  <c r="B84" i="1"/>
  <c r="B97" i="1"/>
  <c r="B107" i="1"/>
  <c r="B117" i="1"/>
  <c r="B129" i="1"/>
  <c r="B139" i="1"/>
  <c r="B149" i="1"/>
  <c r="B161" i="1"/>
  <c r="B171" i="1"/>
  <c r="B179" i="1"/>
  <c r="B187" i="1"/>
  <c r="B195" i="1"/>
  <c r="B203" i="1"/>
  <c r="B211" i="1"/>
  <c r="B219" i="1"/>
  <c r="B227" i="1"/>
  <c r="B235" i="1"/>
  <c r="B243" i="1"/>
  <c r="B251" i="1"/>
  <c r="B259" i="1"/>
  <c r="B267" i="1"/>
  <c r="B275" i="1"/>
  <c r="B283" i="1"/>
  <c r="B291" i="1"/>
  <c r="B299" i="1"/>
  <c r="B307" i="1"/>
  <c r="B315" i="1"/>
  <c r="B323" i="1"/>
  <c r="B331" i="1"/>
  <c r="B339" i="1"/>
  <c r="B347" i="1"/>
  <c r="B355" i="1"/>
  <c r="B363" i="1"/>
  <c r="B371" i="1"/>
  <c r="B379" i="1"/>
  <c r="B387" i="1"/>
  <c r="B395" i="1"/>
  <c r="B403" i="1"/>
  <c r="B411" i="1"/>
  <c r="B419" i="1"/>
  <c r="B427" i="1"/>
  <c r="B435" i="1"/>
  <c r="B443" i="1"/>
  <c r="B451" i="1"/>
  <c r="B459" i="1"/>
  <c r="B467" i="1"/>
  <c r="B475" i="1"/>
  <c r="B483" i="1"/>
  <c r="B491" i="1"/>
  <c r="B499" i="1"/>
  <c r="B507" i="1"/>
  <c r="B515" i="1"/>
  <c r="B523" i="1"/>
  <c r="B531" i="1"/>
  <c r="B539" i="1"/>
  <c r="B547" i="1"/>
  <c r="B555" i="1"/>
  <c r="B563" i="1"/>
  <c r="B571" i="1"/>
  <c r="B579" i="1"/>
  <c r="B587" i="1"/>
  <c r="B595" i="1"/>
  <c r="B603" i="1"/>
  <c r="B611" i="1"/>
  <c r="B619" i="1"/>
  <c r="B627" i="1"/>
  <c r="B635" i="1"/>
  <c r="B643" i="1"/>
  <c r="B651" i="1"/>
  <c r="B659" i="1"/>
  <c r="B667" i="1"/>
  <c r="B675" i="1"/>
  <c r="B683" i="1"/>
  <c r="B691" i="1"/>
  <c r="B699" i="1"/>
  <c r="B707" i="1"/>
  <c r="B715" i="1"/>
  <c r="B723" i="1"/>
  <c r="B731" i="1"/>
  <c r="B739" i="1"/>
  <c r="B747" i="1"/>
  <c r="V46" i="1"/>
  <c r="V132" i="1"/>
  <c r="V219" i="1"/>
  <c r="V302" i="1"/>
  <c r="V388" i="1"/>
  <c r="V470" i="1"/>
  <c r="V518" i="1"/>
  <c r="V565" i="1"/>
  <c r="V612" i="1"/>
  <c r="V646" i="1"/>
  <c r="V689" i="1"/>
  <c r="V712" i="1"/>
  <c r="V730" i="1"/>
  <c r="V753" i="1"/>
  <c r="V776" i="1"/>
  <c r="V794" i="1"/>
  <c r="V817" i="1"/>
  <c r="V840" i="1"/>
  <c r="V858" i="1"/>
  <c r="V881" i="1"/>
  <c r="V904" i="1"/>
  <c r="V922" i="1"/>
  <c r="V945" i="1"/>
  <c r="V968" i="1"/>
  <c r="V986" i="1"/>
  <c r="B10" i="1"/>
  <c r="B21" i="1"/>
  <c r="B35" i="1"/>
  <c r="B49" i="1"/>
  <c r="B60" i="1"/>
  <c r="B74" i="1"/>
  <c r="B85" i="1"/>
  <c r="B98" i="1"/>
  <c r="B108" i="1"/>
  <c r="B118" i="1"/>
  <c r="B130" i="1"/>
  <c r="B140" i="1"/>
  <c r="B150" i="1"/>
  <c r="B162" i="1"/>
  <c r="B172" i="1"/>
  <c r="B180" i="1"/>
  <c r="B188" i="1"/>
  <c r="B196" i="1"/>
  <c r="B204" i="1"/>
  <c r="B212" i="1"/>
  <c r="B220" i="1"/>
  <c r="B228" i="1"/>
  <c r="B236" i="1"/>
  <c r="B244" i="1"/>
  <c r="B252" i="1"/>
  <c r="B260" i="1"/>
  <c r="B268" i="1"/>
  <c r="B276" i="1"/>
  <c r="B284" i="1"/>
  <c r="B292" i="1"/>
  <c r="B300" i="1"/>
  <c r="B308" i="1"/>
  <c r="B316" i="1"/>
  <c r="B324" i="1"/>
  <c r="B332" i="1"/>
  <c r="B340" i="1"/>
  <c r="B348" i="1"/>
  <c r="B356" i="1"/>
  <c r="B364" i="1"/>
  <c r="B372" i="1"/>
  <c r="B380" i="1"/>
  <c r="B388" i="1"/>
  <c r="B396" i="1"/>
  <c r="B404" i="1"/>
  <c r="B412" i="1"/>
  <c r="B420" i="1"/>
  <c r="B428" i="1"/>
  <c r="B436" i="1"/>
  <c r="B444" i="1"/>
  <c r="B452" i="1"/>
  <c r="B460" i="1"/>
  <c r="B468" i="1"/>
  <c r="B476" i="1"/>
  <c r="B484" i="1"/>
  <c r="V67" i="1"/>
  <c r="V150" i="1"/>
  <c r="V323" i="1"/>
  <c r="V406" i="1"/>
  <c r="V475" i="1"/>
  <c r="V532" i="1"/>
  <c r="V566" i="1"/>
  <c r="V613" i="1"/>
  <c r="V660" i="1"/>
  <c r="V690" i="1"/>
  <c r="V713" i="1"/>
  <c r="V736" i="1"/>
  <c r="V754" i="1"/>
  <c r="V777" i="1"/>
  <c r="V800" i="1"/>
  <c r="V818" i="1"/>
  <c r="V841" i="1"/>
  <c r="V864" i="1"/>
  <c r="V882" i="1"/>
  <c r="V905" i="1"/>
  <c r="V928" i="1"/>
  <c r="V969" i="1"/>
  <c r="V992" i="1"/>
  <c r="B11" i="1"/>
  <c r="B25" i="1"/>
  <c r="B36" i="1"/>
  <c r="B50" i="1"/>
  <c r="B61" i="1"/>
  <c r="B75" i="1"/>
  <c r="B89" i="1"/>
  <c r="B99" i="1"/>
  <c r="B109" i="1"/>
  <c r="B121" i="1"/>
  <c r="B131" i="1"/>
  <c r="B141" i="1"/>
  <c r="B153" i="1"/>
  <c r="B163" i="1"/>
  <c r="B173" i="1"/>
  <c r="B181" i="1"/>
  <c r="B189" i="1"/>
  <c r="B197" i="1"/>
  <c r="B205" i="1"/>
  <c r="B213" i="1"/>
  <c r="B221" i="1"/>
  <c r="B229" i="1"/>
  <c r="B237" i="1"/>
  <c r="B245" i="1"/>
  <c r="B253" i="1"/>
  <c r="B261" i="1"/>
  <c r="B269" i="1"/>
  <c r="B277" i="1"/>
  <c r="B285" i="1"/>
  <c r="B293" i="1"/>
  <c r="B301" i="1"/>
  <c r="B309" i="1"/>
  <c r="B317" i="1"/>
  <c r="B325" i="1"/>
  <c r="B333" i="1"/>
  <c r="B341" i="1"/>
  <c r="B349" i="1"/>
  <c r="B357" i="1"/>
  <c r="B365" i="1"/>
  <c r="B373" i="1"/>
  <c r="B381" i="1"/>
  <c r="B389" i="1"/>
  <c r="B397" i="1"/>
  <c r="B405" i="1"/>
  <c r="B413" i="1"/>
  <c r="B421" i="1"/>
  <c r="B429" i="1"/>
  <c r="B437" i="1"/>
  <c r="B445" i="1"/>
  <c r="B453" i="1"/>
  <c r="B461" i="1"/>
  <c r="B469" i="1"/>
  <c r="B477" i="1"/>
  <c r="B485" i="1"/>
  <c r="B493" i="1"/>
  <c r="B501" i="1"/>
  <c r="B509" i="1"/>
  <c r="B517" i="1"/>
  <c r="B525" i="1"/>
  <c r="B533" i="1"/>
  <c r="V68" i="1"/>
  <c r="V155" i="1"/>
  <c r="V238" i="1"/>
  <c r="V324" i="1"/>
  <c r="V411" i="1"/>
  <c r="V476" i="1"/>
  <c r="V533" i="1"/>
  <c r="V580" i="1"/>
  <c r="V614" i="1"/>
  <c r="V661" i="1"/>
  <c r="V696" i="1"/>
  <c r="V714" i="1"/>
  <c r="V737" i="1"/>
  <c r="V760" i="1"/>
  <c r="V778" i="1"/>
  <c r="V801" i="1"/>
  <c r="V824" i="1"/>
  <c r="V842" i="1"/>
  <c r="V865" i="1"/>
  <c r="V888" i="1"/>
  <c r="V906" i="1"/>
  <c r="V929" i="1"/>
  <c r="V952" i="1"/>
  <c r="V993" i="1"/>
  <c r="B12" i="1"/>
  <c r="B26" i="1"/>
  <c r="B37" i="1"/>
  <c r="B51" i="1"/>
  <c r="B65" i="1"/>
  <c r="B76" i="1"/>
  <c r="B90" i="1"/>
  <c r="B100" i="1"/>
  <c r="B110" i="1"/>
  <c r="B122" i="1"/>
  <c r="B132" i="1"/>
  <c r="B142" i="1"/>
  <c r="B154" i="1"/>
  <c r="B164" i="1"/>
  <c r="B174" i="1"/>
  <c r="B182" i="1"/>
  <c r="B190" i="1"/>
  <c r="B198" i="1"/>
  <c r="B206" i="1"/>
  <c r="B214" i="1"/>
  <c r="B222" i="1"/>
  <c r="B230" i="1"/>
  <c r="B238" i="1"/>
  <c r="B246" i="1"/>
  <c r="B254" i="1"/>
  <c r="B262" i="1"/>
  <c r="B270" i="1"/>
  <c r="B278" i="1"/>
  <c r="B286" i="1"/>
  <c r="B294" i="1"/>
  <c r="B302" i="1"/>
  <c r="B310" i="1"/>
  <c r="B318" i="1"/>
  <c r="B326" i="1"/>
  <c r="B334" i="1"/>
  <c r="B342" i="1"/>
  <c r="B350" i="1"/>
  <c r="B358" i="1"/>
  <c r="B366" i="1"/>
  <c r="B374" i="1"/>
  <c r="B382" i="1"/>
  <c r="B390" i="1"/>
  <c r="B398" i="1"/>
  <c r="B406" i="1"/>
  <c r="B414" i="1"/>
  <c r="B422" i="1"/>
  <c r="B430" i="1"/>
  <c r="B438" i="1"/>
  <c r="B446" i="1"/>
  <c r="B454" i="1"/>
  <c r="B462" i="1"/>
  <c r="B470" i="1"/>
  <c r="B478" i="1"/>
  <c r="V86" i="1"/>
  <c r="V259" i="1"/>
  <c r="V342" i="1"/>
  <c r="V492" i="1"/>
  <c r="V534" i="1"/>
  <c r="V581" i="1"/>
  <c r="V628" i="1"/>
  <c r="V662" i="1"/>
  <c r="V697" i="1"/>
  <c r="V720" i="1"/>
  <c r="V738" i="1"/>
  <c r="V761" i="1"/>
  <c r="V784" i="1"/>
  <c r="V802" i="1"/>
  <c r="V825" i="1"/>
  <c r="V848" i="1"/>
  <c r="V866" i="1"/>
  <c r="V889" i="1"/>
  <c r="V912" i="1"/>
  <c r="V930" i="1"/>
  <c r="V953" i="1"/>
  <c r="V976" i="1"/>
  <c r="V994" i="1"/>
  <c r="B13" i="1"/>
  <c r="B27" i="1"/>
  <c r="B41" i="1"/>
  <c r="B52" i="1"/>
  <c r="B66" i="1"/>
  <c r="B77" i="1"/>
  <c r="B91" i="1"/>
  <c r="B101" i="1"/>
  <c r="B113" i="1"/>
  <c r="B123" i="1"/>
  <c r="B133" i="1"/>
  <c r="B145" i="1"/>
  <c r="B155" i="1"/>
  <c r="B165" i="1"/>
  <c r="B175" i="1"/>
  <c r="B183" i="1"/>
  <c r="B191" i="1"/>
  <c r="B199" i="1"/>
  <c r="B207" i="1"/>
  <c r="B215" i="1"/>
  <c r="B223" i="1"/>
  <c r="B231" i="1"/>
  <c r="B239" i="1"/>
  <c r="B247" i="1"/>
  <c r="B255" i="1"/>
  <c r="B263" i="1"/>
  <c r="B271" i="1"/>
  <c r="B279" i="1"/>
  <c r="B287" i="1"/>
  <c r="B295" i="1"/>
  <c r="B303" i="1"/>
  <c r="B311" i="1"/>
  <c r="B319" i="1"/>
  <c r="B327" i="1"/>
  <c r="B335" i="1"/>
  <c r="B343" i="1"/>
  <c r="B351" i="1"/>
  <c r="B359" i="1"/>
  <c r="B367" i="1"/>
  <c r="B375" i="1"/>
  <c r="B383" i="1"/>
  <c r="B391" i="1"/>
  <c r="B399" i="1"/>
  <c r="B407" i="1"/>
  <c r="B415" i="1"/>
  <c r="B423" i="1"/>
  <c r="B431" i="1"/>
  <c r="B439" i="1"/>
  <c r="B447" i="1"/>
  <c r="B455" i="1"/>
  <c r="B463" i="1"/>
  <c r="B471" i="1"/>
  <c r="B479" i="1"/>
  <c r="B487" i="1"/>
  <c r="B495" i="1"/>
  <c r="B503" i="1"/>
  <c r="B1001" i="1"/>
  <c r="B993" i="1"/>
  <c r="B985" i="1"/>
  <c r="B977" i="1"/>
  <c r="B969" i="1"/>
  <c r="B961" i="1"/>
  <c r="B953" i="1"/>
  <c r="B945" i="1"/>
  <c r="B937" i="1"/>
  <c r="B929" i="1"/>
  <c r="B921" i="1"/>
  <c r="B913" i="1"/>
  <c r="B905" i="1"/>
  <c r="B897" i="1"/>
  <c r="B889" i="1"/>
  <c r="B881" i="1"/>
  <c r="B873" i="1"/>
  <c r="B865" i="1"/>
  <c r="B857" i="1"/>
  <c r="B849" i="1"/>
  <c r="B841" i="1"/>
  <c r="B833" i="1"/>
  <c r="B825" i="1"/>
  <c r="B817" i="1"/>
  <c r="B809" i="1"/>
  <c r="B801" i="1"/>
  <c r="B793" i="1"/>
  <c r="B785" i="1"/>
  <c r="B777" i="1"/>
  <c r="B769" i="1"/>
  <c r="B761" i="1"/>
  <c r="B753" i="1"/>
  <c r="B744" i="1"/>
  <c r="B735" i="1"/>
  <c r="B726" i="1"/>
  <c r="B717" i="1"/>
  <c r="B708" i="1"/>
  <c r="B698" i="1"/>
  <c r="B689" i="1"/>
  <c r="B680" i="1"/>
  <c r="B671" i="1"/>
  <c r="B662" i="1"/>
  <c r="B653" i="1"/>
  <c r="B644" i="1"/>
  <c r="B634" i="1"/>
  <c r="B625" i="1"/>
  <c r="B616" i="1"/>
  <c r="B607" i="1"/>
  <c r="B598" i="1"/>
  <c r="B589" i="1"/>
  <c r="B580" i="1"/>
  <c r="B570" i="1"/>
  <c r="B561" i="1"/>
  <c r="B552" i="1"/>
  <c r="B543" i="1"/>
  <c r="B534" i="1"/>
  <c r="B522" i="1"/>
  <c r="B512" i="1"/>
  <c r="B500" i="1"/>
  <c r="B488" i="1"/>
  <c r="B457" i="1"/>
  <c r="B425" i="1"/>
  <c r="B393" i="1"/>
  <c r="B336" i="1"/>
  <c r="B272" i="1"/>
  <c r="B208" i="1"/>
  <c r="B134" i="1"/>
  <c r="B42" i="1"/>
  <c r="V890" i="1"/>
  <c r="V721" i="1"/>
  <c r="V347" i="1"/>
  <c r="B973" i="1"/>
  <c r="B925" i="1"/>
  <c r="B885" i="1"/>
  <c r="B845" i="1"/>
  <c r="B797" i="1"/>
  <c r="B765" i="1"/>
  <c r="B730" i="1"/>
  <c r="B685" i="1"/>
  <c r="B621" i="1"/>
  <c r="B575" i="1"/>
  <c r="B538" i="1"/>
  <c r="B473" i="1"/>
  <c r="B240" i="1"/>
  <c r="V582" i="1"/>
  <c r="B1000" i="1"/>
  <c r="B992" i="1"/>
  <c r="B984" i="1"/>
  <c r="B976" i="1"/>
  <c r="B968" i="1"/>
  <c r="B960" i="1"/>
  <c r="B952" i="1"/>
  <c r="B944" i="1"/>
  <c r="B936" i="1"/>
  <c r="B928" i="1"/>
  <c r="B920" i="1"/>
  <c r="B912" i="1"/>
  <c r="B904" i="1"/>
  <c r="B896" i="1"/>
  <c r="B888" i="1"/>
  <c r="B880" i="1"/>
  <c r="B872" i="1"/>
  <c r="B864" i="1"/>
  <c r="B856" i="1"/>
  <c r="B848" i="1"/>
  <c r="B840" i="1"/>
  <c r="B832" i="1"/>
  <c r="B824" i="1"/>
  <c r="B816" i="1"/>
  <c r="B808" i="1"/>
  <c r="B800" i="1"/>
  <c r="B792" i="1"/>
  <c r="B784" i="1"/>
  <c r="B776" i="1"/>
  <c r="B768" i="1"/>
  <c r="B760" i="1"/>
  <c r="B752" i="1"/>
  <c r="B743" i="1"/>
  <c r="B734" i="1"/>
  <c r="B725" i="1"/>
  <c r="B716" i="1"/>
  <c r="B706" i="1"/>
  <c r="B697" i="1"/>
  <c r="B688" i="1"/>
  <c r="B679" i="1"/>
  <c r="B670" i="1"/>
  <c r="B661" i="1"/>
  <c r="B652" i="1"/>
  <c r="B642" i="1"/>
  <c r="B633" i="1"/>
  <c r="B624" i="1"/>
  <c r="B615" i="1"/>
  <c r="B606" i="1"/>
  <c r="B597" i="1"/>
  <c r="B588" i="1"/>
  <c r="B578" i="1"/>
  <c r="B569" i="1"/>
  <c r="B560" i="1"/>
  <c r="B551" i="1"/>
  <c r="B542" i="1"/>
  <c r="B532" i="1"/>
  <c r="B521" i="1"/>
  <c r="B511" i="1"/>
  <c r="B498" i="1"/>
  <c r="B486" i="1"/>
  <c r="B456" i="1"/>
  <c r="B424" i="1"/>
  <c r="B392" i="1"/>
  <c r="B328" i="1"/>
  <c r="B264" i="1"/>
  <c r="B200" i="1"/>
  <c r="B124" i="1"/>
  <c r="B28" i="1"/>
  <c r="V872" i="1"/>
  <c r="V698" i="1"/>
  <c r="V260" i="1"/>
  <c r="B957" i="1"/>
  <c r="B917" i="1"/>
  <c r="B869" i="1"/>
  <c r="B821" i="1"/>
  <c r="B773" i="1"/>
  <c r="B740" i="1"/>
  <c r="B666" i="1"/>
  <c r="B639" i="1"/>
  <c r="B584" i="1"/>
  <c r="B528" i="1"/>
  <c r="B368" i="1"/>
  <c r="B999" i="1"/>
  <c r="B991" i="1"/>
  <c r="B983" i="1"/>
  <c r="B975" i="1"/>
  <c r="B967" i="1"/>
  <c r="B959" i="1"/>
  <c r="B951" i="1"/>
  <c r="B943" i="1"/>
  <c r="B935" i="1"/>
  <c r="B927" i="1"/>
  <c r="B919" i="1"/>
  <c r="B911" i="1"/>
  <c r="B903" i="1"/>
  <c r="B895" i="1"/>
  <c r="B887" i="1"/>
  <c r="B879" i="1"/>
  <c r="B871" i="1"/>
  <c r="B863" i="1"/>
  <c r="B855" i="1"/>
  <c r="B847" i="1"/>
  <c r="B839" i="1"/>
  <c r="B831" i="1"/>
  <c r="B823" i="1"/>
  <c r="B815" i="1"/>
  <c r="B807" i="1"/>
  <c r="B799" i="1"/>
  <c r="B791" i="1"/>
  <c r="B783" i="1"/>
  <c r="B775" i="1"/>
  <c r="B767" i="1"/>
  <c r="B759" i="1"/>
  <c r="B751" i="1"/>
  <c r="B742" i="1"/>
  <c r="B733" i="1"/>
  <c r="B724" i="1"/>
  <c r="B714" i="1"/>
  <c r="B705" i="1"/>
  <c r="B696" i="1"/>
  <c r="B687" i="1"/>
  <c r="B678" i="1"/>
  <c r="B669" i="1"/>
  <c r="B660" i="1"/>
  <c r="B650" i="1"/>
  <c r="B641" i="1"/>
  <c r="B632" i="1"/>
  <c r="B623" i="1"/>
  <c r="B614" i="1"/>
  <c r="B605" i="1"/>
  <c r="B596" i="1"/>
  <c r="B586" i="1"/>
  <c r="B577" i="1"/>
  <c r="B568" i="1"/>
  <c r="B559" i="1"/>
  <c r="B550" i="1"/>
  <c r="B541" i="1"/>
  <c r="B530" i="1"/>
  <c r="B520" i="1"/>
  <c r="B510" i="1"/>
  <c r="B497" i="1"/>
  <c r="B481" i="1"/>
  <c r="B449" i="1"/>
  <c r="B417" i="1"/>
  <c r="B384" i="1"/>
  <c r="B320" i="1"/>
  <c r="B256" i="1"/>
  <c r="B192" i="1"/>
  <c r="B114" i="1"/>
  <c r="B17" i="1"/>
  <c r="V849" i="1"/>
  <c r="V676" i="1"/>
  <c r="V174" i="1"/>
  <c r="D339" i="1"/>
  <c r="D869" i="1"/>
  <c r="D479" i="1"/>
  <c r="D839" i="1"/>
  <c r="D419" i="1"/>
  <c r="D997" i="1"/>
  <c r="D804" i="1"/>
  <c r="D11" i="1"/>
  <c r="D7" i="1"/>
  <c r="D15" i="1"/>
  <c r="D10" i="1"/>
  <c r="D20" i="1"/>
  <c r="D28" i="1"/>
  <c r="D36" i="1"/>
  <c r="D44" i="1"/>
  <c r="D52" i="1"/>
  <c r="D60" i="1"/>
  <c r="D68" i="1"/>
  <c r="D76" i="1"/>
  <c r="D84" i="1"/>
  <c r="D92" i="1"/>
  <c r="D100" i="1"/>
  <c r="D108" i="1"/>
  <c r="D116" i="1"/>
  <c r="D124" i="1"/>
  <c r="D132" i="1"/>
  <c r="D140" i="1"/>
  <c r="D148" i="1"/>
  <c r="D156" i="1"/>
  <c r="D164" i="1"/>
  <c r="D172" i="1"/>
  <c r="D180" i="1"/>
  <c r="D188" i="1"/>
  <c r="D196" i="1"/>
  <c r="D204" i="1"/>
  <c r="D212" i="1"/>
  <c r="D220" i="1"/>
  <c r="D228" i="1"/>
  <c r="D236" i="1"/>
  <c r="D244" i="1"/>
  <c r="D252" i="1"/>
  <c r="D260" i="1"/>
  <c r="D268" i="1"/>
  <c r="D276" i="1"/>
  <c r="D284" i="1"/>
  <c r="D292" i="1"/>
  <c r="D300" i="1"/>
  <c r="D308" i="1"/>
  <c r="D316" i="1"/>
  <c r="D324" i="1"/>
  <c r="D332" i="1"/>
  <c r="D340" i="1"/>
  <c r="D348" i="1"/>
  <c r="D356" i="1"/>
  <c r="D364" i="1"/>
  <c r="D372" i="1"/>
  <c r="D380" i="1"/>
  <c r="D388" i="1"/>
  <c r="D396" i="1"/>
  <c r="D404" i="1"/>
  <c r="D412" i="1"/>
  <c r="D12" i="1"/>
  <c r="D21" i="1"/>
  <c r="D29" i="1"/>
  <c r="D37" i="1"/>
  <c r="D45" i="1"/>
  <c r="D53" i="1"/>
  <c r="D61" i="1"/>
  <c r="D69" i="1"/>
  <c r="D77" i="1"/>
  <c r="D85" i="1"/>
  <c r="D93" i="1"/>
  <c r="D101" i="1"/>
  <c r="D109" i="1"/>
  <c r="D117" i="1"/>
  <c r="D125" i="1"/>
  <c r="D133" i="1"/>
  <c r="D141" i="1"/>
  <c r="D149" i="1"/>
  <c r="D157" i="1"/>
  <c r="D165" i="1"/>
  <c r="D173" i="1"/>
  <c r="D181" i="1"/>
  <c r="D189" i="1"/>
  <c r="D197" i="1"/>
  <c r="D205" i="1"/>
  <c r="D213" i="1"/>
  <c r="D221" i="1"/>
  <c r="D229" i="1"/>
  <c r="D237" i="1"/>
  <c r="D245" i="1"/>
  <c r="D253" i="1"/>
  <c r="D261" i="1"/>
  <c r="D269" i="1"/>
  <c r="D277" i="1"/>
  <c r="D13" i="1"/>
  <c r="D22" i="1"/>
  <c r="D30" i="1"/>
  <c r="D38" i="1"/>
  <c r="D46" i="1"/>
  <c r="D54" i="1"/>
  <c r="D62" i="1"/>
  <c r="D70" i="1"/>
  <c r="D78" i="1"/>
  <c r="D86" i="1"/>
  <c r="D94" i="1"/>
  <c r="D102" i="1"/>
  <c r="D110" i="1"/>
  <c r="D118" i="1"/>
  <c r="D126" i="1"/>
  <c r="D134" i="1"/>
  <c r="D142" i="1"/>
  <c r="D150" i="1"/>
  <c r="D158" i="1"/>
  <c r="D166" i="1"/>
  <c r="D174" i="1"/>
  <c r="D182" i="1"/>
  <c r="D190" i="1"/>
  <c r="D198" i="1"/>
  <c r="D206" i="1"/>
  <c r="D214" i="1"/>
  <c r="D222" i="1"/>
  <c r="D230" i="1"/>
  <c r="D238" i="1"/>
  <c r="D246" i="1"/>
  <c r="D254" i="1"/>
  <c r="D262" i="1"/>
  <c r="D270" i="1"/>
  <c r="D278" i="1"/>
  <c r="D286" i="1"/>
  <c r="D294" i="1"/>
  <c r="D302" i="1"/>
  <c r="D310" i="1"/>
  <c r="D318" i="1"/>
  <c r="D326" i="1"/>
  <c r="D334" i="1"/>
  <c r="D342" i="1"/>
  <c r="D350" i="1"/>
  <c r="D358" i="1"/>
  <c r="D366" i="1"/>
  <c r="D374" i="1"/>
  <c r="D382" i="1"/>
  <c r="D390" i="1"/>
  <c r="D398" i="1"/>
  <c r="D406" i="1"/>
  <c r="D414" i="1"/>
  <c r="D14" i="1"/>
  <c r="D23" i="1"/>
  <c r="D31" i="1"/>
  <c r="D39" i="1"/>
  <c r="D47" i="1"/>
  <c r="D55" i="1"/>
  <c r="D63" i="1"/>
  <c r="D71" i="1"/>
  <c r="D79" i="1"/>
  <c r="D87" i="1"/>
  <c r="D95" i="1"/>
  <c r="D103" i="1"/>
  <c r="D111" i="1"/>
  <c r="D119" i="1"/>
  <c r="D127" i="1"/>
  <c r="D135" i="1"/>
  <c r="D143" i="1"/>
  <c r="D151" i="1"/>
  <c r="D159" i="1"/>
  <c r="D167" i="1"/>
  <c r="D175" i="1"/>
  <c r="D183" i="1"/>
  <c r="D191" i="1"/>
  <c r="D199" i="1"/>
  <c r="D207" i="1"/>
  <c r="D215" i="1"/>
  <c r="D223" i="1"/>
  <c r="D231" i="1"/>
  <c r="D16" i="1"/>
  <c r="D24" i="1"/>
  <c r="D32" i="1"/>
  <c r="D40" i="1"/>
  <c r="D48" i="1"/>
  <c r="D56" i="1"/>
  <c r="D64" i="1"/>
  <c r="D72" i="1"/>
  <c r="D80" i="1"/>
  <c r="D88" i="1"/>
  <c r="D96" i="1"/>
  <c r="D104" i="1"/>
  <c r="D112" i="1"/>
  <c r="D120" i="1"/>
  <c r="D128" i="1"/>
  <c r="D136" i="1"/>
  <c r="D144" i="1"/>
  <c r="D152" i="1"/>
  <c r="D160" i="1"/>
  <c r="D168" i="1"/>
  <c r="D176" i="1"/>
  <c r="D184" i="1"/>
  <c r="D192" i="1"/>
  <c r="D200" i="1"/>
  <c r="D17" i="1"/>
  <c r="D25" i="1"/>
  <c r="D33" i="1"/>
  <c r="D41" i="1"/>
  <c r="D49" i="1"/>
  <c r="D57" i="1"/>
  <c r="D65" i="1"/>
  <c r="D73" i="1"/>
  <c r="D81" i="1"/>
  <c r="D89" i="1"/>
  <c r="D97" i="1"/>
  <c r="D105" i="1"/>
  <c r="D113" i="1"/>
  <c r="D121" i="1"/>
  <c r="D129" i="1"/>
  <c r="D137" i="1"/>
  <c r="D145" i="1"/>
  <c r="D153" i="1"/>
  <c r="D161" i="1"/>
  <c r="D169" i="1"/>
  <c r="D177" i="1"/>
  <c r="D185" i="1"/>
  <c r="D193" i="1"/>
  <c r="D201" i="1"/>
  <c r="D18" i="1"/>
  <c r="D50" i="1"/>
  <c r="D82" i="1"/>
  <c r="D114" i="1"/>
  <c r="D146" i="1"/>
  <c r="D178" i="1"/>
  <c r="D208" i="1"/>
  <c r="D224" i="1"/>
  <c r="D239" i="1"/>
  <c r="D250" i="1"/>
  <c r="D264" i="1"/>
  <c r="D275" i="1"/>
  <c r="D288" i="1"/>
  <c r="D298" i="1"/>
  <c r="D309" i="1"/>
  <c r="D320" i="1"/>
  <c r="D330" i="1"/>
  <c r="D341" i="1"/>
  <c r="D352" i="1"/>
  <c r="D362" i="1"/>
  <c r="D373" i="1"/>
  <c r="D384" i="1"/>
  <c r="D394" i="1"/>
  <c r="D405" i="1"/>
  <c r="D416" i="1"/>
  <c r="D424" i="1"/>
  <c r="D432" i="1"/>
  <c r="D440" i="1"/>
  <c r="D448" i="1"/>
  <c r="D456" i="1"/>
  <c r="D464" i="1"/>
  <c r="D472" i="1"/>
  <c r="D480" i="1"/>
  <c r="D488" i="1"/>
  <c r="D496" i="1"/>
  <c r="D504" i="1"/>
  <c r="D512" i="1"/>
  <c r="D520" i="1"/>
  <c r="D528" i="1"/>
  <c r="D536" i="1"/>
  <c r="D544" i="1"/>
  <c r="D552" i="1"/>
  <c r="D560" i="1"/>
  <c r="D568" i="1"/>
  <c r="D576" i="1"/>
  <c r="D584" i="1"/>
  <c r="D592" i="1"/>
  <c r="D600" i="1"/>
  <c r="D608" i="1"/>
  <c r="D616" i="1"/>
  <c r="D624" i="1"/>
  <c r="D632" i="1"/>
  <c r="D640" i="1"/>
  <c r="D648" i="1"/>
  <c r="D656" i="1"/>
  <c r="D664" i="1"/>
  <c r="D672" i="1"/>
  <c r="D680" i="1"/>
  <c r="D688" i="1"/>
  <c r="D696" i="1"/>
  <c r="D704" i="1"/>
  <c r="D712" i="1"/>
  <c r="D720" i="1"/>
  <c r="D728" i="1"/>
  <c r="D736" i="1"/>
  <c r="D744" i="1"/>
  <c r="D752" i="1"/>
  <c r="D760" i="1"/>
  <c r="D768" i="1"/>
  <c r="D776" i="1"/>
  <c r="D784" i="1"/>
  <c r="D792" i="1"/>
  <c r="D800" i="1"/>
  <c r="D808" i="1"/>
  <c r="D816" i="1"/>
  <c r="D824" i="1"/>
  <c r="D832" i="1"/>
  <c r="D840" i="1"/>
  <c r="D848" i="1"/>
  <c r="D856" i="1"/>
  <c r="D19" i="1"/>
  <c r="D51" i="1"/>
  <c r="D83" i="1"/>
  <c r="D115" i="1"/>
  <c r="D147" i="1"/>
  <c r="D179" i="1"/>
  <c r="D209" i="1"/>
  <c r="D225" i="1"/>
  <c r="D240" i="1"/>
  <c r="D251" i="1"/>
  <c r="D265" i="1"/>
  <c r="D279" i="1"/>
  <c r="D289" i="1"/>
  <c r="D299" i="1"/>
  <c r="D311" i="1"/>
  <c r="D321" i="1"/>
  <c r="D331" i="1"/>
  <c r="D343" i="1"/>
  <c r="D353" i="1"/>
  <c r="D363" i="1"/>
  <c r="D375" i="1"/>
  <c r="D385" i="1"/>
  <c r="D395" i="1"/>
  <c r="D407" i="1"/>
  <c r="D417" i="1"/>
  <c r="D425" i="1"/>
  <c r="D433" i="1"/>
  <c r="D441" i="1"/>
  <c r="D449" i="1"/>
  <c r="D457" i="1"/>
  <c r="D465" i="1"/>
  <c r="D473" i="1"/>
  <c r="D481" i="1"/>
  <c r="D489" i="1"/>
  <c r="D497" i="1"/>
  <c r="D505" i="1"/>
  <c r="D513" i="1"/>
  <c r="D521" i="1"/>
  <c r="D529" i="1"/>
  <c r="D537" i="1"/>
  <c r="D545" i="1"/>
  <c r="D553" i="1"/>
  <c r="D561" i="1"/>
  <c r="D569" i="1"/>
  <c r="D577" i="1"/>
  <c r="D585" i="1"/>
  <c r="D593" i="1"/>
  <c r="D601" i="1"/>
  <c r="D609" i="1"/>
  <c r="D617" i="1"/>
  <c r="D625" i="1"/>
  <c r="D633" i="1"/>
  <c r="D641" i="1"/>
  <c r="D649" i="1"/>
  <c r="D657" i="1"/>
  <c r="D665" i="1"/>
  <c r="D673" i="1"/>
  <c r="D681" i="1"/>
  <c r="D689" i="1"/>
  <c r="D697" i="1"/>
  <c r="D705" i="1"/>
  <c r="D713" i="1"/>
  <c r="D721" i="1"/>
  <c r="D729" i="1"/>
  <c r="D737" i="1"/>
  <c r="D745" i="1"/>
  <c r="D753" i="1"/>
  <c r="D761" i="1"/>
  <c r="D769" i="1"/>
  <c r="D777" i="1"/>
  <c r="D785" i="1"/>
  <c r="D793" i="1"/>
  <c r="D801" i="1"/>
  <c r="D809" i="1"/>
  <c r="D817" i="1"/>
  <c r="D825" i="1"/>
  <c r="D833" i="1"/>
  <c r="D841" i="1"/>
  <c r="D849" i="1"/>
  <c r="D857" i="1"/>
  <c r="D26" i="1"/>
  <c r="D58" i="1"/>
  <c r="D90" i="1"/>
  <c r="D122" i="1"/>
  <c r="D154" i="1"/>
  <c r="D186" i="1"/>
  <c r="D210" i="1"/>
  <c r="D226" i="1"/>
  <c r="D241" i="1"/>
  <c r="D255" i="1"/>
  <c r="D266" i="1"/>
  <c r="D280" i="1"/>
  <c r="D290" i="1"/>
  <c r="D301" i="1"/>
  <c r="D312" i="1"/>
  <c r="D322" i="1"/>
  <c r="D333" i="1"/>
  <c r="D344" i="1"/>
  <c r="D354" i="1"/>
  <c r="D365" i="1"/>
  <c r="D376" i="1"/>
  <c r="D386" i="1"/>
  <c r="D397" i="1"/>
  <c r="D408" i="1"/>
  <c r="D418" i="1"/>
  <c r="D426" i="1"/>
  <c r="D434" i="1"/>
  <c r="D442" i="1"/>
  <c r="D450" i="1"/>
  <c r="D458" i="1"/>
  <c r="D466" i="1"/>
  <c r="D474" i="1"/>
  <c r="D482" i="1"/>
  <c r="D490" i="1"/>
  <c r="D498" i="1"/>
  <c r="D506" i="1"/>
  <c r="D514" i="1"/>
  <c r="D522" i="1"/>
  <c r="D530" i="1"/>
  <c r="D538" i="1"/>
  <c r="D546" i="1"/>
  <c r="D554" i="1"/>
  <c r="D562" i="1"/>
  <c r="D570" i="1"/>
  <c r="D578" i="1"/>
  <c r="D586" i="1"/>
  <c r="D594" i="1"/>
  <c r="D602" i="1"/>
  <c r="D610" i="1"/>
  <c r="D618" i="1"/>
  <c r="D626" i="1"/>
  <c r="D634" i="1"/>
  <c r="D642" i="1"/>
  <c r="D650" i="1"/>
  <c r="D658" i="1"/>
  <c r="D666" i="1"/>
  <c r="D674" i="1"/>
  <c r="D682" i="1"/>
  <c r="D690" i="1"/>
  <c r="D698" i="1"/>
  <c r="D706" i="1"/>
  <c r="D714" i="1"/>
  <c r="D722" i="1"/>
  <c r="D730" i="1"/>
  <c r="D738" i="1"/>
  <c r="D746" i="1"/>
  <c r="D754" i="1"/>
  <c r="D762" i="1"/>
  <c r="D770" i="1"/>
  <c r="D778" i="1"/>
  <c r="D786" i="1"/>
  <c r="D794" i="1"/>
  <c r="D802" i="1"/>
  <c r="D810" i="1"/>
  <c r="D818" i="1"/>
  <c r="D826" i="1"/>
  <c r="D834" i="1"/>
  <c r="D842" i="1"/>
  <c r="D850" i="1"/>
  <c r="D35" i="1"/>
  <c r="D67" i="1"/>
  <c r="D99" i="1"/>
  <c r="D131" i="1"/>
  <c r="D163" i="1"/>
  <c r="D195" i="1"/>
  <c r="D217" i="1"/>
  <c r="D233" i="1"/>
  <c r="D247" i="1"/>
  <c r="D258" i="1"/>
  <c r="D272" i="1"/>
  <c r="D283" i="1"/>
  <c r="D295" i="1"/>
  <c r="D305" i="1"/>
  <c r="D315" i="1"/>
  <c r="D327" i="1"/>
  <c r="D337" i="1"/>
  <c r="D347" i="1"/>
  <c r="D359" i="1"/>
  <c r="D369" i="1"/>
  <c r="D379" i="1"/>
  <c r="D391" i="1"/>
  <c r="D401" i="1"/>
  <c r="D411" i="1"/>
  <c r="D421" i="1"/>
  <c r="D429" i="1"/>
  <c r="D437" i="1"/>
  <c r="D445" i="1"/>
  <c r="D453" i="1"/>
  <c r="D461" i="1"/>
  <c r="D469" i="1"/>
  <c r="D477" i="1"/>
  <c r="D485" i="1"/>
  <c r="D493" i="1"/>
  <c r="D501" i="1"/>
  <c r="D509" i="1"/>
  <c r="D517" i="1"/>
  <c r="D525" i="1"/>
  <c r="D533" i="1"/>
  <c r="D541" i="1"/>
  <c r="D549" i="1"/>
  <c r="D557" i="1"/>
  <c r="D565" i="1"/>
  <c r="D573" i="1"/>
  <c r="D581" i="1"/>
  <c r="D589" i="1"/>
  <c r="D597" i="1"/>
  <c r="D605" i="1"/>
  <c r="D613" i="1"/>
  <c r="D621" i="1"/>
  <c r="D629" i="1"/>
  <c r="D637" i="1"/>
  <c r="D645" i="1"/>
  <c r="D653" i="1"/>
  <c r="D661" i="1"/>
  <c r="D669" i="1"/>
  <c r="D677" i="1"/>
  <c r="D685" i="1"/>
  <c r="D693" i="1"/>
  <c r="D701" i="1"/>
  <c r="D709" i="1"/>
  <c r="D717" i="1"/>
  <c r="D725" i="1"/>
  <c r="D733" i="1"/>
  <c r="D741" i="1"/>
  <c r="D749" i="1"/>
  <c r="D757" i="1"/>
  <c r="D765" i="1"/>
  <c r="D773" i="1"/>
  <c r="D781" i="1"/>
  <c r="D789" i="1"/>
  <c r="D797" i="1"/>
  <c r="D805" i="1"/>
  <c r="D813" i="1"/>
  <c r="D821" i="1"/>
  <c r="D829" i="1"/>
  <c r="D8" i="1"/>
  <c r="D42" i="1"/>
  <c r="D74" i="1"/>
  <c r="D106" i="1"/>
  <c r="D138" i="1"/>
  <c r="D170" i="1"/>
  <c r="D202" i="1"/>
  <c r="D218" i="1"/>
  <c r="D234" i="1"/>
  <c r="D248" i="1"/>
  <c r="D259" i="1"/>
  <c r="D273" i="1"/>
  <c r="D285" i="1"/>
  <c r="D296" i="1"/>
  <c r="D306" i="1"/>
  <c r="D317" i="1"/>
  <c r="D328" i="1"/>
  <c r="D338" i="1"/>
  <c r="D349" i="1"/>
  <c r="D360" i="1"/>
  <c r="D370" i="1"/>
  <c r="D381" i="1"/>
  <c r="D392" i="1"/>
  <c r="D402" i="1"/>
  <c r="D413" i="1"/>
  <c r="D422" i="1"/>
  <c r="D430" i="1"/>
  <c r="D438" i="1"/>
  <c r="D446" i="1"/>
  <c r="D454" i="1"/>
  <c r="D462" i="1"/>
  <c r="D470" i="1"/>
  <c r="D478" i="1"/>
  <c r="D486" i="1"/>
  <c r="D494" i="1"/>
  <c r="D502" i="1"/>
  <c r="D510" i="1"/>
  <c r="D518" i="1"/>
  <c r="D526" i="1"/>
  <c r="D534" i="1"/>
  <c r="D542" i="1"/>
  <c r="D550" i="1"/>
  <c r="D558" i="1"/>
  <c r="D566" i="1"/>
  <c r="D574" i="1"/>
  <c r="D582" i="1"/>
  <c r="D590" i="1"/>
  <c r="D598" i="1"/>
  <c r="D606" i="1"/>
  <c r="D614" i="1"/>
  <c r="D622" i="1"/>
  <c r="D630" i="1"/>
  <c r="D638" i="1"/>
  <c r="D646" i="1"/>
  <c r="D654" i="1"/>
  <c r="D662" i="1"/>
  <c r="D670" i="1"/>
  <c r="D678" i="1"/>
  <c r="D686" i="1"/>
  <c r="D694" i="1"/>
  <c r="D702" i="1"/>
  <c r="D710" i="1"/>
  <c r="D718" i="1"/>
  <c r="D726" i="1"/>
  <c r="D734" i="1"/>
  <c r="D742" i="1"/>
  <c r="D750" i="1"/>
  <c r="D59" i="1"/>
  <c r="D139" i="1"/>
  <c r="D216" i="1"/>
  <c r="D256" i="1"/>
  <c r="D287" i="1"/>
  <c r="D314" i="1"/>
  <c r="D345" i="1"/>
  <c r="D371" i="1"/>
  <c r="D400" i="1"/>
  <c r="D427" i="1"/>
  <c r="D447" i="1"/>
  <c r="D468" i="1"/>
  <c r="D491" i="1"/>
  <c r="D511" i="1"/>
  <c r="D532" i="1"/>
  <c r="D555" i="1"/>
  <c r="D575" i="1"/>
  <c r="D596" i="1"/>
  <c r="D619" i="1"/>
  <c r="D639" i="1"/>
  <c r="D660" i="1"/>
  <c r="D683" i="1"/>
  <c r="D703" i="1"/>
  <c r="D724" i="1"/>
  <c r="D747" i="1"/>
  <c r="D764" i="1"/>
  <c r="D780" i="1"/>
  <c r="D796" i="1"/>
  <c r="D812" i="1"/>
  <c r="D828" i="1"/>
  <c r="D843" i="1"/>
  <c r="D854" i="1"/>
  <c r="D864" i="1"/>
  <c r="D872" i="1"/>
  <c r="D880" i="1"/>
  <c r="D888" i="1"/>
  <c r="D896" i="1"/>
  <c r="D904" i="1"/>
  <c r="D912" i="1"/>
  <c r="D920" i="1"/>
  <c r="D928" i="1"/>
  <c r="D936" i="1"/>
  <c r="D944" i="1"/>
  <c r="D952" i="1"/>
  <c r="D960" i="1"/>
  <c r="D968" i="1"/>
  <c r="D976" i="1"/>
  <c r="D984" i="1"/>
  <c r="D992" i="1"/>
  <c r="D1000" i="1"/>
  <c r="D66" i="1"/>
  <c r="D155" i="1"/>
  <c r="D219" i="1"/>
  <c r="D257" i="1"/>
  <c r="D291" i="1"/>
  <c r="D319" i="1"/>
  <c r="D346" i="1"/>
  <c r="D377" i="1"/>
  <c r="D403" i="1"/>
  <c r="D428" i="1"/>
  <c r="D451" i="1"/>
  <c r="D471" i="1"/>
  <c r="D492" i="1"/>
  <c r="D515" i="1"/>
  <c r="D535" i="1"/>
  <c r="D556" i="1"/>
  <c r="D579" i="1"/>
  <c r="D599" i="1"/>
  <c r="D620" i="1"/>
  <c r="D643" i="1"/>
  <c r="D663" i="1"/>
  <c r="D684" i="1"/>
  <c r="D707" i="1"/>
  <c r="D727" i="1"/>
  <c r="D748" i="1"/>
  <c r="D766" i="1"/>
  <c r="D782" i="1"/>
  <c r="D798" i="1"/>
  <c r="D814" i="1"/>
  <c r="D830" i="1"/>
  <c r="D844" i="1"/>
  <c r="D855" i="1"/>
  <c r="D865" i="1"/>
  <c r="D873" i="1"/>
  <c r="D881" i="1"/>
  <c r="D889" i="1"/>
  <c r="D897" i="1"/>
  <c r="D905" i="1"/>
  <c r="D913" i="1"/>
  <c r="D921" i="1"/>
  <c r="D929" i="1"/>
  <c r="D937" i="1"/>
  <c r="D945" i="1"/>
  <c r="D953" i="1"/>
  <c r="D961" i="1"/>
  <c r="D969" i="1"/>
  <c r="D977" i="1"/>
  <c r="D985" i="1"/>
  <c r="D993" i="1"/>
  <c r="D1001" i="1"/>
  <c r="D75" i="1"/>
  <c r="D162" i="1"/>
  <c r="D227" i="1"/>
  <c r="D263" i="1"/>
  <c r="D293" i="1"/>
  <c r="D323" i="1"/>
  <c r="D351" i="1"/>
  <c r="D378" i="1"/>
  <c r="D409" i="1"/>
  <c r="D431" i="1"/>
  <c r="D452" i="1"/>
  <c r="D475" i="1"/>
  <c r="D495" i="1"/>
  <c r="D516" i="1"/>
  <c r="D539" i="1"/>
  <c r="D559" i="1"/>
  <c r="D580" i="1"/>
  <c r="D603" i="1"/>
  <c r="D623" i="1"/>
  <c r="D644" i="1"/>
  <c r="D667" i="1"/>
  <c r="D687" i="1"/>
  <c r="D708" i="1"/>
  <c r="D731" i="1"/>
  <c r="D751" i="1"/>
  <c r="D767" i="1"/>
  <c r="D783" i="1"/>
  <c r="D799" i="1"/>
  <c r="D815" i="1"/>
  <c r="D831" i="1"/>
  <c r="D845" i="1"/>
  <c r="D858" i="1"/>
  <c r="D866" i="1"/>
  <c r="D874" i="1"/>
  <c r="D882" i="1"/>
  <c r="D890" i="1"/>
  <c r="D898" i="1"/>
  <c r="D906" i="1"/>
  <c r="D914" i="1"/>
  <c r="D922" i="1"/>
  <c r="D930" i="1"/>
  <c r="D938" i="1"/>
  <c r="D946" i="1"/>
  <c r="D954" i="1"/>
  <c r="D962" i="1"/>
  <c r="D970" i="1"/>
  <c r="D978" i="1"/>
  <c r="D986" i="1"/>
  <c r="D994" i="1"/>
  <c r="D91" i="1"/>
  <c r="D171" i="1"/>
  <c r="D232" i="1"/>
  <c r="D267" i="1"/>
  <c r="D297" i="1"/>
  <c r="D325" i="1"/>
  <c r="D355" i="1"/>
  <c r="D383" i="1"/>
  <c r="D410" i="1"/>
  <c r="D435" i="1"/>
  <c r="D455" i="1"/>
  <c r="D476" i="1"/>
  <c r="D499" i="1"/>
  <c r="D519" i="1"/>
  <c r="D540" i="1"/>
  <c r="D563" i="1"/>
  <c r="D583" i="1"/>
  <c r="D604" i="1"/>
  <c r="D627" i="1"/>
  <c r="D647" i="1"/>
  <c r="D668" i="1"/>
  <c r="D691" i="1"/>
  <c r="D711" i="1"/>
  <c r="D732" i="1"/>
  <c r="D755" i="1"/>
  <c r="D771" i="1"/>
  <c r="D787" i="1"/>
  <c r="D803" i="1"/>
  <c r="D819" i="1"/>
  <c r="D835" i="1"/>
  <c r="D846" i="1"/>
  <c r="D859" i="1"/>
  <c r="D867" i="1"/>
  <c r="D875" i="1"/>
  <c r="D883" i="1"/>
  <c r="D891" i="1"/>
  <c r="D899" i="1"/>
  <c r="D907" i="1"/>
  <c r="D915" i="1"/>
  <c r="D923" i="1"/>
  <c r="D931" i="1"/>
  <c r="D939" i="1"/>
  <c r="D947" i="1"/>
  <c r="D955" i="1"/>
  <c r="D963" i="1"/>
  <c r="D971" i="1"/>
  <c r="D979" i="1"/>
  <c r="D987" i="1"/>
  <c r="D995" i="1"/>
  <c r="D34" i="1"/>
  <c r="D123" i="1"/>
  <c r="D203" i="1"/>
  <c r="D243" i="1"/>
  <c r="D281" i="1"/>
  <c r="D307" i="1"/>
  <c r="D336" i="1"/>
  <c r="D367" i="1"/>
  <c r="D393" i="1"/>
  <c r="D420" i="1"/>
  <c r="D443" i="1"/>
  <c r="D463" i="1"/>
  <c r="D484" i="1"/>
  <c r="D507" i="1"/>
  <c r="D527" i="1"/>
  <c r="D548" i="1"/>
  <c r="D571" i="1"/>
  <c r="D591" i="1"/>
  <c r="D612" i="1"/>
  <c r="D635" i="1"/>
  <c r="D655" i="1"/>
  <c r="D676" i="1"/>
  <c r="D699" i="1"/>
  <c r="D719" i="1"/>
  <c r="D740" i="1"/>
  <c r="D759" i="1"/>
  <c r="D775" i="1"/>
  <c r="D791" i="1"/>
  <c r="D807" i="1"/>
  <c r="D823" i="1"/>
  <c r="D838" i="1"/>
  <c r="D852" i="1"/>
  <c r="D862" i="1"/>
  <c r="D870" i="1"/>
  <c r="D878" i="1"/>
  <c r="D886" i="1"/>
  <c r="D894" i="1"/>
  <c r="D902" i="1"/>
  <c r="D910" i="1"/>
  <c r="D918" i="1"/>
  <c r="D926" i="1"/>
  <c r="D934" i="1"/>
  <c r="D942" i="1"/>
  <c r="D950" i="1"/>
  <c r="D958" i="1"/>
  <c r="D966" i="1"/>
  <c r="D974" i="1"/>
  <c r="D982" i="1"/>
  <c r="D990" i="1"/>
  <c r="D998" i="1"/>
  <c r="D130" i="1"/>
  <c r="D274" i="1"/>
  <c r="D357" i="1"/>
  <c r="D423" i="1"/>
  <c r="D483" i="1"/>
  <c r="D543" i="1"/>
  <c r="D595" i="1"/>
  <c r="D652" i="1"/>
  <c r="D715" i="1"/>
  <c r="D763" i="1"/>
  <c r="D806" i="1"/>
  <c r="D847" i="1"/>
  <c r="D871" i="1"/>
  <c r="D893" i="1"/>
  <c r="D916" i="1"/>
  <c r="D935" i="1"/>
  <c r="D957" i="1"/>
  <c r="D980" i="1"/>
  <c r="D999" i="1"/>
  <c r="D187" i="1"/>
  <c r="D282" i="1"/>
  <c r="D361" i="1"/>
  <c r="D436" i="1"/>
  <c r="D487" i="1"/>
  <c r="D547" i="1"/>
  <c r="D607" i="1"/>
  <c r="D659" i="1"/>
  <c r="D716" i="1"/>
  <c r="D772" i="1"/>
  <c r="D811" i="1"/>
  <c r="D851" i="1"/>
  <c r="D876" i="1"/>
  <c r="D895" i="1"/>
  <c r="D917" i="1"/>
  <c r="D940" i="1"/>
  <c r="D959" i="1"/>
  <c r="D981" i="1"/>
  <c r="D194" i="1"/>
  <c r="D303" i="1"/>
  <c r="D368" i="1"/>
  <c r="D439" i="1"/>
  <c r="D500" i="1"/>
  <c r="D551" i="1"/>
  <c r="D611" i="1"/>
  <c r="D671" i="1"/>
  <c r="D723" i="1"/>
  <c r="D774" i="1"/>
  <c r="D820" i="1"/>
  <c r="D853" i="1"/>
  <c r="D877" i="1"/>
  <c r="D900" i="1"/>
  <c r="D919" i="1"/>
  <c r="D941" i="1"/>
  <c r="D964" i="1"/>
  <c r="D983" i="1"/>
  <c r="D9" i="1"/>
  <c r="D211" i="1"/>
  <c r="D304" i="1"/>
  <c r="D387" i="1"/>
  <c r="D444" i="1"/>
  <c r="D503" i="1"/>
  <c r="D564" i="1"/>
  <c r="D615" i="1"/>
  <c r="D675" i="1"/>
  <c r="D735" i="1"/>
  <c r="D779" i="1"/>
  <c r="D822" i="1"/>
  <c r="D860" i="1"/>
  <c r="D879" i="1"/>
  <c r="D901" i="1"/>
  <c r="D924" i="1"/>
  <c r="D943" i="1"/>
  <c r="D965" i="1"/>
  <c r="D988" i="1"/>
  <c r="D27" i="1"/>
  <c r="D235" i="1"/>
  <c r="D313" i="1"/>
  <c r="D389" i="1"/>
  <c r="D459" i="1"/>
  <c r="D508" i="1"/>
  <c r="D567" i="1"/>
  <c r="D628" i="1"/>
  <c r="D679" i="1"/>
  <c r="D739" i="1"/>
  <c r="D788" i="1"/>
  <c r="D827" i="1"/>
  <c r="D861" i="1"/>
  <c r="D884" i="1"/>
  <c r="D903" i="1"/>
  <c r="D925" i="1"/>
  <c r="D948" i="1"/>
  <c r="D967" i="1"/>
  <c r="D989" i="1"/>
  <c r="D43" i="1"/>
  <c r="D242" i="1"/>
  <c r="D329" i="1"/>
  <c r="D399" i="1"/>
  <c r="D460" i="1"/>
  <c r="D523" i="1"/>
  <c r="D572" i="1"/>
  <c r="D631" i="1"/>
  <c r="D692" i="1"/>
  <c r="D743" i="1"/>
  <c r="D790" i="1"/>
  <c r="D836" i="1"/>
  <c r="D863" i="1"/>
  <c r="D885" i="1"/>
  <c r="D908" i="1"/>
  <c r="D927" i="1"/>
  <c r="D949" i="1"/>
  <c r="D972" i="1"/>
  <c r="D991" i="1"/>
  <c r="D98" i="1"/>
  <c r="D249" i="1"/>
  <c r="D335" i="1"/>
  <c r="D415" i="1"/>
  <c r="D467" i="1"/>
  <c r="D524" i="1"/>
  <c r="D587" i="1"/>
  <c r="D636" i="1"/>
  <c r="D695" i="1"/>
  <c r="D756" i="1"/>
  <c r="D795" i="1"/>
  <c r="D837" i="1"/>
  <c r="D868" i="1"/>
  <c r="D887" i="1"/>
  <c r="D909" i="1"/>
  <c r="D932" i="1"/>
  <c r="D951" i="1"/>
  <c r="D973" i="1"/>
  <c r="D996" i="1"/>
  <c r="D975" i="1"/>
  <c r="D758" i="1"/>
  <c r="D271" i="1"/>
  <c r="D956" i="1"/>
  <c r="D700" i="1"/>
  <c r="D107" i="1"/>
  <c r="D933" i="1"/>
  <c r="D651" i="1"/>
  <c r="D911" i="1"/>
  <c r="D588" i="1"/>
  <c r="D892" i="1"/>
  <c r="D531" i="1"/>
  <c r="B17" i="24" l="1"/>
  <c r="B12" i="24"/>
  <c r="F12" i="24" l="1"/>
  <c r="E12" i="24"/>
  <c r="D12" i="24"/>
  <c r="D6" i="24" l="1"/>
  <c r="E6" i="24"/>
  <c r="F6" i="24"/>
  <c r="C6" i="24"/>
  <c r="B6" i="24"/>
  <c r="F18" i="24" l="1"/>
  <c r="E18" i="24"/>
  <c r="D18" i="24"/>
  <c r="B18" i="24"/>
  <c r="F17" i="24" l="1"/>
  <c r="D17" i="24"/>
  <c r="E17" i="24"/>
  <c r="B19" i="24"/>
  <c r="D19" i="24" l="1"/>
  <c r="E19" i="24"/>
  <c r="F19" i="24"/>
  <c r="C18" i="24" l="1"/>
  <c r="C17" i="24" l="1"/>
  <c r="C12" i="24"/>
  <c r="C19" i="24" s="1"/>
</calcChain>
</file>

<file path=xl/sharedStrings.xml><?xml version="1.0" encoding="utf-8"?>
<sst xmlns="http://schemas.openxmlformats.org/spreadsheetml/2006/main" count="3012" uniqueCount="1023">
  <si>
    <t>Status</t>
  </si>
  <si>
    <t>Under Implementation</t>
  </si>
  <si>
    <t>Y</t>
  </si>
  <si>
    <t>N</t>
  </si>
  <si>
    <t>Project classification</t>
  </si>
  <si>
    <t>1. Definition</t>
  </si>
  <si>
    <t>2. Classification</t>
  </si>
  <si>
    <t xml:space="preserve">1. Definition </t>
  </si>
  <si>
    <t>Category</t>
  </si>
  <si>
    <t xml:space="preserve">Comments </t>
  </si>
  <si>
    <t>Sub Category</t>
  </si>
  <si>
    <t>End Date</t>
  </si>
  <si>
    <t>010</t>
  </si>
  <si>
    <t>020</t>
  </si>
  <si>
    <t>Ministry of Health</t>
  </si>
  <si>
    <t>Project Name</t>
  </si>
  <si>
    <t>Start Date</t>
  </si>
  <si>
    <t>Yes/No</t>
  </si>
  <si>
    <t>Funding Source</t>
  </si>
  <si>
    <t>Project Status</t>
  </si>
  <si>
    <t>Project Classification</t>
  </si>
  <si>
    <t>Explanation / Guidance on Completion</t>
  </si>
  <si>
    <t xml:space="preserve">Project Code and Name </t>
  </si>
  <si>
    <t>GoU Funded</t>
  </si>
  <si>
    <t>MTEF Y1</t>
  </si>
  <si>
    <t>MTEF Y2</t>
  </si>
  <si>
    <t>MTEF Y3</t>
  </si>
  <si>
    <t>Total</t>
  </si>
  <si>
    <t>Year 1</t>
  </si>
  <si>
    <t>Year 2</t>
  </si>
  <si>
    <t>Year 3</t>
  </si>
  <si>
    <t>1263</t>
  </si>
  <si>
    <t>1316</t>
  </si>
  <si>
    <t>1425</t>
  </si>
  <si>
    <t>1444</t>
  </si>
  <si>
    <t>1508</t>
  </si>
  <si>
    <t>1560</t>
  </si>
  <si>
    <t>012</t>
  </si>
  <si>
    <t>1289</t>
  </si>
  <si>
    <t>1514</t>
  </si>
  <si>
    <t>1528</t>
  </si>
  <si>
    <t>017</t>
  </si>
  <si>
    <t>1183</t>
  </si>
  <si>
    <t>1259</t>
  </si>
  <si>
    <t>1391</t>
  </si>
  <si>
    <t>1409</t>
  </si>
  <si>
    <t>1426</t>
  </si>
  <si>
    <t>1429</t>
  </si>
  <si>
    <t>016</t>
  </si>
  <si>
    <t>1097</t>
  </si>
  <si>
    <t>1284</t>
  </si>
  <si>
    <t>1373</t>
  </si>
  <si>
    <t>1421</t>
  </si>
  <si>
    <t>1456</t>
  </si>
  <si>
    <t>1489</t>
  </si>
  <si>
    <t>1558</t>
  </si>
  <si>
    <t>113</t>
  </si>
  <si>
    <t>0265</t>
  </si>
  <si>
    <t>0267</t>
  </si>
  <si>
    <t>1040</t>
  </si>
  <si>
    <t>1041</t>
  </si>
  <si>
    <t>1176</t>
  </si>
  <si>
    <t>1274</t>
  </si>
  <si>
    <t>1275</t>
  </si>
  <si>
    <t>1277</t>
  </si>
  <si>
    <t>1279</t>
  </si>
  <si>
    <t>1280</t>
  </si>
  <si>
    <t>1281</t>
  </si>
  <si>
    <t>1311</t>
  </si>
  <si>
    <t>1313</t>
  </si>
  <si>
    <t>1319</t>
  </si>
  <si>
    <t>1320</t>
  </si>
  <si>
    <t>1322</t>
  </si>
  <si>
    <t>1402</t>
  </si>
  <si>
    <t>1403</t>
  </si>
  <si>
    <t>1404</t>
  </si>
  <si>
    <t>1490</t>
  </si>
  <si>
    <t>1546</t>
  </si>
  <si>
    <t>1550</t>
  </si>
  <si>
    <t>1554</t>
  </si>
  <si>
    <t>013</t>
  </si>
  <si>
    <t>1308</t>
  </si>
  <si>
    <t>1432</t>
  </si>
  <si>
    <t>1491</t>
  </si>
  <si>
    <t>1540</t>
  </si>
  <si>
    <t>014</t>
  </si>
  <si>
    <t>0220</t>
  </si>
  <si>
    <t>1440</t>
  </si>
  <si>
    <t>1539</t>
  </si>
  <si>
    <t>1526</t>
  </si>
  <si>
    <t>151</t>
  </si>
  <si>
    <t>162</t>
  </si>
  <si>
    <t>304</t>
  </si>
  <si>
    <t>019</t>
  </si>
  <si>
    <t>1193</t>
  </si>
  <si>
    <t>1302</t>
  </si>
  <si>
    <t>1396</t>
  </si>
  <si>
    <t>1397</t>
  </si>
  <si>
    <t>1398</t>
  </si>
  <si>
    <t>1417</t>
  </si>
  <si>
    <t>1487</t>
  </si>
  <si>
    <t>1520</t>
  </si>
  <si>
    <t>1522</t>
  </si>
  <si>
    <t>1523</t>
  </si>
  <si>
    <t>1524</t>
  </si>
  <si>
    <t>1525</t>
  </si>
  <si>
    <t>1529</t>
  </si>
  <si>
    <t>1530</t>
  </si>
  <si>
    <t>1531</t>
  </si>
  <si>
    <t>1532</t>
  </si>
  <si>
    <t>1533</t>
  </si>
  <si>
    <t>1534</t>
  </si>
  <si>
    <t>018</t>
  </si>
  <si>
    <t>124</t>
  </si>
  <si>
    <t>001</t>
  </si>
  <si>
    <t>004</t>
  </si>
  <si>
    <t>1178</t>
  </si>
  <si>
    <t>007</t>
  </si>
  <si>
    <t>1242</t>
  </si>
  <si>
    <t>009</t>
  </si>
  <si>
    <t>1556</t>
  </si>
  <si>
    <t>109</t>
  </si>
  <si>
    <t>119</t>
  </si>
  <si>
    <t>1346</t>
  </si>
  <si>
    <t>144</t>
  </si>
  <si>
    <t>145</t>
  </si>
  <si>
    <t>1443</t>
  </si>
  <si>
    <t>309</t>
  </si>
  <si>
    <t>003</t>
  </si>
  <si>
    <t>1486</t>
  </si>
  <si>
    <t>1499</t>
  </si>
  <si>
    <t>005</t>
  </si>
  <si>
    <t>011</t>
  </si>
  <si>
    <t>1381</t>
  </si>
  <si>
    <t>1509</t>
  </si>
  <si>
    <t>146</t>
  </si>
  <si>
    <t>147</t>
  </si>
  <si>
    <t>1521</t>
  </si>
  <si>
    <t>103</t>
  </si>
  <si>
    <t>1496</t>
  </si>
  <si>
    <t>129</t>
  </si>
  <si>
    <t>141</t>
  </si>
  <si>
    <t>104</t>
  </si>
  <si>
    <t>0355</t>
  </si>
  <si>
    <t>002</t>
  </si>
  <si>
    <t>006</t>
  </si>
  <si>
    <t>1513</t>
  </si>
  <si>
    <t>022</t>
  </si>
  <si>
    <t xml:space="preserve">Enter all numeric figures in Uganda Shillings </t>
  </si>
  <si>
    <t>Select for first call on resources? (Y/N)</t>
  </si>
  <si>
    <t>MYCS</t>
  </si>
  <si>
    <t>External Financing</t>
  </si>
  <si>
    <t>1. MTEF</t>
  </si>
  <si>
    <t xml:space="preserve">2. Total Commitments </t>
  </si>
  <si>
    <t>3. Balance (1)-(2)</t>
  </si>
  <si>
    <t>Under Procurement</t>
  </si>
  <si>
    <t>Current Budget</t>
  </si>
  <si>
    <t>Budget Planning Year</t>
  </si>
  <si>
    <t>PIM Process (Four Gates)</t>
  </si>
  <si>
    <t>10. Recommendation</t>
  </si>
  <si>
    <t>1610</t>
  </si>
  <si>
    <t>1611</t>
  </si>
  <si>
    <t>1654</t>
  </si>
  <si>
    <t>1655</t>
  </si>
  <si>
    <t>1612</t>
  </si>
  <si>
    <t>1563</t>
  </si>
  <si>
    <t>1564</t>
  </si>
  <si>
    <t>1659</t>
  </si>
  <si>
    <t>1657</t>
  </si>
  <si>
    <t>1692</t>
  </si>
  <si>
    <t>1693</t>
  </si>
  <si>
    <t>1694</t>
  </si>
  <si>
    <t>1695</t>
  </si>
  <si>
    <t>1658</t>
  </si>
  <si>
    <t>1703</t>
  </si>
  <si>
    <t>1705</t>
  </si>
  <si>
    <t>1615</t>
  </si>
  <si>
    <t>1665</t>
  </si>
  <si>
    <t>1559</t>
  </si>
  <si>
    <t>1562</t>
  </si>
  <si>
    <t>1613</t>
  </si>
  <si>
    <t>1614</t>
  </si>
  <si>
    <t>1660</t>
  </si>
  <si>
    <t>1661</t>
  </si>
  <si>
    <t>1662</t>
  </si>
  <si>
    <t>1666</t>
  </si>
  <si>
    <t>1697</t>
  </si>
  <si>
    <t>1699</t>
  </si>
  <si>
    <t>1700</t>
  </si>
  <si>
    <t>1701</t>
  </si>
  <si>
    <t>1704</t>
  </si>
  <si>
    <t>FY24-25</t>
  </si>
  <si>
    <t>1709</t>
  </si>
  <si>
    <t>GoU funded or externally financed</t>
  </si>
  <si>
    <t>End Date 
dd/mm/yyyy</t>
  </si>
  <si>
    <t>Start Date 
dd/mm/yyyy</t>
  </si>
  <si>
    <t>Vote Name</t>
  </si>
  <si>
    <t>Office of the President</t>
  </si>
  <si>
    <t>State House</t>
  </si>
  <si>
    <t>Office of the Prime Minister</t>
  </si>
  <si>
    <t>Ministry of Local Government</t>
  </si>
  <si>
    <t>Ministry of Education and Sports</t>
  </si>
  <si>
    <t>Ministry of Works and Transport</t>
  </si>
  <si>
    <t>Ministry of Energy and Mineral Development</t>
  </si>
  <si>
    <t>Ministry of Gender, Labour and Social Development</t>
  </si>
  <si>
    <t>Ministry of Water and Environment</t>
  </si>
  <si>
    <t>Ministry of ICT and National Guidance</t>
  </si>
  <si>
    <t>Ministry of Tourism, Wildlife and Antiquities</t>
  </si>
  <si>
    <t>Inspectorate of Government (IG)</t>
  </si>
  <si>
    <t>Parliamentary Commission</t>
  </si>
  <si>
    <t>Law Development Centre</t>
  </si>
  <si>
    <t>Equal Opportunities Commission</t>
  </si>
  <si>
    <t>Muni University</t>
  </si>
  <si>
    <t>Financial Intelligence Authority (FIA)</t>
  </si>
  <si>
    <t>Makerere University</t>
  </si>
  <si>
    <t>Mbarara University</t>
  </si>
  <si>
    <t>Makerere University Business School</t>
  </si>
  <si>
    <t>Kyambogo University</t>
  </si>
  <si>
    <t>Uganda Police Force</t>
  </si>
  <si>
    <t>Gulu University</t>
  </si>
  <si>
    <t>Uganda Blood Transfusion Service (UBTS)</t>
  </si>
  <si>
    <t>Butabika Hospital</t>
  </si>
  <si>
    <t>Uganda Virus Research Institute (UVRI)</t>
  </si>
  <si>
    <t>Kabale University</t>
  </si>
  <si>
    <t>Soroti University</t>
  </si>
  <si>
    <t>Figures indicated in Bn. of UGX</t>
  </si>
  <si>
    <t>Under Defects Liability Period</t>
  </si>
  <si>
    <t>Infrastructure Project</t>
  </si>
  <si>
    <t>Retooling Project</t>
  </si>
  <si>
    <t>Social Project</t>
  </si>
  <si>
    <t>10. PIM Review</t>
  </si>
  <si>
    <t xml:space="preserve">Yes or No. This will be verified by PAP. </t>
  </si>
  <si>
    <r>
      <rPr>
        <b/>
        <sz val="11"/>
        <rFont val="Calibri"/>
        <family val="2"/>
        <scheme val="minor"/>
      </rPr>
      <t>Infrastructure Project =</t>
    </r>
    <r>
      <rPr>
        <sz val="11"/>
        <rFont val="Calibri"/>
        <family val="2"/>
        <scheme val="minor"/>
      </rPr>
      <t xml:space="preserve"> This is a capital investment aimed at the acquisition or rehabilitation of fixed capital assets based on ratios in the DC guidelines</t>
    </r>
  </si>
  <si>
    <r>
      <rPr>
        <b/>
        <sz val="11"/>
        <rFont val="Calibri"/>
        <family val="2"/>
        <scheme val="minor"/>
      </rPr>
      <t xml:space="preserve">Retooling Project  = </t>
    </r>
    <r>
      <rPr>
        <sz val="11"/>
        <rFont val="Calibri"/>
        <family val="2"/>
        <scheme val="minor"/>
      </rPr>
      <t xml:space="preserve">This is necessary for improving the working environment of MDAs through acquisition of fixed assets needed to support staff in executing the delivery of services </t>
    </r>
  </si>
  <si>
    <t xml:space="preserve">11. Justification from Budget Directorate (PAP) (refer to checklist) </t>
  </si>
  <si>
    <t xml:space="preserve">FY23-24 sum </t>
  </si>
  <si>
    <t>3. Total Project Cost</t>
  </si>
  <si>
    <t>Total Project Commitments</t>
  </si>
  <si>
    <t>Indicates red when project commitments&gt;Project cost , green when commitments &lt;project cost</t>
  </si>
  <si>
    <t>Provide evidence of contracts, agreements or other verified commitments e.g. tender documents and any other Important information or assumptions when populating the template)</t>
  </si>
  <si>
    <t>Total project commitments</t>
  </si>
  <si>
    <t>Counterpart Funding requirements</t>
  </si>
  <si>
    <t>Counterpart Funding</t>
  </si>
  <si>
    <t>Start Date  dd/mm/yyyy</t>
  </si>
  <si>
    <t>End Date  dd/mm/yyyy</t>
  </si>
  <si>
    <t>N/A</t>
  </si>
  <si>
    <t>Column</t>
  </si>
  <si>
    <t>A</t>
  </si>
  <si>
    <t>B</t>
  </si>
  <si>
    <t>C</t>
  </si>
  <si>
    <t>D</t>
  </si>
  <si>
    <t>E</t>
  </si>
  <si>
    <t>F</t>
  </si>
  <si>
    <t>G</t>
  </si>
  <si>
    <t>H</t>
  </si>
  <si>
    <t>I</t>
  </si>
  <si>
    <t>J</t>
  </si>
  <si>
    <t>K</t>
  </si>
  <si>
    <t>L</t>
  </si>
  <si>
    <t>M</t>
  </si>
  <si>
    <t>O</t>
  </si>
  <si>
    <t>P</t>
  </si>
  <si>
    <t>Q</t>
  </si>
  <si>
    <t>R</t>
  </si>
  <si>
    <t>S</t>
  </si>
  <si>
    <t>T</t>
  </si>
  <si>
    <r>
      <rPr>
        <b/>
        <sz val="11"/>
        <rFont val="Calibri"/>
        <family val="2"/>
        <scheme val="minor"/>
      </rPr>
      <t xml:space="preserve">Under Defects Liability Period = </t>
    </r>
    <r>
      <rPr>
        <sz val="11"/>
        <rFont val="Calibri"/>
        <family val="2"/>
        <scheme val="minor"/>
      </rPr>
      <t xml:space="preserve">A project with completed civil works but the contractor is required to rectify any defects that may arise 
</t>
    </r>
  </si>
  <si>
    <r>
      <rPr>
        <b/>
        <sz val="11"/>
        <rFont val="Calibri"/>
        <family val="2"/>
        <scheme val="minor"/>
      </rPr>
      <t>Under Procurement =</t>
    </r>
    <r>
      <rPr>
        <sz val="11"/>
        <rFont val="Calibri"/>
        <family val="2"/>
        <scheme val="minor"/>
      </rPr>
      <t xml:space="preserve"> The project has been fully approved by the DC and financing has been agreed. The projects principle contract is following a procurement procedure </t>
    </r>
  </si>
  <si>
    <r>
      <rPr>
        <b/>
        <sz val="11"/>
        <rFont val="Calibri"/>
        <family val="2"/>
        <scheme val="minor"/>
      </rPr>
      <t>Under Implementation</t>
    </r>
    <r>
      <rPr>
        <sz val="11"/>
        <rFont val="Calibri"/>
        <family val="2"/>
        <scheme val="minor"/>
      </rPr>
      <t xml:space="preserve"> = A project that is committed by contract (other than contracts for studies)</t>
    </r>
  </si>
  <si>
    <r>
      <t xml:space="preserve">This relates to specific explicit obligations for the GoU that have to be undertaken in order for externally financed funding to be disbursed (e.g.. Land acquisition, RAP or related enabling works), which is traceable through signed </t>
    </r>
    <r>
      <rPr>
        <sz val="11"/>
        <color rgb="FFFF0000"/>
        <rFont val="Calibri"/>
        <family val="2"/>
        <scheme val="minor"/>
      </rPr>
      <t>Financing</t>
    </r>
    <r>
      <rPr>
        <sz val="11"/>
        <rFont val="Calibri"/>
        <family val="2"/>
        <scheme val="minor"/>
      </rPr>
      <t xml:space="preserve"> Agreements.</t>
    </r>
  </si>
  <si>
    <r>
      <rPr>
        <b/>
        <sz val="11"/>
        <rFont val="Calibri"/>
        <family val="2"/>
        <scheme val="minor"/>
      </rPr>
      <t>Social Project</t>
    </r>
    <r>
      <rPr>
        <sz val="11"/>
        <rFont val="Calibri"/>
        <family val="2"/>
        <scheme val="minor"/>
      </rPr>
      <t xml:space="preserve"> = This is a project that is aimed at improving the welfare of citizens or result into creation of intangible assets.</t>
    </r>
  </si>
  <si>
    <t>U</t>
  </si>
  <si>
    <t>Non-contractual commitments</t>
  </si>
  <si>
    <t>This relates to all other requirements for the project other than arrears, contract payments and counterpart requirements listed above. These can result from (i) incidental expenses related to projects, (ii) project recurrent commitments, (iii) statutory commitments among others</t>
  </si>
  <si>
    <r>
      <t>Calculated value from columns H-</t>
    </r>
    <r>
      <rPr>
        <sz val="11"/>
        <color rgb="FFFF0000"/>
        <rFont val="Calibri"/>
        <family val="2"/>
        <scheme val="minor"/>
      </rPr>
      <t>K</t>
    </r>
    <r>
      <rPr>
        <sz val="11"/>
        <rFont val="Calibri"/>
        <family val="2"/>
        <scheme val="minor"/>
      </rPr>
      <t xml:space="preserve"> (Arrears+Counterpart funding+</t>
    </r>
    <r>
      <rPr>
        <sz val="11"/>
        <color rgb="FFFF0000"/>
        <rFont val="Calibri"/>
        <family val="2"/>
        <scheme val="minor"/>
      </rPr>
      <t>contractual</t>
    </r>
    <r>
      <rPr>
        <sz val="11"/>
        <rFont val="Calibri"/>
        <family val="2"/>
        <scheme val="minor"/>
      </rPr>
      <t xml:space="preserve"> commitments+</t>
    </r>
    <r>
      <rPr>
        <sz val="11"/>
        <color rgb="FFFF0000"/>
        <rFont val="Calibri"/>
        <family val="2"/>
        <scheme val="minor"/>
      </rPr>
      <t>Non-contractual commitments</t>
    </r>
    <r>
      <rPr>
        <sz val="11"/>
        <rFont val="Calibri"/>
        <family val="2"/>
        <scheme val="minor"/>
      </rPr>
      <t>)</t>
    </r>
  </si>
  <si>
    <t>This relates to future estimates for funding project activities disaggregated by financial year. Please try to provide accurate numbers based on real projected cash flow rather than taking a global number and dividing it by five years.</t>
  </si>
  <si>
    <r>
      <t xml:space="preserve">Calculated value from columns </t>
    </r>
    <r>
      <rPr>
        <sz val="11"/>
        <color rgb="FFFF0000"/>
        <rFont val="Calibri"/>
        <family val="2"/>
        <scheme val="minor"/>
      </rPr>
      <t>L</t>
    </r>
    <r>
      <rPr>
        <sz val="11"/>
        <rFont val="Calibri"/>
        <family val="2"/>
        <scheme val="minor"/>
      </rPr>
      <t>-</t>
    </r>
    <r>
      <rPr>
        <sz val="11"/>
        <color rgb="FFFF0000"/>
        <rFont val="Calibri"/>
        <family val="2"/>
        <scheme val="minor"/>
      </rPr>
      <t xml:space="preserve">R </t>
    </r>
  </si>
  <si>
    <t>Non contractual commitments</t>
  </si>
  <si>
    <t>Programme Code and Name</t>
  </si>
  <si>
    <t>Verified Arrears</t>
  </si>
  <si>
    <t>Total approved cost of the project by DC (Value in UGX)</t>
  </si>
  <si>
    <t>Project Code</t>
  </si>
  <si>
    <t>DC Decision</t>
  </si>
  <si>
    <t>Revised End Date</t>
  </si>
  <si>
    <t>Arua Hospital</t>
  </si>
  <si>
    <t>Public Sector Transformation</t>
  </si>
  <si>
    <t>Retain</t>
  </si>
  <si>
    <t>Cotton Development Organization</t>
  </si>
  <si>
    <t>Dairy Development Authority (DDA)</t>
  </si>
  <si>
    <t>Directorate of Ethics and Integrity (DEI)</t>
  </si>
  <si>
    <t>Directorate of Government Analytical Laboratory (DGAL)</t>
  </si>
  <si>
    <t>Directorate of Public Prosecution (DPP)</t>
  </si>
  <si>
    <t>Governance and security</t>
  </si>
  <si>
    <t>Enhancing Prosecution Services for all (EPSFA)</t>
  </si>
  <si>
    <t>Education Service Commission (ESC)</t>
  </si>
  <si>
    <t>Electoral Commission (EC)</t>
  </si>
  <si>
    <t>01/07/2020</t>
  </si>
  <si>
    <t>Entebbe Regional Referral Hospital</t>
  </si>
  <si>
    <t>External Security Organization (ESO)</t>
  </si>
  <si>
    <t>Fort Portal Hospital</t>
  </si>
  <si>
    <t>Gulu Hospital</t>
  </si>
  <si>
    <t>Human Capital Development</t>
  </si>
  <si>
    <t>Health Service Commission (HSC)</t>
  </si>
  <si>
    <t>Hoima Hospital</t>
  </si>
  <si>
    <t>Development Plan Implementation</t>
  </si>
  <si>
    <t>Construction of the IGG Head Office Building Project</t>
  </si>
  <si>
    <t>Internal Security Organization (ISO)</t>
  </si>
  <si>
    <t>Jinja Hospital</t>
  </si>
  <si>
    <t>Judicial Service Commission (JSC)</t>
  </si>
  <si>
    <t>Judiciary (Courts of Judicature)</t>
  </si>
  <si>
    <t>Construction of the Supreme Court and Court of Appeal Buildings</t>
  </si>
  <si>
    <t>Extend</t>
  </si>
  <si>
    <t>Kabale Hospital</t>
  </si>
  <si>
    <t>1418</t>
  </si>
  <si>
    <t>Support to Kabale University Infrastructure Development</t>
  </si>
  <si>
    <t>Kampala Capital City Authority (KCCA)</t>
  </si>
  <si>
    <t>Intergrated Transport Infrastructure and Services</t>
  </si>
  <si>
    <t>Kampala City Roads Rehabilitation Project</t>
  </si>
  <si>
    <t>Kawempe National Referral Hospital</t>
  </si>
  <si>
    <t>Kiruddu National Referral Hospital</t>
  </si>
  <si>
    <t>Law Reform Commission (LRC)</t>
  </si>
  <si>
    <t>Lira Hospital</t>
  </si>
  <si>
    <t>Local Government Finance Commission (LGFC)</t>
  </si>
  <si>
    <t>Masaka Hospital</t>
  </si>
  <si>
    <t>Mbale Hospital</t>
  </si>
  <si>
    <t>Mbarara Regional  Hospital</t>
  </si>
  <si>
    <t>Ministry of  Trade, Industry and Co-operatives</t>
  </si>
  <si>
    <t>Agro-Industralisation</t>
  </si>
  <si>
    <t>Ministry of Agriculture, Animal Industry and Fisheries</t>
  </si>
  <si>
    <t>Agriculture Cluster Development Project (ACDP)</t>
  </si>
  <si>
    <t>Enhancing National Food Security through increased Rice production in Eastern Uganda</t>
  </si>
  <si>
    <t>Multisectoral Food Safety &amp; Nutrition Project</t>
  </si>
  <si>
    <t xml:space="preserve">Extend </t>
  </si>
  <si>
    <t>Agriculture Value Chain Development</t>
  </si>
  <si>
    <t>1494</t>
  </si>
  <si>
    <t>Promoting Commercial Aquaculture Project</t>
  </si>
  <si>
    <t>National Oil Palm Project</t>
  </si>
  <si>
    <t>Natural Resources, Environment, Climate Change, Land and Water Management</t>
  </si>
  <si>
    <t>Building Resilient Communities, Wetland Ecosystems and Associated Catchments in Uganda</t>
  </si>
  <si>
    <t>Irrigation For Climate Resilience Project Profile</t>
  </si>
  <si>
    <t>Rice Development Project Phase II</t>
  </si>
  <si>
    <t>1759</t>
  </si>
  <si>
    <t>Support to External Markets for Flowers, Fruits and Vegetables</t>
  </si>
  <si>
    <t>1772</t>
  </si>
  <si>
    <t>National Oil Seeds Project</t>
  </si>
  <si>
    <t xml:space="preserve">Ministry of Defence </t>
  </si>
  <si>
    <t>UPDF Peace Keeping Mission in Somalia</t>
  </si>
  <si>
    <t>Ministry of East African Community Affairs</t>
  </si>
  <si>
    <t>Development and Improvement of Special Needs Education (SNE)</t>
  </si>
  <si>
    <t>OFID Funded Vocational Project Phase II</t>
  </si>
  <si>
    <t>African Centers of Excellence II</t>
  </si>
  <si>
    <t>Development of Secondary Education Phase II</t>
  </si>
  <si>
    <t>Uganda Secondary Education Expansion Project</t>
  </si>
  <si>
    <t>Sustainable Energy Development</t>
  </si>
  <si>
    <t>Karuma Hydroelectricity Power Project</t>
  </si>
  <si>
    <t>16/12/2011</t>
  </si>
  <si>
    <t>Kampala-Entebbe Transmission Line</t>
  </si>
  <si>
    <t>01/07/2013</t>
  </si>
  <si>
    <t>Sustainable Development of Petroleum Resources</t>
  </si>
  <si>
    <t>Lira-Gulu-Agago 132KV transmission project</t>
  </si>
  <si>
    <t>01/07/2016</t>
  </si>
  <si>
    <t>Mirama -Kabale 132kv Transmission Project</t>
  </si>
  <si>
    <t>Grid Expansion and Reinforcement Project - Lira,Gulu, Nebbi to Arua Transmission Line</t>
  </si>
  <si>
    <t>01/07/2017</t>
  </si>
  <si>
    <t>ORIO Mini Hydro Power and Rural Electrification Project</t>
  </si>
  <si>
    <t>Re-scope</t>
  </si>
  <si>
    <t>Liquefied Petroleum Gas (LPG) Supply and Infrastructure Intervention</t>
  </si>
  <si>
    <t>Petroleum Exploration and Promotion of Frontier Basins</t>
  </si>
  <si>
    <t>Power Supply to industrial parks and Power Transmission Line Extension</t>
  </si>
  <si>
    <t>Kikagati Nsongezi Transmission Line</t>
  </si>
  <si>
    <t>1775</t>
  </si>
  <si>
    <t>Electricity Access Scale Up Project</t>
  </si>
  <si>
    <t xml:space="preserve">Ministry of Finance, Planning and Economic Development </t>
  </si>
  <si>
    <t>Private Sector Development</t>
  </si>
  <si>
    <t>Competitiveness and Enterprise Development Project-CEDP</t>
  </si>
  <si>
    <t>Resource Enhancement and Accountability Programme (REAP)</t>
  </si>
  <si>
    <t xml:space="preserve">Ministry of Foreign Affairs </t>
  </si>
  <si>
    <t>Global Fund for AIDS, TB and Malaria</t>
  </si>
  <si>
    <t>Uganda Reproductive Maternal &amp; Child Health Services Improvement Project</t>
  </si>
  <si>
    <t>Italian support to Health Sector Decelopment Plan- Karamoja Infrastructure Development Project Phase II</t>
  </si>
  <si>
    <t>1768</t>
  </si>
  <si>
    <t>Uganda Covid-19 Response and Emergency Preparedness Project (UCREPP)</t>
  </si>
  <si>
    <t xml:space="preserve">Ministry of Internal Affairs </t>
  </si>
  <si>
    <t xml:space="preserve">Ministry of Justice and Constitutional Affairs </t>
  </si>
  <si>
    <t>JLOS House Project</t>
  </si>
  <si>
    <t xml:space="preserve">Ministry of Lands, Housing &amp; Urban Development </t>
  </si>
  <si>
    <t xml:space="preserve">Sustainable Urbanization and Housing </t>
  </si>
  <si>
    <t>Uganda Support to Municipal Infrastructure Development (USMID II)</t>
  </si>
  <si>
    <t>Hoima Oil Refinery Proximity Development Master Plan</t>
  </si>
  <si>
    <t>1763</t>
  </si>
  <si>
    <t>Land Valuation Infrastructure Project</t>
  </si>
  <si>
    <t xml:space="preserve">Regional Development </t>
  </si>
  <si>
    <t>Programme for Restoration of Livelihoods in Northern Region (PRELNOR)</t>
  </si>
  <si>
    <t>Local Economic Growth (LEGS) Support Project</t>
  </si>
  <si>
    <t>Local Government Revenue Managment Information System</t>
  </si>
  <si>
    <t xml:space="preserve">Ministry of Public Service </t>
  </si>
  <si>
    <t>Tourism Development</t>
  </si>
  <si>
    <t>Development of Museums and Heritage Sites for Cultural Tourism (Phase II)</t>
  </si>
  <si>
    <t>Mt. Rwenzori Tourism Infrastructure Development Project (Phase II)</t>
  </si>
  <si>
    <t>Development of Source of the Nile (Phase II)</t>
  </si>
  <si>
    <t>Kampala Water- Lake Victoria Water &amp; Sanitation project</t>
  </si>
  <si>
    <t>Support for Hydro-Power Devt and Operations on River Nile</t>
  </si>
  <si>
    <t>Water for Production Regional Center-North based in Lira (WfPRC-N)</t>
  </si>
  <si>
    <t>Water for Production Regional Center-East based in Mbale (WfPRC-E)</t>
  </si>
  <si>
    <t>Water for Production Regional Center-West based in Mbarara (WfPRC-W)</t>
  </si>
  <si>
    <t>Farm Income Enhancement and Forestry Conservation Programme Phase II</t>
  </si>
  <si>
    <t>Enhancing Resilience of Communities to Climate Change</t>
  </si>
  <si>
    <t>Inner Murchison Bay Cleanup Project</t>
  </si>
  <si>
    <t>Water for Production Phase II</t>
  </si>
  <si>
    <t>Water and Sanitation Development Facility East-Phase II</t>
  </si>
  <si>
    <t>Water and Sanitation Development Facility-South West-Phase II</t>
  </si>
  <si>
    <t>Strategic Towns Water Supply and Sanitation Project (STWSSP)</t>
  </si>
  <si>
    <t>Integrated Water Resources Management and Development Project (IWMDP)</t>
  </si>
  <si>
    <t>South Western Cluster (SWC) Project</t>
  </si>
  <si>
    <t>100% Service Coverage Acceleration Project-umbrellas (SCAP 100- umbrellas)</t>
  </si>
  <si>
    <t>Water and Sanitation Development Facility  Central-Phase II</t>
  </si>
  <si>
    <t>Water and Sanitation Development Facility  North-Phase II</t>
  </si>
  <si>
    <t>Drought Resilience in Karamoja Sub-Region Project</t>
  </si>
  <si>
    <t>Lake Victoria Water and Sanitation (LVWATSAN) Phase 3</t>
  </si>
  <si>
    <t>Investing in Forests and Protected Areas for Climate-Smart Development</t>
  </si>
  <si>
    <t>Support to Rural Water Supply and Sanitation Project</t>
  </si>
  <si>
    <t>Strengthening Water Utilities Regulation Project</t>
  </si>
  <si>
    <t>Water Management Zones Project Phase 2</t>
  </si>
  <si>
    <t>Development of Solar Powered Irrigation and Water Supply Systems</t>
  </si>
  <si>
    <t>National Wetlands Restoration Project</t>
  </si>
  <si>
    <t>1761</t>
  </si>
  <si>
    <t>Strengthening Drought Resilience for Smaller household farmers and the Pastoralists in the IGAD region (DRESS-EA Project)</t>
  </si>
  <si>
    <t>1762</t>
  </si>
  <si>
    <t>Potable Water Project</t>
  </si>
  <si>
    <t>1770</t>
  </si>
  <si>
    <t>Water and Sanitation Development Facility Karamoja</t>
  </si>
  <si>
    <t>New Standard Gauge Railway Line</t>
  </si>
  <si>
    <t>Development of new Kampala Port in Bukasa</t>
  </si>
  <si>
    <t>Entebbe Airport Rehabilitation Phase 1</t>
  </si>
  <si>
    <t>Development of the Construction Industry</t>
  </si>
  <si>
    <t>Multinational Lake Victoria Martime Comm. &amp; Transport Project</t>
  </si>
  <si>
    <t>Development of Kabaale Airport</t>
  </si>
  <si>
    <t>Rural Bridges Infrastructure Development</t>
  </si>
  <si>
    <t>URC Capacity Building Project</t>
  </si>
  <si>
    <t>Community Roads Improvement Project</t>
  </si>
  <si>
    <t>Rehabilitation of the Tororo, Gulu railway line</t>
  </si>
  <si>
    <t>Rehabilitation of District Roads Project</t>
  </si>
  <si>
    <t>Rehabilitation and Upgrading of Urban Roads Project</t>
  </si>
  <si>
    <t>1774</t>
  </si>
  <si>
    <t>Streamlining Management of Motor Vehicle Registration</t>
  </si>
  <si>
    <t>Moroto Regional Referral Hospital</t>
  </si>
  <si>
    <t>Mountains of the Moon University</t>
  </si>
  <si>
    <t>Mubende Regional Referral Hospital</t>
  </si>
  <si>
    <t>Mulago National Referral Hospital</t>
  </si>
  <si>
    <t>Mulago Specialized Women and Neonatal Hospital</t>
  </si>
  <si>
    <t>Naguru National Referral Hospital</t>
  </si>
  <si>
    <t>National Agricultural Advisory Services (NAADS)</t>
  </si>
  <si>
    <t>National Agricultural Research Organization (NARO)</t>
  </si>
  <si>
    <t>Relocation and Operationalisation of the National Livestock Resources Research Institute(NALIRRI)</t>
  </si>
  <si>
    <t>National Animal Genetic Resource Centre and Data Bank (NAGRC&amp;DB)</t>
  </si>
  <si>
    <t>National Citizenship and Immigration Control (NCIC)</t>
  </si>
  <si>
    <t>National Council for Higher Education</t>
  </si>
  <si>
    <t>National Curriculum Development Centre (NCDC)</t>
  </si>
  <si>
    <t>National Environment Management Authority (NEMA)</t>
  </si>
  <si>
    <t>National Forestry Authority (NFA)</t>
  </si>
  <si>
    <t>National Identification and Registration Authority (NIRA)</t>
  </si>
  <si>
    <t>National Information Technologies Authority</t>
  </si>
  <si>
    <t>Digital Transformation</t>
  </si>
  <si>
    <t>Government Network (GOVNET) Project</t>
  </si>
  <si>
    <t>National Planning Authority (NPA)</t>
  </si>
  <si>
    <t>National Population Council</t>
  </si>
  <si>
    <t>Office of the Auditor General (OAG)</t>
  </si>
  <si>
    <t>Development Initiative for Northern Uganda</t>
  </si>
  <si>
    <t>Development Response to Displacement Impacts Project (DRDIP)</t>
  </si>
  <si>
    <t>REHABILITATION OF PARLIAMENT</t>
  </si>
  <si>
    <t>Petroleum Authority of Uganda (PAU)</t>
  </si>
  <si>
    <t>National Petroleum Data Repository Infrastructure</t>
  </si>
  <si>
    <t>Public Procurement &amp; Disposal of Public Assets (PPDA)</t>
  </si>
  <si>
    <t>Public Service Commission (PSC)</t>
  </si>
  <si>
    <t>Soroti Hospital</t>
  </si>
  <si>
    <t>National Science, Technology, Engineering and Innovation Skills Enhancement Project (NSTEIC)</t>
  </si>
  <si>
    <t>Uganda  Tourism Board (UTB)</t>
  </si>
  <si>
    <t>Uganda Aids Commission (UAC)</t>
  </si>
  <si>
    <t>Innovation, Technology Development and Transfer</t>
  </si>
  <si>
    <t>Uganda Bureau of Statistics (UBOS)</t>
  </si>
  <si>
    <t>Uganda Business and Technical Examination Board</t>
  </si>
  <si>
    <t>Uganda Cancer Institute (UCI)</t>
  </si>
  <si>
    <t>Uganda Coffee Development Authority (UCDA)</t>
  </si>
  <si>
    <t>Uganda Consulate in China, Guangzhou</t>
  </si>
  <si>
    <t>Uganda Consulate in Kenya, Mombasa</t>
  </si>
  <si>
    <t>Uganda Embassy in Algeria, Algiers</t>
  </si>
  <si>
    <t>Uganda Embassy in Australia, Canberra</t>
  </si>
  <si>
    <t>Uganda Embassy in Denmark, Copenhagen</t>
  </si>
  <si>
    <t>Uganda Embassy in DRC, Kinshasa</t>
  </si>
  <si>
    <t>Uganda Embassy in Ethiopia, Addis Ababa</t>
  </si>
  <si>
    <t>Uganda Embassy in France, Paris</t>
  </si>
  <si>
    <t>Uganda Embassy in Germany, Berlin</t>
  </si>
  <si>
    <t>Uganda Embassy in Italy, Rome</t>
  </si>
  <si>
    <t>Uganda Embassy in Malaysia, Kuala Lumpur</t>
  </si>
  <si>
    <t>Uganda Embassy in Qatar, Doha</t>
  </si>
  <si>
    <t>Uganda Embassy in Saudi Arabia, Riyadh</t>
  </si>
  <si>
    <t>Uganda Embassy in Somalia, Mogadishu</t>
  </si>
  <si>
    <t>Uganda Embassy in South Sudan, Juba</t>
  </si>
  <si>
    <t>Uganda Embassy in Sudan, Khartoum</t>
  </si>
  <si>
    <t>Uganda Embassy in the United States, Washington</t>
  </si>
  <si>
    <t>Uganda Export Promotion Board (UEPB)</t>
  </si>
  <si>
    <t>Uganda Free Zones Authority</t>
  </si>
  <si>
    <t>Uganda Heart Institute (UHI)</t>
  </si>
  <si>
    <t>Uganda Heart Institute Infrastructure Development Project</t>
  </si>
  <si>
    <t>Uganda High Commission in Kenya, Nairobi</t>
  </si>
  <si>
    <t>Uganda High Commission in Nigeria, Abuja</t>
  </si>
  <si>
    <t>Uganda High Commission in Tanzania, Dar es Salaam</t>
  </si>
  <si>
    <t>Uganda Human Rights Commission (UHRC)</t>
  </si>
  <si>
    <t>Uganda Industrial Research Institute (UIRI)</t>
  </si>
  <si>
    <t>Uganda Investment Authority (UIA)</t>
  </si>
  <si>
    <t>Uganda Land Commission (ULC)</t>
  </si>
  <si>
    <t>Uganda Microfinance Regulatory Authority</t>
  </si>
  <si>
    <t>Uganda National Bureau of Standards (UNBS)</t>
  </si>
  <si>
    <t>Uganda National Examination Board (UNEB)</t>
  </si>
  <si>
    <t>Uganda National Medical Stores</t>
  </si>
  <si>
    <t>Uganda National Meteorological Authority (UNMA)</t>
  </si>
  <si>
    <t>Uganda National Roads Authority (UNRA)</t>
  </si>
  <si>
    <t>Atiak-Moyo-Afoji</t>
  </si>
  <si>
    <t>IMPROVEMENT FERRY SERVICES.</t>
  </si>
  <si>
    <t>Kapchorwa - Suam Road</t>
  </si>
  <si>
    <t>Kyenjojo- Hoima-Masindi -Kigumba road</t>
  </si>
  <si>
    <t>Hoima- Wanseko Road</t>
  </si>
  <si>
    <t>Musita-Lumino-Busia/Majanji Road</t>
  </si>
  <si>
    <t>Olwiyo-Gulu-Kitgum Road</t>
  </si>
  <si>
    <t>Kampala Nothern Bypass Phase 2</t>
  </si>
  <si>
    <t>Seeta-Kyaliwajjala-Matugga-Wakiso-Buloba-Nsangi</t>
  </si>
  <si>
    <t>Najjanankumbi-Busabala Road and Nambole-Namilyango-Seeta</t>
  </si>
  <si>
    <t>Tirinyi-Pallisa-Kumi/Kamonkoli Road</t>
  </si>
  <si>
    <t>Upgrading Rukungiri-Kihihi-Ishasha/Kanungu Road</t>
  </si>
  <si>
    <t>North Eastern Road-Corridor Asset Management Project</t>
  </si>
  <si>
    <t>Kampala Flyover</t>
  </si>
  <si>
    <t>Construction of 66 Selected Bridges</t>
  </si>
  <si>
    <t>Upgrading of Muyembe-Nakapiripirit (92 km)</t>
  </si>
  <si>
    <t>Rwenkunye -Apac- Lira -Acholibur Road</t>
  </si>
  <si>
    <t>Soroti -Katakwi- Moroto -Lokitonyala Road</t>
  </si>
  <si>
    <t>Kibuye -Busega- Mpigi</t>
  </si>
  <si>
    <t>Luwero - Butalangu Road</t>
  </si>
  <si>
    <t>Kisoro-Nkuringo-Rubugiri-Muko Road</t>
  </si>
  <si>
    <t>Namunsi-Sironko/Muyembe-Kapchorwa Section I</t>
  </si>
  <si>
    <t>Nakalama-Tirinyi-Mbale Road</t>
  </si>
  <si>
    <t>1555</t>
  </si>
  <si>
    <t>Fortportal -Hima Road</t>
  </si>
  <si>
    <t>Moyo-Yumbe-Koboko road</t>
  </si>
  <si>
    <t>Rehabilitation of Masaka Town Roads (7.3 KM)</t>
  </si>
  <si>
    <t>Rehabilitation of Kampala-Jinja Highway (72 Km)</t>
  </si>
  <si>
    <t>Rehabilitation of Mityana-Mubende Road (100 Km)</t>
  </si>
  <si>
    <t>Rehabilitation of Packwach-Nebbi Section 2 Road (33 Km)</t>
  </si>
  <si>
    <t>1769</t>
  </si>
  <si>
    <t>Upgrading of Kitgum-Kidepo Road (115 Km)</t>
  </si>
  <si>
    <t>1771</t>
  </si>
  <si>
    <t>Land Acquisition Project II</t>
  </si>
  <si>
    <t>Uganda Prisons Service</t>
  </si>
  <si>
    <t>Revitilisation of prison Industries</t>
  </si>
  <si>
    <t>Uganda Registration Services Bureau (URSB)</t>
  </si>
  <si>
    <t>Uganda Revenue Authority (URA)</t>
  </si>
  <si>
    <t>Rehabilitation of Kampala-Jinja Highway(72 KM)</t>
  </si>
  <si>
    <t>Rehabilitation  of Mityana-Mubende Road(100KM)</t>
  </si>
  <si>
    <t>Rehabilitation of Packwach-Nebbi Section 2 Road(33KM)</t>
  </si>
  <si>
    <t>Vote Code</t>
  </si>
  <si>
    <t>Program Code</t>
  </si>
  <si>
    <t>Programme Name</t>
  </si>
  <si>
    <t>Code Project</t>
  </si>
  <si>
    <t>Code Program</t>
  </si>
  <si>
    <t>Enter Vote Code -&gt;</t>
  </si>
  <si>
    <t>Exploratory studies and acquisition of Natural Resource Data</t>
  </si>
  <si>
    <t>Project start date as approved by DC</t>
  </si>
  <si>
    <t>Estimated project end date as approved by DC</t>
  </si>
  <si>
    <r>
      <rPr>
        <b/>
        <sz val="11"/>
        <rFont val="Calibri"/>
        <family val="2"/>
        <scheme val="minor"/>
      </rPr>
      <t xml:space="preserve">Exploratory studies and acquisition of Natural Resource Data </t>
    </r>
    <r>
      <rPr>
        <sz val="11"/>
        <rFont val="Calibri"/>
        <family val="2"/>
        <scheme val="minor"/>
      </rPr>
      <t>= This is a project aimed at quantifying the underground natural resources in specific areas through undertaking of electromagnetic, geological, geochemical and geophysical  studies</t>
    </r>
  </si>
  <si>
    <t xml:space="preserve">Verified Arrears </t>
  </si>
  <si>
    <t>Contractual commitments</t>
  </si>
  <si>
    <t>V</t>
  </si>
  <si>
    <t>Auto Calculation</t>
  </si>
  <si>
    <t>Allowed when funding source is GoU and must be a number (UGX)</t>
  </si>
  <si>
    <t>Must be a number (UGX)</t>
  </si>
  <si>
    <t>Vote Codes</t>
  </si>
  <si>
    <t>Template Data Validations</t>
  </si>
  <si>
    <t>A project entered twice (with GoU and External Finance as funding sources) must have the same status</t>
  </si>
  <si>
    <t>A project entered twice (with GoU and External Finance as funding sources) must have the same classification</t>
  </si>
  <si>
    <t>Busitema University</t>
  </si>
  <si>
    <t>403</t>
  </si>
  <si>
    <t>305</t>
  </si>
  <si>
    <t>402</t>
  </si>
  <si>
    <t>155</t>
  </si>
  <si>
    <t>121</t>
  </si>
  <si>
    <t>112</t>
  </si>
  <si>
    <t>135</t>
  </si>
  <si>
    <t>133</t>
  </si>
  <si>
    <t>132</t>
  </si>
  <si>
    <t>102</t>
  </si>
  <si>
    <t>419</t>
  </si>
  <si>
    <t>159</t>
  </si>
  <si>
    <t>404</t>
  </si>
  <si>
    <t>405</t>
  </si>
  <si>
    <t>134</t>
  </si>
  <si>
    <t>406</t>
  </si>
  <si>
    <t>158</t>
  </si>
  <si>
    <t>407</t>
  </si>
  <si>
    <t>148</t>
  </si>
  <si>
    <t>101</t>
  </si>
  <si>
    <t>408</t>
  </si>
  <si>
    <t>307</t>
  </si>
  <si>
    <t>122</t>
  </si>
  <si>
    <t>418</t>
  </si>
  <si>
    <t>417</t>
  </si>
  <si>
    <t>311</t>
  </si>
  <si>
    <t>105</t>
  </si>
  <si>
    <t>412</t>
  </si>
  <si>
    <t>301</t>
  </si>
  <si>
    <t>303</t>
  </si>
  <si>
    <t>409</t>
  </si>
  <si>
    <t>410</t>
  </si>
  <si>
    <t>413</t>
  </si>
  <si>
    <t>302</t>
  </si>
  <si>
    <t>015</t>
  </si>
  <si>
    <t>021</t>
  </si>
  <si>
    <t>008</t>
  </si>
  <si>
    <t>415</t>
  </si>
  <si>
    <t>313</t>
  </si>
  <si>
    <t>414</t>
  </si>
  <si>
    <t>401</t>
  </si>
  <si>
    <t>420</t>
  </si>
  <si>
    <t>306</t>
  </si>
  <si>
    <t>416</t>
  </si>
  <si>
    <t>152</t>
  </si>
  <si>
    <t>142</t>
  </si>
  <si>
    <t>125</t>
  </si>
  <si>
    <t>120</t>
  </si>
  <si>
    <t>164</t>
  </si>
  <si>
    <t>111</t>
  </si>
  <si>
    <t>150</t>
  </si>
  <si>
    <t>157</t>
  </si>
  <si>
    <t>137</t>
  </si>
  <si>
    <t>126</t>
  </si>
  <si>
    <t>108</t>
  </si>
  <si>
    <t>149</t>
  </si>
  <si>
    <t>131</t>
  </si>
  <si>
    <t>139</t>
  </si>
  <si>
    <t>153</t>
  </si>
  <si>
    <t>411</t>
  </si>
  <si>
    <t>308</t>
  </si>
  <si>
    <t>117</t>
  </si>
  <si>
    <t>107</t>
  </si>
  <si>
    <t>143</t>
  </si>
  <si>
    <t>165</t>
  </si>
  <si>
    <t>114</t>
  </si>
  <si>
    <t>160</t>
  </si>
  <si>
    <t>530</t>
  </si>
  <si>
    <t>534</t>
  </si>
  <si>
    <t>535</t>
  </si>
  <si>
    <t>526</t>
  </si>
  <si>
    <t>517</t>
  </si>
  <si>
    <t>520</t>
  </si>
  <si>
    <t>512</t>
  </si>
  <si>
    <t>522</t>
  </si>
  <si>
    <t>523</t>
  </si>
  <si>
    <t>519</t>
  </si>
  <si>
    <t>533</t>
  </si>
  <si>
    <t>536</t>
  </si>
  <si>
    <t>516</t>
  </si>
  <si>
    <t>532</t>
  </si>
  <si>
    <t>527</t>
  </si>
  <si>
    <t>521</t>
  </si>
  <si>
    <t>510</t>
  </si>
  <si>
    <t>136</t>
  </si>
  <si>
    <t>161</t>
  </si>
  <si>
    <t>115</t>
  </si>
  <si>
    <t>505</t>
  </si>
  <si>
    <t>507</t>
  </si>
  <si>
    <t>106</t>
  </si>
  <si>
    <t>110</t>
  </si>
  <si>
    <t>138</t>
  </si>
  <si>
    <t>156</t>
  </si>
  <si>
    <t>154</t>
  </si>
  <si>
    <t>128</t>
  </si>
  <si>
    <t>116</t>
  </si>
  <si>
    <t>127</t>
  </si>
  <si>
    <t>01</t>
  </si>
  <si>
    <t>14</t>
  </si>
  <si>
    <t>12</t>
  </si>
  <si>
    <t>10</t>
  </si>
  <si>
    <t>13</t>
  </si>
  <si>
    <t>03</t>
  </si>
  <si>
    <t>05</t>
  </si>
  <si>
    <t>06</t>
  </si>
  <si>
    <t>07</t>
  </si>
  <si>
    <t>08</t>
  </si>
  <si>
    <t>09</t>
  </si>
  <si>
    <t>11</t>
  </si>
  <si>
    <t>16</t>
  </si>
  <si>
    <t>17</t>
  </si>
  <si>
    <t>18</t>
  </si>
  <si>
    <t>207</t>
  </si>
  <si>
    <t>Value must be a number (UGX) and project end date must be greater than July 1 of the respective FY.</t>
  </si>
  <si>
    <t>Calculated value that indicates red when project commitments &gt; Project cost , green when commitments &lt;project cost</t>
  </si>
  <si>
    <t>Selected from DC Decisions list, linked to vote code that is selected.</t>
  </si>
  <si>
    <t>Automatically extracted from DC Decisions list. Linked to  project that is selected.</t>
  </si>
  <si>
    <t>Automatically extracted from DC Decisions list. Linked to project that is selected.</t>
  </si>
  <si>
    <t>Total project cost must be a number (UGX)</t>
  </si>
  <si>
    <t>Program Codes</t>
  </si>
  <si>
    <t>This number needs to be manually entered. It is the total project cost approved by the Development Committee.</t>
  </si>
  <si>
    <t>6. Commitment funding required for the duration of the project on a multiyear basis</t>
  </si>
  <si>
    <t xml:space="preserve">8.Check </t>
  </si>
  <si>
    <t>9. Supporting information about the project</t>
  </si>
  <si>
    <t>W</t>
  </si>
  <si>
    <t>Value must be a number (UGX)</t>
  </si>
  <si>
    <t xml:space="preserve">7. Cummulative Expenditures </t>
  </si>
  <si>
    <t>8. Total Project Commitments</t>
  </si>
  <si>
    <t xml:space="preserve">9. Check </t>
  </si>
  <si>
    <t>10. Supporting information about the project</t>
  </si>
  <si>
    <t>Total cash expenditure from initiation to end of last FY 2021/22 (Caution! Do not double count Arrears).</t>
  </si>
  <si>
    <r>
      <t xml:space="preserve">Cash Required for Contractual Commitments </t>
    </r>
    <r>
      <rPr>
        <sz val="14"/>
        <rFont val="Segoe UI"/>
        <family val="2"/>
      </rPr>
      <t>(value next FY)</t>
    </r>
  </si>
  <si>
    <t>MULTI-YEAR COMMITMENT TEMPLATE</t>
  </si>
  <si>
    <t>1760</t>
  </si>
  <si>
    <t>Rural Development and Food Security in Northern Uganda</t>
  </si>
  <si>
    <t>118</t>
  </si>
  <si>
    <t>Uganda Road Fund</t>
  </si>
  <si>
    <t>19</t>
  </si>
  <si>
    <t>Administration of Justice</t>
  </si>
  <si>
    <t>Grand Total</t>
  </si>
  <si>
    <t xml:space="preserve">Arrears and Counterpart funding FY23/24 in Ush. bn. </t>
  </si>
  <si>
    <t>CPF</t>
  </si>
  <si>
    <t>Arrears</t>
  </si>
  <si>
    <t>FY25-26</t>
  </si>
  <si>
    <t>FY26-27</t>
  </si>
  <si>
    <t>FY27-28</t>
  </si>
  <si>
    <t>FY28-29</t>
  </si>
  <si>
    <t/>
  </si>
  <si>
    <t>FY2 (FY24-25) Commitments</t>
  </si>
  <si>
    <t>FY3 (FY25-26) Commitments</t>
  </si>
  <si>
    <t>FY4 (FY26-27) Commitments</t>
  </si>
  <si>
    <t>FY5 (FY27-28) Commitments</t>
  </si>
  <si>
    <t>FY6 (FY28-29) Commitments</t>
  </si>
  <si>
    <t>Cash Required for Contractual Commitments (value next FY)</t>
  </si>
  <si>
    <t>Contract Code</t>
  </si>
  <si>
    <t>1234</t>
  </si>
  <si>
    <t>K'la City Rahab</t>
  </si>
  <si>
    <t>Project Code (if avaialble)</t>
  </si>
  <si>
    <t>Contract Code (if applicable)</t>
  </si>
  <si>
    <t>Funding source</t>
  </si>
  <si>
    <t>Vote</t>
  </si>
  <si>
    <t xml:space="preserve">Table 1: Multiyear commitment estimates </t>
  </si>
  <si>
    <t xml:space="preserve">Table 2: Multiyear commitment estimates </t>
  </si>
  <si>
    <t>Counterpart funding</t>
  </si>
  <si>
    <t>MYC in Ush. Bn.</t>
  </si>
  <si>
    <t xml:space="preserve">Table 3: Pending and pipeline commitment estimates </t>
  </si>
  <si>
    <t>20</t>
  </si>
  <si>
    <t>Legislation, Oversight And Representation</t>
  </si>
  <si>
    <t>New</t>
  </si>
  <si>
    <t>02</t>
  </si>
  <si>
    <t>Mineral Development</t>
  </si>
  <si>
    <t>1542</t>
  </si>
  <si>
    <t>Airborne Geophysical Survey and Geological Mapping of Karamoja</t>
  </si>
  <si>
    <t>1773</t>
  </si>
  <si>
    <t>Mineral Regulation Infrastructure Project</t>
  </si>
  <si>
    <t>04</t>
  </si>
  <si>
    <t xml:space="preserve">Manufacturing </t>
  </si>
  <si>
    <t>0994</t>
  </si>
  <si>
    <t>Development of Industrial Parks</t>
  </si>
  <si>
    <t>1495</t>
  </si>
  <si>
    <t>Rural Industrial Development Project (OVOP Project Phase III)</t>
  </si>
  <si>
    <t>15</t>
  </si>
  <si>
    <t>Community Mobilization And Mindset Change</t>
  </si>
  <si>
    <t>FY29-30</t>
  </si>
  <si>
    <t>1801</t>
  </si>
  <si>
    <t xml:space="preserve">Energy and Minerals land Acquisition and Infrastructure Studies Project </t>
  </si>
  <si>
    <t>1800</t>
  </si>
  <si>
    <t>Clean Energy Access Project</t>
  </si>
  <si>
    <t>1793</t>
  </si>
  <si>
    <t>Midstream Petroleum Infrastructure Dvelopment Project Phase II</t>
  </si>
  <si>
    <t>30/06/2028</t>
  </si>
  <si>
    <t>01/03/2028</t>
  </si>
  <si>
    <t>1780</t>
  </si>
  <si>
    <t>National Oil Spill response and monitoring Infrastructure Project</t>
  </si>
  <si>
    <t>01/07/2023</t>
  </si>
  <si>
    <t>023</t>
  </si>
  <si>
    <t>Ministry of Kampala Capital City and Metropolitan Affairs</t>
  </si>
  <si>
    <t>1798</t>
  </si>
  <si>
    <t>GKMA Urban Development Project</t>
  </si>
  <si>
    <t>1779</t>
  </si>
  <si>
    <t>Kampala City Lighting and Infrastructure Improvement Project (KCLIIP)</t>
  </si>
  <si>
    <t>1295</t>
  </si>
  <si>
    <t>2ND Kampala Institutional and Infrastructure Development Project (KIIDP 2)</t>
  </si>
  <si>
    <t>Contract Name</t>
  </si>
  <si>
    <t>Estimated Contract Cost</t>
  </si>
  <si>
    <t>Contract Start Date</t>
  </si>
  <si>
    <t>Contract End Date</t>
  </si>
  <si>
    <t>Approved Contract Value</t>
  </si>
  <si>
    <t>1786</t>
  </si>
  <si>
    <t>Uganda Climate Smart Agricultural Trnasformation Project (UCSATP)</t>
  </si>
  <si>
    <t>1802</t>
  </si>
  <si>
    <t xml:space="preserve">Enhancing Agricultural Production, Quality and Standards for Market Access Project </t>
  </si>
  <si>
    <t>1778</t>
  </si>
  <si>
    <t>Enhancing Growth and Productivity Opportunities for Women Enterprises</t>
  </si>
  <si>
    <t>01/07/2022</t>
  </si>
  <si>
    <t>30/06/2027</t>
  </si>
  <si>
    <t>1782</t>
  </si>
  <si>
    <t>Mitigating Human Wildlife Conflict Project (MHWCP)</t>
  </si>
  <si>
    <t>1784</t>
  </si>
  <si>
    <t>Construction of the Institute for Security and Strategic Studies - Uganda Infrastructure Development Project</t>
  </si>
  <si>
    <t>1803</t>
  </si>
  <si>
    <t>Development and Expansion of Health Training Institutions</t>
  </si>
  <si>
    <t>1804</t>
  </si>
  <si>
    <t>Uganda Skills Development in Refugee and Host Communities</t>
  </si>
  <si>
    <t>1797</t>
  </si>
  <si>
    <t>Gulu University Infrastructure Development Project Phase II</t>
  </si>
  <si>
    <t>1792</t>
  </si>
  <si>
    <t>Uganda Business and Technical Examinations Board infrastructure Development Project</t>
  </si>
  <si>
    <t>1208</t>
  </si>
  <si>
    <t>Support to National Authorising Officer</t>
  </si>
  <si>
    <t>Mission in ANKARA</t>
  </si>
  <si>
    <t>Mission in Tokyo - Japan</t>
  </si>
  <si>
    <t>Mission in Geneva - Switzerland</t>
  </si>
  <si>
    <t>Mission in Kigali - Rwanda</t>
  </si>
  <si>
    <t>Mission in Beijing - China</t>
  </si>
  <si>
    <t>Mission in Pretoria - South Africa</t>
  </si>
  <si>
    <t>Mission in Dar es saalam - Tanzania</t>
  </si>
  <si>
    <t>Mission in Cairo - Egypt</t>
  </si>
  <si>
    <t>Mission in London - United Kingdom</t>
  </si>
  <si>
    <t>Mission in Bujumbura - Burundi</t>
  </si>
  <si>
    <t>Mission in New Delhi - INDIA</t>
  </si>
  <si>
    <t>Mission in Tehran- IRAN</t>
  </si>
  <si>
    <t>Mission in Moscow- Russia</t>
  </si>
  <si>
    <t>Mission in New york - USA</t>
  </si>
  <si>
    <t>Mission in BRUSSELS - BELGIUM</t>
  </si>
  <si>
    <t>Mission in Ottawa - Canada</t>
  </si>
  <si>
    <t>Mission in Abu Dhabi</t>
  </si>
  <si>
    <t>531</t>
  </si>
  <si>
    <t>501</t>
  </si>
  <si>
    <t>511</t>
  </si>
  <si>
    <t>515</t>
  </si>
  <si>
    <t>514</t>
  </si>
  <si>
    <t>509</t>
  </si>
  <si>
    <t>513</t>
  </si>
  <si>
    <t>508</t>
  </si>
  <si>
    <t>506</t>
  </si>
  <si>
    <t>502</t>
  </si>
  <si>
    <t>529</t>
  </si>
  <si>
    <t>504</t>
  </si>
  <si>
    <t>524</t>
  </si>
  <si>
    <t>525</t>
  </si>
  <si>
    <t>518</t>
  </si>
  <si>
    <t>503</t>
  </si>
  <si>
    <t>528</t>
  </si>
  <si>
    <t>1702</t>
  </si>
  <si>
    <t>Construction of the National Military Museum Project</t>
  </si>
  <si>
    <t>Projects retained/extended in the FY 25-26 Public Investment Plan (PIP) in chronological order. These are filtered to show only projects for the selected MDA. If the project has two funding sources, it should be entered on two consecutive Rows - one for GoU financing and the second for External Financing</t>
  </si>
  <si>
    <t>4. Approved Budget FY 24-25</t>
  </si>
  <si>
    <t>Approved budget FY 24/25</t>
  </si>
  <si>
    <t>Commitment estimates for next fianncial year (FY25-26)</t>
  </si>
  <si>
    <r>
      <t xml:space="preserve">FY2 (FY26-27) </t>
    </r>
    <r>
      <rPr>
        <sz val="14"/>
        <rFont val="Segoe UI"/>
        <family val="2"/>
      </rPr>
      <t>Commitments</t>
    </r>
  </si>
  <si>
    <r>
      <t xml:space="preserve">FY3 (FY27-28) </t>
    </r>
    <r>
      <rPr>
        <sz val="14"/>
        <rFont val="Segoe UI"/>
        <family val="2"/>
      </rPr>
      <t>Commitments</t>
    </r>
  </si>
  <si>
    <r>
      <t xml:space="preserve">FY4 (FY28-29) </t>
    </r>
    <r>
      <rPr>
        <sz val="14"/>
        <rFont val="Segoe UI"/>
        <family val="2"/>
      </rPr>
      <t>Commitments</t>
    </r>
  </si>
  <si>
    <t xml:space="preserve">FY25-26 sum </t>
  </si>
  <si>
    <r>
      <t xml:space="preserve">FY5 (FY29-30) </t>
    </r>
    <r>
      <rPr>
        <sz val="14"/>
        <rFont val="Segoe UI"/>
        <family val="2"/>
      </rPr>
      <t>Commitments</t>
    </r>
  </si>
  <si>
    <r>
      <t>FY6 (FY30-31)</t>
    </r>
    <r>
      <rPr>
        <sz val="14"/>
        <rFont val="Segoe UI"/>
        <family val="2"/>
      </rPr>
      <t xml:space="preserve"> Commitments</t>
    </r>
  </si>
  <si>
    <t>FY2 (FY26-27) Commitments</t>
  </si>
  <si>
    <t>FY3 (FY27-28) Commitments</t>
  </si>
  <si>
    <t>FY4 (FY28-29) Commitments</t>
  </si>
  <si>
    <t>FY5 (FY29-30) Commitments</t>
  </si>
  <si>
    <t>FY30-31</t>
  </si>
  <si>
    <t>5. Commitment estimates for next fianncial year (FY25-26)</t>
  </si>
  <si>
    <t>FY25-26 sum (signed)</t>
  </si>
  <si>
    <t>Cumulative spending to end FY 23/24</t>
  </si>
  <si>
    <t>FY6 (FY30-31) Commitments</t>
  </si>
  <si>
    <t>5. Commitment estimates for next financial year (FY25-26)</t>
  </si>
  <si>
    <t>This refers to the approved budget for the project in FY 2024/25 by source of funding</t>
  </si>
  <si>
    <t xml:space="preserve">This refers to the amount of arrears (in Ushs) that were verified by the Internal Auditor General for the goods and services or certificates provided but not paid for as at end of FY 2023/24. </t>
  </si>
  <si>
    <t>This relates to amount of funds to be paid to the contract upon completion of deliverables under the signed contract in FY 2025/26. These funds should be indicated in Uganda Shillings.</t>
  </si>
  <si>
    <t xml:space="preserve">FY1 (FY25-26) sum </t>
  </si>
  <si>
    <t>FY2 (FY26-27) commitments</t>
  </si>
  <si>
    <t>FY3 (FY27-28) commitments</t>
  </si>
  <si>
    <t>FY4 (FY28-29) commitments</t>
  </si>
  <si>
    <t>FY5 (FY29-30) commitments</t>
  </si>
  <si>
    <t>FY6 (FY30-31) commitments</t>
  </si>
  <si>
    <t>Institutional Development of Office of the President</t>
  </si>
  <si>
    <t>Institutional Development of State House</t>
  </si>
  <si>
    <t>Institutional Development of Office of the Prime Minister</t>
  </si>
  <si>
    <t>Institutional Development of Ministry of Defense and Veteran Affairs</t>
  </si>
  <si>
    <t>Institutional Development of Public Service</t>
  </si>
  <si>
    <t>Institutional Development of Ministry of Foreign Affairs</t>
  </si>
  <si>
    <t>Institutional Development of Ministry of Justice and Constitutional Affairs</t>
  </si>
  <si>
    <t>Institutional Development of Ministry of Finance, Planning and Economic Development</t>
  </si>
  <si>
    <t>Institutional Development of Ministry of Internal Affairs</t>
  </si>
  <si>
    <t>Institutional Development of Ministry Agriculture, Animal Industry and Fisheries</t>
  </si>
  <si>
    <t>Institutional Development of Ministry of Local Government</t>
  </si>
  <si>
    <t>Institutional Development of Ministry of Lands, Housing and Urban Development</t>
  </si>
  <si>
    <t>Institutional Development of Ministry of Education and Sports</t>
  </si>
  <si>
    <t>Institutional Development of Ministry of Health</t>
  </si>
  <si>
    <t>Institutional Development of Ministry of Trade and Industry</t>
  </si>
  <si>
    <t>Institutional Development of Ministry of Works and Transport</t>
  </si>
  <si>
    <t>Institutional Development of Ministry of Energy and Mineral Development (Phase II)</t>
  </si>
  <si>
    <t>Institutional Development of Ministry of Gender, Labour and Social Development and its Institutions.</t>
  </si>
  <si>
    <t>Institutional Development of Ministry of Water and Environment</t>
  </si>
  <si>
    <t>Institutional Development of Ministry of ICT &amp; National Guidance</t>
  </si>
  <si>
    <t>Institutional Development of Ministry of East African Affairs</t>
  </si>
  <si>
    <t>Institutional Development of Ministry of Tourism, Wildlife and Antiquities</t>
  </si>
  <si>
    <t>Institutional Development of the Judiciary</t>
  </si>
  <si>
    <t>Institutional Development of Electoral Commission</t>
  </si>
  <si>
    <t>Institutional Development of Inspectorate of Government</t>
  </si>
  <si>
    <t>Institutional Development of Parliamentary Commission</t>
  </si>
  <si>
    <t>Institutional Development the Uganda Law Reform Commission</t>
  </si>
  <si>
    <t>Institutional Development the Uganda Human Rights Commission</t>
  </si>
  <si>
    <t>Institutional Development of Uganda AIDS Commission</t>
  </si>
  <si>
    <t>Institutional Development of National Planning Authority</t>
  </si>
  <si>
    <t>Institutional Development of Uganda Industrial Research Institute</t>
  </si>
  <si>
    <t>Institutional Development of National Curriculum Development Centre</t>
  </si>
  <si>
    <t>Institutional Development of Directorate of Ethics and Integrity</t>
  </si>
  <si>
    <t>Institutional Development of Uganda National Roads Authority</t>
  </si>
  <si>
    <t>Institutional Development of Uganda Cancer Institute</t>
  </si>
  <si>
    <t>Institutional Development of Uganda Heart Institute</t>
  </si>
  <si>
    <t>Institutional Development of National Medical Stores</t>
  </si>
  <si>
    <t>Institutional Development of Uganda Tourism Board</t>
  </si>
  <si>
    <t>Institutional Development of Uganda Registration Services Bureau</t>
  </si>
  <si>
    <t>Institutional Development the National Citizenship and Immigration Control</t>
  </si>
  <si>
    <t>Institutional Development of Kampala Capital City Authority</t>
  </si>
  <si>
    <t>Institutional Development of Equal Opportunities Commission</t>
  </si>
  <si>
    <t>Institutional Development of the National Animal Genetic Resources Centre and Data Bank</t>
  </si>
  <si>
    <t>Institutional Development of National Information &amp; Technology Authority</t>
  </si>
  <si>
    <t>Institutional Development of Uganda Virus Research Institute</t>
  </si>
  <si>
    <t>Institutional Development of Uganda National Examinations Board</t>
  </si>
  <si>
    <t>Institutional Development of Financial Intelligence Authority</t>
  </si>
  <si>
    <t>Institutional Development of  Office of the Auditor General</t>
  </si>
  <si>
    <t>Institutional Development of Education Service Commission</t>
  </si>
  <si>
    <t>Institutional Development of Office of the Director of Public Prosecutions</t>
  </si>
  <si>
    <t>Institutional Development of Health Service Commission</t>
  </si>
  <si>
    <t>Institutional Development of Directorate of Government Analytical Laboratory</t>
  </si>
  <si>
    <t>Institutional Development the National Identification and Registration Authority</t>
  </si>
  <si>
    <t>Institutional Development of Uganda Investment Authority</t>
  </si>
  <si>
    <t>Institutional Development of Petroleum Authority of Uganda</t>
  </si>
  <si>
    <t>Institutional Development of Uganda Revenue Authority</t>
  </si>
  <si>
    <t>Institutional Development of National Agricultural Research Organization</t>
  </si>
  <si>
    <t>Institutional Development of Uganda Bureau of Statistics</t>
  </si>
  <si>
    <t>Institutional Development the Uganda Police Force</t>
  </si>
  <si>
    <t>Institutional Development of Uganda Prisons Service</t>
  </si>
  <si>
    <t>Institutional Development of Public Service Commission</t>
  </si>
  <si>
    <t>Institutional Development of Local Government Finance Commission</t>
  </si>
  <si>
    <t>Institutional Development of Judicial Service Commission</t>
  </si>
  <si>
    <t>Institutional Development of National Environment Management Authority</t>
  </si>
  <si>
    <t>Institutional Development of Uganda Blood Transfusion services</t>
  </si>
  <si>
    <t>Institutional Development of Public Procurement and Disposal of Public Assets Authority</t>
  </si>
  <si>
    <t>Institutional Development of Uganda National Bureau of Standards</t>
  </si>
  <si>
    <t>Institutional Development of Uganda Land Commission</t>
  </si>
  <si>
    <t>Institutional Development of National Forestry Authority</t>
  </si>
  <si>
    <t>Institutional Development of Internal Security Organization</t>
  </si>
  <si>
    <t>Institutional Development of External Security Organization</t>
  </si>
  <si>
    <t>Institutional Development of Uganda Microfinance Regulatory Authority</t>
  </si>
  <si>
    <t>Institutional Development of the National Council of Higher Education</t>
  </si>
  <si>
    <t>Institutional Development of the Uganda Business and Technical  Examination Board</t>
  </si>
  <si>
    <t>Institutional Development of Mission in Dar es saalam - Tanzania</t>
  </si>
  <si>
    <t>Institutional Development of Makerere University</t>
  </si>
  <si>
    <t>Institutional Development of Mbarara University of Science and Technology</t>
  </si>
  <si>
    <t>Institutional Development of Makerere University Business School</t>
  </si>
  <si>
    <t>Institutional Development of Kyambogo University</t>
  </si>
  <si>
    <t>Institutional Development of Busitema University</t>
  </si>
  <si>
    <t>Institutional Development of Muni University</t>
  </si>
  <si>
    <t>Institutional Development of Kabale University</t>
  </si>
  <si>
    <t>Institutional Development of Soroti University</t>
  </si>
  <si>
    <t>Institutional Development of Gulu University</t>
  </si>
  <si>
    <t>Institutional Development of the Law Development Centre</t>
  </si>
  <si>
    <t>Mountains of the Moon University Institutional Development Project</t>
  </si>
  <si>
    <t>Institutional Development of Mulago National Referral Hospital</t>
  </si>
  <si>
    <t>Institutional Development of Butabika National Referral Hospital</t>
  </si>
  <si>
    <t>Institutional Development of Arua Regional Referral Hospital</t>
  </si>
  <si>
    <t>Institutional Development of Fort Portal Regional Referral Hospital</t>
  </si>
  <si>
    <t>Institutional Development of Gulu Regional Referral Hospital</t>
  </si>
  <si>
    <t>Institutional Development of Hoima Regional Referral Hospital</t>
  </si>
  <si>
    <t>Institutional Development of Jinja Regional Referral Hospital</t>
  </si>
  <si>
    <t>Institutional Development of Kabale Regional Referral Hospital</t>
  </si>
  <si>
    <t>Institutional Development of Masaka Regional Referral Hospital</t>
  </si>
  <si>
    <t>Institutional Development of Mbale Regional Referral Hospital</t>
  </si>
  <si>
    <t>Institutional Development of Soroti Regional Referral Hospital</t>
  </si>
  <si>
    <t>Institutional Development of Lira Regional Hospital</t>
  </si>
  <si>
    <t>Institutional Development of Mbarara Regional Referral Hospital</t>
  </si>
  <si>
    <t>Institutional Development of Mubende Regional Referral Hospital</t>
  </si>
  <si>
    <t>Institutional Development of Moroto Regional Referral Hospital</t>
  </si>
  <si>
    <t>Institutional Development of National Trauma Centre, Naguru</t>
  </si>
  <si>
    <t>Institutional Development of Kiruddu National Referral Hospital</t>
  </si>
  <si>
    <t>Institutional Development of Kawempe National Referral Hospital</t>
  </si>
  <si>
    <t>Institutional Development of Entebbe Regional Referral Hospital</t>
  </si>
  <si>
    <t>Institutional Development of Mulago Specialized Women and Neonatal Hospital</t>
  </si>
  <si>
    <t>Institutional Development of Mission in New york - USA</t>
  </si>
  <si>
    <t>Institutional Development of Mission in London - United Kingdom</t>
  </si>
  <si>
    <t>Institutional Development of Mission in Ottawa - Canada</t>
  </si>
  <si>
    <t>Institutional Development of Mission in New Delhi - INDIA</t>
  </si>
  <si>
    <t>Institutional Development of Mission in Nairobi - Kenya</t>
  </si>
  <si>
    <t>Institutional Development of Mission in Abuja - Nigeria</t>
  </si>
  <si>
    <t>Institutional Development of Mission in Pretoria - South Africa</t>
  </si>
  <si>
    <t>Institutional Development of Mission in Kigali - Rwanda</t>
  </si>
  <si>
    <t>Institutional Development of Mission in Washington -USA</t>
  </si>
  <si>
    <t>Institutional Development of Mission in Cairo - Egypt</t>
  </si>
  <si>
    <t>Institutional Development of Mission in Addis Ababa - Ethiopia</t>
  </si>
  <si>
    <t>Institutional Development of Mission in Beijing - China</t>
  </si>
  <si>
    <t>Institutional Development of Mission in Geneva - Switzerland</t>
  </si>
  <si>
    <t>Institutional Development of Mission in Tokyo - Japan</t>
  </si>
  <si>
    <t>Institutional Development Mission in Riyadh- SAUDI ARABIA</t>
  </si>
  <si>
    <t>Institutional Development of Mission in Copenhagen - Denmark</t>
  </si>
  <si>
    <t>Institutional Development of Mission in BRUSSELS - BELGIUM</t>
  </si>
  <si>
    <t>Institutional Development of Mission in Rome - Italy</t>
  </si>
  <si>
    <t>Institutional Development of Mission in Kinshasa - D.R Congo</t>
  </si>
  <si>
    <t>Institutional Development of Mission in Khartoum - Sudan</t>
  </si>
  <si>
    <t>Institutional Development of Mission in Paris - France</t>
  </si>
  <si>
    <t>Institutional Development of Mission in Berlin , Germany</t>
  </si>
  <si>
    <t>Institutional Development of Mission in Tehran- IRAN</t>
  </si>
  <si>
    <t>Institutional Development of Mission in Moscow- Russia</t>
  </si>
  <si>
    <t>Institutional Development Mission in Canberra</t>
  </si>
  <si>
    <t>Institutional Development of Mission in Juba</t>
  </si>
  <si>
    <t>Institutional Development Mission in Abu Dhabi</t>
  </si>
  <si>
    <t>Institutional Development of Mission in Bujumbura - Burundi</t>
  </si>
  <si>
    <t>Institutional Development of Uganda Mission in Guangzhou</t>
  </si>
  <si>
    <t>Institutional Development of Mission in ANKARA</t>
  </si>
  <si>
    <t>Institutional Development of Mission in Mogadishu</t>
  </si>
  <si>
    <t>Institutional Development of Mission in Kualar Lumpur</t>
  </si>
  <si>
    <t>Institutional Development of Mission in Mombasa</t>
  </si>
  <si>
    <t>Institutional Development of Mission in Algiers</t>
  </si>
  <si>
    <t>Institutional Development of Mission in Qatar Doha</t>
  </si>
  <si>
    <t xml:space="preserve"> Institutional Development of Office of the President</t>
  </si>
  <si>
    <t>Reset</t>
  </si>
  <si>
    <t>GoU FY 2024/25</t>
  </si>
  <si>
    <t>EF FY 2024/25</t>
  </si>
  <si>
    <t>Retooling</t>
  </si>
  <si>
    <t xml:space="preserve">Development Plan Implementation </t>
  </si>
  <si>
    <t>21</t>
  </si>
  <si>
    <t>Sustainable Extractives Industry Development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</si>
</sst>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_(* #,##0.00_);_(* \(#,##0.00\);_(* &quot;-&quot;??_);_(@_)"/>
    <numFmt numFmtId="165" formatCode="_-* #,##0_-;\-* #,##0_-;_-* &quot;-&quot;??_-;_-@_-"/>
    <numFmt numFmtId="166" formatCode="dd/mm/yyyy;@"/>
    <numFmt numFmtId="167" formatCode="_-* #,##0.000_-;\-* #,##0.000_-;_-* &quot;-&quot;??_-;_-@_-"/>
    <numFmt numFmtId="168" formatCode="[$]dd/mm/yyyy;@"/>
    <numFmt numFmtId="169" formatCode="_-* #,##0.0_-;\-* #,##0.0_-;_-* &quot;-&quot;_-;_-@_-"/>
    <numFmt numFmtId="170" formatCode="_([$UGX]\ * #,##0.00_);_([$UGX]\ * \(#,##0.00\);_([$UGX]\ * &quot;-&quot;??_);_(@_)"/>
    <numFmt numFmtId="171" formatCode="#,##0.0,,,"/>
  </numFmts>
  <fonts count="43" x14ac:knownFonts="1">
    <font>
      <sz val="11"/>
      <color theme="1"/>
      <name val="Calibri"/>
      <family val="2"/>
      <scheme val="minor"/>
    </font>
    <font>
      <b/>
      <sz val="11"/>
      <color theme="1"/>
      <name val="Calibri"/>
      <family val="2"/>
      <scheme val="minor"/>
    </font>
    <font>
      <sz val="11"/>
      <name val="Calibri"/>
      <family val="2"/>
      <scheme val="minor"/>
    </font>
    <font>
      <sz val="11"/>
      <color theme="1"/>
      <name val="Calibri"/>
      <family val="2"/>
      <scheme val="minor"/>
    </font>
    <font>
      <sz val="10"/>
      <name val="Arial"/>
      <family val="2"/>
    </font>
    <font>
      <b/>
      <sz val="11"/>
      <color theme="0"/>
      <name val="Calibri"/>
      <family val="2"/>
      <scheme val="minor"/>
    </font>
    <font>
      <b/>
      <sz val="12"/>
      <color theme="0"/>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8"/>
      <name val="Calibri"/>
      <family val="2"/>
      <scheme val="minor"/>
    </font>
    <font>
      <b/>
      <sz val="11"/>
      <color rgb="FFFF0000"/>
      <name val="Calibri"/>
      <family val="2"/>
      <scheme val="minor"/>
    </font>
    <font>
      <sz val="11"/>
      <color theme="1"/>
      <name val="Calibri"/>
      <family val="2"/>
    </font>
    <font>
      <b/>
      <sz val="11"/>
      <name val="Calibri"/>
      <family val="2"/>
      <scheme val="minor"/>
    </font>
    <font>
      <sz val="11"/>
      <color rgb="FFFF0000"/>
      <name val="Calibri"/>
      <family val="2"/>
      <scheme val="minor"/>
    </font>
    <font>
      <b/>
      <sz val="11"/>
      <color theme="1"/>
      <name val="Bookman Old Style"/>
      <family val="1"/>
    </font>
    <font>
      <b/>
      <sz val="11"/>
      <color theme="0"/>
      <name val="Bookman Old Style"/>
      <family val="1"/>
    </font>
    <font>
      <sz val="10"/>
      <color rgb="FF0070C0"/>
      <name val="Calibri"/>
      <family val="2"/>
      <scheme val="minor"/>
    </font>
    <font>
      <sz val="10"/>
      <name val="Calibri"/>
      <family val="2"/>
      <scheme val="minor"/>
    </font>
    <font>
      <sz val="10"/>
      <color rgb="FFFF0000"/>
      <name val="Calibri"/>
      <family val="2"/>
      <scheme val="minor"/>
    </font>
    <font>
      <b/>
      <sz val="14"/>
      <color theme="1"/>
      <name val="Calibri"/>
      <family val="2"/>
      <scheme val="minor"/>
    </font>
    <font>
      <sz val="14"/>
      <color theme="1"/>
      <name val="Calibri"/>
      <family val="2"/>
      <scheme val="minor"/>
    </font>
    <font>
      <b/>
      <sz val="14"/>
      <color rgb="FFFF0000"/>
      <name val="Calibri"/>
      <family val="2"/>
      <scheme val="minor"/>
    </font>
    <font>
      <b/>
      <sz val="14"/>
      <name val="Calibri"/>
      <family val="2"/>
      <scheme val="minor"/>
    </font>
    <font>
      <b/>
      <i/>
      <sz val="14"/>
      <name val="Calibri"/>
      <family val="2"/>
      <scheme val="minor"/>
    </font>
    <font>
      <b/>
      <sz val="14"/>
      <color theme="0"/>
      <name val="Calibri"/>
      <family val="2"/>
      <scheme val="minor"/>
    </font>
    <font>
      <b/>
      <sz val="14"/>
      <name val="Segoe UI"/>
      <family val="2"/>
    </font>
    <font>
      <sz val="14"/>
      <name val="Segoe UI"/>
      <family val="2"/>
    </font>
    <font>
      <b/>
      <sz val="14"/>
      <color theme="0"/>
      <name val="Segoe UI"/>
      <family val="2"/>
    </font>
    <font>
      <sz val="14"/>
      <color theme="0"/>
      <name val="Segoe UI"/>
      <family val="2"/>
    </font>
    <font>
      <sz val="14"/>
      <color theme="0"/>
      <name val="Calibri"/>
      <family val="2"/>
      <scheme val="minor"/>
    </font>
    <font>
      <sz val="14"/>
      <color theme="1"/>
      <name val="Segoe UI"/>
      <family val="2"/>
    </font>
    <font>
      <sz val="14"/>
      <color rgb="FF0070C0"/>
      <name val="Segoe UI"/>
      <family val="2"/>
    </font>
    <font>
      <b/>
      <sz val="14"/>
      <color rgb="FF0070C0"/>
      <name val="Segoe UI"/>
      <family val="2"/>
    </font>
    <font>
      <sz val="10"/>
      <color theme="1"/>
      <name val="Calibri"/>
      <family val="2"/>
      <scheme val="minor"/>
    </font>
    <font>
      <sz val="10"/>
      <name val="Calibri"/>
      <family val="2"/>
      <scheme val="minor"/>
    </font>
    <font>
      <sz val="10"/>
      <color rgb="FF0070C0"/>
      <name val="Calibri"/>
      <family val="2"/>
      <scheme val="minor"/>
    </font>
    <font>
      <sz val="11"/>
      <color theme="0"/>
      <name val="Calibri"/>
      <family val="2"/>
      <scheme val="minor"/>
    </font>
    <font>
      <sz val="10"/>
      <color theme="1"/>
      <name val="Calibri"/>
      <family val="2"/>
      <scheme val="minor"/>
    </font>
    <font>
      <sz val="10"/>
      <name val="Calibri"/>
      <family val="2"/>
      <scheme val="minor"/>
    </font>
    <font>
      <sz val="10"/>
      <color rgb="FF0070C0"/>
      <name val="Calibri"/>
      <family val="2"/>
      <scheme val="minor"/>
    </font>
    <font>
      <sz val="10"/>
      <color theme="1"/>
      <name val="Calibri"/>
      <scheme val="minor"/>
    </font>
    <font>
      <b/>
      <sz val="11"/>
      <color theme="1"/>
      <name val="Bookman Old Style"/>
    </font>
  </fonts>
  <fills count="18">
    <fill>
      <patternFill patternType="none"/>
    </fill>
    <fill>
      <patternFill patternType="gray125"/>
    </fill>
    <fill>
      <patternFill patternType="solid">
        <fgColor rgb="FF0070C0"/>
        <bgColor indexed="64"/>
      </patternFill>
    </fill>
    <fill>
      <patternFill patternType="solid">
        <fgColor rgb="FF7030A0"/>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theme="0" tint="-0.14999847407452621"/>
        <bgColor indexed="64"/>
      </patternFill>
    </fill>
    <fill>
      <patternFill patternType="solid">
        <fgColor rgb="FF002060"/>
        <bgColor indexed="64"/>
      </patternFill>
    </fill>
    <fill>
      <patternFill patternType="solid">
        <fgColor rgb="FFFFFF00"/>
        <bgColor indexed="64"/>
      </patternFill>
    </fill>
    <fill>
      <patternFill patternType="solid">
        <fgColor theme="0"/>
        <bgColor indexed="64"/>
      </patternFill>
    </fill>
    <fill>
      <patternFill patternType="solid">
        <fgColor rgb="FFC0000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7" tint="0.79998168889431442"/>
        <bgColor indexed="64"/>
      </patternFill>
    </fill>
    <fill>
      <patternFill patternType="solid">
        <fgColor theme="8"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9">
    <xf numFmtId="0" fontId="0" fillId="0" borderId="0"/>
    <xf numFmtId="43" fontId="3" fillId="0" borderId="0" applyFont="0" applyFill="0" applyBorder="0" applyAlignment="0" applyProtection="0"/>
    <xf numFmtId="0" fontId="4" fillId="0" borderId="0"/>
    <xf numFmtId="0" fontId="4" fillId="0" borderId="0"/>
    <xf numFmtId="164" fontId="3" fillId="0" borderId="0" applyFont="0" applyFill="0" applyBorder="0" applyAlignment="0" applyProtection="0"/>
    <xf numFmtId="0" fontId="4" fillId="0" borderId="0"/>
    <xf numFmtId="0" fontId="12" fillId="0" borderId="0"/>
    <xf numFmtId="41" fontId="3" fillId="0" borderId="0" applyFont="0" applyFill="0" applyBorder="0" applyAlignment="0" applyProtection="0"/>
    <xf numFmtId="0" fontId="3" fillId="0" borderId="0"/>
  </cellStyleXfs>
  <cellXfs count="186">
    <xf numFmtId="0" fontId="0" fillId="0" borderId="0" xfId="0"/>
    <xf numFmtId="0" fontId="1" fillId="0" borderId="0" xfId="0" applyFont="1"/>
    <xf numFmtId="0" fontId="0" fillId="9" borderId="0" xfId="0" applyFill="1"/>
    <xf numFmtId="0" fontId="8" fillId="10" borderId="0" xfId="0" applyFont="1" applyFill="1" applyAlignment="1">
      <alignment horizontal="center"/>
    </xf>
    <xf numFmtId="0" fontId="8" fillId="10" borderId="11" xfId="0" applyFont="1" applyFill="1" applyBorder="1"/>
    <xf numFmtId="0" fontId="8" fillId="10" borderId="13" xfId="0" applyFont="1" applyFill="1" applyBorder="1"/>
    <xf numFmtId="0" fontId="8" fillId="10" borderId="15" xfId="0" applyFont="1" applyFill="1" applyBorder="1"/>
    <xf numFmtId="0" fontId="7" fillId="10" borderId="11" xfId="0" applyFont="1" applyFill="1" applyBorder="1"/>
    <xf numFmtId="0" fontId="9" fillId="8" borderId="8" xfId="0" applyFont="1" applyFill="1" applyBorder="1" applyAlignment="1">
      <alignment vertical="center"/>
    </xf>
    <xf numFmtId="0" fontId="9" fillId="8" borderId="9" xfId="0" applyFont="1" applyFill="1" applyBorder="1" applyAlignment="1">
      <alignment vertical="center" wrapText="1"/>
    </xf>
    <xf numFmtId="0" fontId="6" fillId="8" borderId="1" xfId="0" applyFont="1" applyFill="1" applyBorder="1" applyAlignment="1">
      <alignment horizontal="left" vertical="center"/>
    </xf>
    <xf numFmtId="0" fontId="0" fillId="0" borderId="0" xfId="0" pivotButton="1"/>
    <xf numFmtId="0" fontId="0" fillId="0" borderId="0" xfId="0" applyAlignment="1">
      <alignment horizontal="left"/>
    </xf>
    <xf numFmtId="0" fontId="8" fillId="10" borderId="4" xfId="0" applyFont="1" applyFill="1" applyBorder="1" applyAlignment="1">
      <alignment horizontal="right"/>
    </xf>
    <xf numFmtId="165" fontId="8" fillId="10" borderId="7" xfId="1" applyNumberFormat="1" applyFont="1" applyFill="1" applyBorder="1" applyAlignment="1">
      <alignment horizontal="right"/>
    </xf>
    <xf numFmtId="165" fontId="8" fillId="10" borderId="12" xfId="1" applyNumberFormat="1" applyFont="1" applyFill="1" applyBorder="1" applyAlignment="1">
      <alignment horizontal="right"/>
    </xf>
    <xf numFmtId="165" fontId="8" fillId="10" borderId="5" xfId="1" applyNumberFormat="1" applyFont="1" applyFill="1" applyBorder="1" applyAlignment="1">
      <alignment horizontal="right"/>
    </xf>
    <xf numFmtId="165" fontId="8" fillId="10" borderId="14" xfId="1" applyNumberFormat="1" applyFont="1" applyFill="1" applyBorder="1" applyAlignment="1">
      <alignment horizontal="right"/>
    </xf>
    <xf numFmtId="165" fontId="8" fillId="10" borderId="16" xfId="1" applyNumberFormat="1" applyFont="1" applyFill="1" applyBorder="1" applyAlignment="1">
      <alignment horizontal="right"/>
    </xf>
    <xf numFmtId="165" fontId="8" fillId="10" borderId="17" xfId="1" applyNumberFormat="1" applyFont="1" applyFill="1" applyBorder="1" applyAlignment="1">
      <alignment horizontal="right"/>
    </xf>
    <xf numFmtId="167" fontId="8" fillId="10" borderId="0" xfId="1" applyNumberFormat="1" applyFont="1" applyFill="1" applyBorder="1" applyAlignment="1">
      <alignment horizontal="right"/>
    </xf>
    <xf numFmtId="0" fontId="9" fillId="8" borderId="9" xfId="0" applyFont="1" applyFill="1" applyBorder="1" applyAlignment="1">
      <alignment horizontal="center" vertical="center"/>
    </xf>
    <xf numFmtId="0" fontId="9" fillId="8" borderId="10" xfId="0" applyFont="1" applyFill="1" applyBorder="1" applyAlignment="1">
      <alignment horizontal="center" vertical="center"/>
    </xf>
    <xf numFmtId="165" fontId="8" fillId="10" borderId="0" xfId="1" applyNumberFormat="1" applyFont="1" applyFill="1" applyBorder="1" applyAlignment="1">
      <alignment horizontal="right"/>
    </xf>
    <xf numFmtId="0" fontId="7" fillId="12" borderId="20" xfId="0" applyFont="1" applyFill="1" applyBorder="1" applyAlignment="1">
      <alignment horizontal="left" vertical="center"/>
    </xf>
    <xf numFmtId="0" fontId="7" fillId="12" borderId="7" xfId="0" applyFont="1" applyFill="1" applyBorder="1" applyAlignment="1">
      <alignment horizontal="left" vertical="center" wrapText="1"/>
    </xf>
    <xf numFmtId="0" fontId="7" fillId="12" borderId="7" xfId="0" applyFont="1" applyFill="1" applyBorder="1" applyAlignment="1">
      <alignment horizontal="center" vertical="center"/>
    </xf>
    <xf numFmtId="0" fontId="7" fillId="12" borderId="21" xfId="0" applyFont="1" applyFill="1" applyBorder="1" applyAlignment="1">
      <alignment horizontal="center" vertical="center"/>
    </xf>
    <xf numFmtId="0" fontId="8" fillId="10" borderId="22" xfId="0" applyFont="1" applyFill="1" applyBorder="1"/>
    <xf numFmtId="165" fontId="8" fillId="10" borderId="23" xfId="1" applyNumberFormat="1" applyFont="1" applyFill="1" applyBorder="1" applyAlignment="1">
      <alignment horizontal="right"/>
    </xf>
    <xf numFmtId="0" fontId="8" fillId="10" borderId="24" xfId="0" applyFont="1" applyFill="1" applyBorder="1"/>
    <xf numFmtId="165" fontId="8" fillId="10" borderId="25" xfId="1" applyNumberFormat="1" applyFont="1" applyFill="1" applyBorder="1" applyAlignment="1">
      <alignment horizontal="right"/>
    </xf>
    <xf numFmtId="0" fontId="7" fillId="10" borderId="2" xfId="0" applyFont="1" applyFill="1" applyBorder="1"/>
    <xf numFmtId="0" fontId="8" fillId="10" borderId="3" xfId="0" applyFont="1" applyFill="1" applyBorder="1" applyAlignment="1">
      <alignment horizontal="right"/>
    </xf>
    <xf numFmtId="0" fontId="7" fillId="14" borderId="20" xfId="0" applyFont="1" applyFill="1" applyBorder="1" applyAlignment="1">
      <alignment horizontal="left" vertical="center"/>
    </xf>
    <xf numFmtId="0" fontId="7" fillId="14" borderId="7" xfId="0" applyFont="1" applyFill="1" applyBorder="1" applyAlignment="1">
      <alignment horizontal="left" vertical="center"/>
    </xf>
    <xf numFmtId="0" fontId="7" fillId="14" borderId="7" xfId="0" applyFont="1" applyFill="1" applyBorder="1" applyAlignment="1">
      <alignment horizontal="left" vertical="center" wrapText="1"/>
    </xf>
    <xf numFmtId="0" fontId="7" fillId="14" borderId="7" xfId="0" applyFont="1" applyFill="1" applyBorder="1" applyAlignment="1">
      <alignment horizontal="center" vertical="center"/>
    </xf>
    <xf numFmtId="0" fontId="7" fillId="14" borderId="21" xfId="0" applyFont="1" applyFill="1" applyBorder="1" applyAlignment="1">
      <alignment horizontal="center" vertical="center"/>
    </xf>
    <xf numFmtId="167" fontId="8" fillId="10" borderId="23" xfId="1" applyNumberFormat="1" applyFont="1" applyFill="1" applyBorder="1" applyAlignment="1">
      <alignment horizontal="right"/>
    </xf>
    <xf numFmtId="167" fontId="8" fillId="10" borderId="4" xfId="1" applyNumberFormat="1" applyFont="1" applyFill="1" applyBorder="1" applyAlignment="1">
      <alignment horizontal="right"/>
    </xf>
    <xf numFmtId="167" fontId="8" fillId="10" borderId="3" xfId="1" applyNumberFormat="1" applyFont="1" applyFill="1" applyBorder="1" applyAlignment="1">
      <alignment horizontal="right"/>
    </xf>
    <xf numFmtId="0" fontId="11" fillId="0" borderId="0" xfId="0" applyFont="1"/>
    <xf numFmtId="0" fontId="2" fillId="14" borderId="1" xfId="0" applyFont="1" applyFill="1" applyBorder="1" applyAlignment="1">
      <alignment horizontal="left" vertical="center" wrapText="1"/>
    </xf>
    <xf numFmtId="0" fontId="1" fillId="7" borderId="1" xfId="0" applyFont="1" applyFill="1" applyBorder="1"/>
    <xf numFmtId="0" fontId="5" fillId="11" borderId="1" xfId="0" applyFont="1" applyFill="1" applyBorder="1" applyAlignment="1">
      <alignment horizontal="left" vertical="center" wrapText="1"/>
    </xf>
    <xf numFmtId="0" fontId="5" fillId="4" borderId="1" xfId="0" applyFont="1" applyFill="1" applyBorder="1" applyAlignment="1">
      <alignment horizontal="left" vertical="center" wrapText="1"/>
    </xf>
    <xf numFmtId="0" fontId="1" fillId="9"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1" fillId="7" borderId="1" xfId="0" applyFont="1" applyFill="1" applyBorder="1" applyAlignment="1">
      <alignment horizontal="left"/>
    </xf>
    <xf numFmtId="0" fontId="0" fillId="0" borderId="1" xfId="0" applyBorder="1" applyAlignment="1">
      <alignment horizontal="left" wrapText="1"/>
    </xf>
    <xf numFmtId="0" fontId="0" fillId="0" borderId="1" xfId="0" applyBorder="1" applyAlignment="1">
      <alignment horizontal="left"/>
    </xf>
    <xf numFmtId="0" fontId="16" fillId="5" borderId="25" xfId="0" applyFont="1" applyFill="1" applyBorder="1" applyAlignment="1">
      <alignment vertical="center"/>
    </xf>
    <xf numFmtId="0" fontId="15" fillId="0" borderId="25" xfId="0" applyFont="1" applyBorder="1" applyAlignment="1">
      <alignment vertical="center"/>
    </xf>
    <xf numFmtId="0" fontId="15" fillId="0" borderId="27" xfId="0" applyFont="1" applyBorder="1" applyAlignment="1">
      <alignment vertical="center"/>
    </xf>
    <xf numFmtId="0" fontId="15" fillId="0" borderId="24" xfId="0" applyFont="1" applyBorder="1" applyAlignment="1">
      <alignment vertical="center"/>
    </xf>
    <xf numFmtId="0" fontId="1" fillId="0" borderId="0" xfId="0" applyFont="1" applyAlignment="1">
      <alignment vertical="center"/>
    </xf>
    <xf numFmtId="0" fontId="2" fillId="0" borderId="1" xfId="0" applyFont="1" applyBorder="1" applyAlignment="1">
      <alignment horizontal="left" wrapText="1"/>
    </xf>
    <xf numFmtId="49" fontId="8" fillId="0" borderId="1" xfId="0" quotePrefix="1" applyNumberFormat="1" applyFont="1" applyBorder="1"/>
    <xf numFmtId="0" fontId="8" fillId="0" borderId="1" xfId="0" quotePrefix="1" applyFont="1" applyBorder="1"/>
    <xf numFmtId="0" fontId="17" fillId="0" borderId="1" xfId="0" quotePrefix="1" applyFont="1" applyBorder="1"/>
    <xf numFmtId="41" fontId="8" fillId="0" borderId="1" xfId="7" applyFont="1" applyFill="1" applyBorder="1"/>
    <xf numFmtId="0" fontId="8" fillId="0" borderId="1" xfId="0" applyFont="1" applyBorder="1"/>
    <xf numFmtId="169" fontId="8" fillId="0" borderId="1" xfId="7" applyNumberFormat="1" applyFont="1" applyFill="1" applyBorder="1"/>
    <xf numFmtId="0" fontId="17" fillId="0" borderId="1" xfId="0" applyFont="1" applyBorder="1"/>
    <xf numFmtId="0" fontId="18" fillId="0" borderId="1" xfId="0" quotePrefix="1" applyFont="1" applyBorder="1"/>
    <xf numFmtId="0" fontId="1" fillId="7" borderId="6" xfId="0" applyFont="1" applyFill="1" applyBorder="1" applyAlignment="1">
      <alignment horizontal="left"/>
    </xf>
    <xf numFmtId="168" fontId="8" fillId="0" borderId="1" xfId="0" applyNumberFormat="1" applyFont="1" applyBorder="1" applyAlignment="1">
      <alignment horizontal="right"/>
    </xf>
    <xf numFmtId="0" fontId="20" fillId="0" borderId="0" xfId="0" applyFont="1"/>
    <xf numFmtId="49" fontId="8" fillId="0" borderId="1" xfId="0" applyNumberFormat="1" applyFont="1" applyBorder="1" applyAlignment="1">
      <alignment horizontal="left"/>
    </xf>
    <xf numFmtId="0" fontId="8" fillId="0" borderId="1" xfId="0" applyFont="1" applyBorder="1" applyAlignment="1">
      <alignment horizontal="left"/>
    </xf>
    <xf numFmtId="49" fontId="19" fillId="0" borderId="1" xfId="0" applyNumberFormat="1" applyFont="1" applyBorder="1" applyAlignment="1">
      <alignment horizontal="left"/>
    </xf>
    <xf numFmtId="49" fontId="18" fillId="0" borderId="1" xfId="8" quotePrefix="1" applyNumberFormat="1" applyFont="1" applyBorder="1"/>
    <xf numFmtId="49" fontId="8" fillId="0" borderId="1" xfId="0" applyNumberFormat="1" applyFont="1" applyBorder="1"/>
    <xf numFmtId="0" fontId="1" fillId="7" borderId="1" xfId="0" applyFont="1" applyFill="1" applyBorder="1" applyAlignment="1">
      <alignment vertical="center" wrapText="1"/>
    </xf>
    <xf numFmtId="0" fontId="1" fillId="7" borderId="27" xfId="0" applyFont="1" applyFill="1" applyBorder="1" applyAlignment="1">
      <alignment vertical="center" wrapText="1"/>
    </xf>
    <xf numFmtId="0" fontId="21" fillId="0" borderId="0" xfId="0" applyFont="1" applyProtection="1">
      <protection locked="0"/>
    </xf>
    <xf numFmtId="0" fontId="22" fillId="0" borderId="1" xfId="0" applyFont="1" applyBorder="1" applyAlignment="1">
      <alignment horizontal="center" vertical="center" wrapText="1"/>
    </xf>
    <xf numFmtId="49" fontId="22" fillId="16" borderId="1" xfId="0" quotePrefix="1" applyNumberFormat="1" applyFont="1" applyFill="1" applyBorder="1" applyAlignment="1">
      <alignment horizontal="center" vertical="center"/>
    </xf>
    <xf numFmtId="0" fontId="23" fillId="0" borderId="1" xfId="0" applyFont="1" applyBorder="1" applyAlignment="1">
      <alignment horizontal="left" vertical="center"/>
    </xf>
    <xf numFmtId="0" fontId="23" fillId="0" borderId="1" xfId="0" applyFont="1" applyBorder="1" applyAlignment="1">
      <alignment horizontal="center" vertical="center" wrapText="1"/>
    </xf>
    <xf numFmtId="0" fontId="23" fillId="0" borderId="1" xfId="0" applyFont="1" applyBorder="1" applyAlignment="1">
      <alignment vertical="center" wrapText="1"/>
    </xf>
    <xf numFmtId="0" fontId="23" fillId="0" borderId="2" xfId="0" applyFont="1" applyBorder="1" applyAlignment="1">
      <alignment vertical="center" wrapText="1"/>
    </xf>
    <xf numFmtId="0" fontId="20" fillId="9" borderId="1" xfId="0" applyFont="1" applyFill="1" applyBorder="1" applyAlignment="1">
      <alignment horizontal="center" vertical="center"/>
    </xf>
    <xf numFmtId="0" fontId="25" fillId="3" borderId="1" xfId="0" applyFont="1" applyFill="1" applyBorder="1" applyAlignment="1">
      <alignment horizontal="center" vertical="center" wrapText="1"/>
    </xf>
    <xf numFmtId="0" fontId="26" fillId="13" borderId="1" xfId="0" applyFont="1" applyFill="1" applyBorder="1" applyAlignment="1">
      <alignment horizontal="center" vertical="center" wrapText="1"/>
    </xf>
    <xf numFmtId="0" fontId="27" fillId="13" borderId="1" xfId="0" applyFont="1" applyFill="1" applyBorder="1" applyAlignment="1">
      <alignment horizontal="center" vertical="center" wrapText="1"/>
    </xf>
    <xf numFmtId="0" fontId="28" fillId="13" borderId="1" xfId="0" applyFont="1" applyFill="1" applyBorder="1" applyAlignment="1">
      <alignment horizontal="center" vertical="center" wrapText="1"/>
    </xf>
    <xf numFmtId="0" fontId="29" fillId="13" borderId="1" xfId="0" applyFont="1" applyFill="1" applyBorder="1" applyAlignment="1">
      <alignment horizontal="center" vertical="center" wrapText="1"/>
    </xf>
    <xf numFmtId="0" fontId="30" fillId="0" borderId="0" xfId="0" applyFont="1" applyProtection="1">
      <protection locked="0"/>
    </xf>
    <xf numFmtId="0" fontId="31" fillId="0" borderId="1" xfId="0" applyFont="1" applyBorder="1" applyAlignment="1" applyProtection="1">
      <alignment vertical="center" wrapText="1"/>
      <protection locked="0"/>
    </xf>
    <xf numFmtId="0" fontId="32" fillId="0" borderId="1" xfId="0" applyFont="1" applyBorder="1" applyAlignment="1" applyProtection="1">
      <alignment vertical="center" wrapText="1"/>
      <protection hidden="1"/>
    </xf>
    <xf numFmtId="166" fontId="32" fillId="15" borderId="18" xfId="0" applyNumberFormat="1" applyFont="1" applyFill="1" applyBorder="1" applyAlignment="1" applyProtection="1">
      <alignment horizontal="center" vertical="center" wrapText="1"/>
      <protection hidden="1"/>
    </xf>
    <xf numFmtId="166" fontId="32" fillId="15" borderId="19" xfId="0" applyNumberFormat="1" applyFont="1" applyFill="1" applyBorder="1" applyAlignment="1" applyProtection="1">
      <alignment horizontal="center" vertical="center" wrapText="1"/>
      <protection hidden="1"/>
    </xf>
    <xf numFmtId="170" fontId="31" fillId="0" borderId="1" xfId="1" applyNumberFormat="1" applyFont="1" applyFill="1" applyBorder="1" applyAlignment="1" applyProtection="1">
      <alignment vertical="center" wrapText="1"/>
      <protection locked="0"/>
    </xf>
    <xf numFmtId="170" fontId="33" fillId="17" borderId="1" xfId="1" applyNumberFormat="1" applyFont="1" applyFill="1" applyBorder="1" applyAlignment="1" applyProtection="1">
      <alignment vertical="center" wrapText="1"/>
      <protection hidden="1"/>
    </xf>
    <xf numFmtId="170" fontId="32" fillId="10" borderId="1" xfId="0" applyNumberFormat="1" applyFont="1" applyFill="1" applyBorder="1" applyAlignment="1" applyProtection="1">
      <alignment vertical="center" wrapText="1"/>
      <protection hidden="1"/>
    </xf>
    <xf numFmtId="0" fontId="21" fillId="0" borderId="1" xfId="0" applyFont="1" applyBorder="1" applyProtection="1">
      <protection locked="0"/>
    </xf>
    <xf numFmtId="15" fontId="21" fillId="0" borderId="0" xfId="0" applyNumberFormat="1" applyFont="1" applyProtection="1">
      <protection locked="0"/>
    </xf>
    <xf numFmtId="1" fontId="21" fillId="0" borderId="0" xfId="0" applyNumberFormat="1" applyFont="1" applyProtection="1">
      <protection locked="0"/>
    </xf>
    <xf numFmtId="2" fontId="21" fillId="0" borderId="0" xfId="0" applyNumberFormat="1" applyFont="1" applyProtection="1">
      <protection locked="0"/>
    </xf>
    <xf numFmtId="0" fontId="36" fillId="0" borderId="1" xfId="0" quotePrefix="1" applyFont="1" applyBorder="1"/>
    <xf numFmtId="0" fontId="35" fillId="0" borderId="1" xfId="0" quotePrefix="1" applyFont="1" applyBorder="1"/>
    <xf numFmtId="41" fontId="34" fillId="0" borderId="1" xfId="7" applyFont="1" applyFill="1" applyBorder="1"/>
    <xf numFmtId="0" fontId="23" fillId="0" borderId="1" xfId="0" applyFont="1" applyBorder="1" applyAlignment="1" applyProtection="1">
      <alignment horizontal="center" vertical="center"/>
      <protection hidden="1"/>
    </xf>
    <xf numFmtId="0" fontId="27" fillId="13" borderId="1" xfId="0" applyFont="1" applyFill="1" applyBorder="1" applyAlignment="1">
      <alignment horizontal="center" vertical="center"/>
    </xf>
    <xf numFmtId="0" fontId="0" fillId="0" borderId="0" xfId="0" quotePrefix="1"/>
    <xf numFmtId="0" fontId="29" fillId="8" borderId="27" xfId="0" applyFont="1" applyFill="1" applyBorder="1" applyAlignment="1">
      <alignment horizontal="center" vertical="center"/>
    </xf>
    <xf numFmtId="0" fontId="23" fillId="0" borderId="4" xfId="0" applyFont="1" applyBorder="1" applyAlignment="1" applyProtection="1">
      <alignment horizontal="center" vertical="center"/>
      <protection hidden="1"/>
    </xf>
    <xf numFmtId="0" fontId="0" fillId="0" borderId="1" xfId="0" applyBorder="1"/>
    <xf numFmtId="2" fontId="0" fillId="0" borderId="1" xfId="0" applyNumberFormat="1" applyBorder="1"/>
    <xf numFmtId="0" fontId="37" fillId="8" borderId="1" xfId="0" applyFont="1" applyFill="1" applyBorder="1"/>
    <xf numFmtId="0" fontId="5" fillId="8" borderId="1" xfId="0" applyFont="1" applyFill="1" applyBorder="1"/>
    <xf numFmtId="0" fontId="0" fillId="10" borderId="0" xfId="0" applyFill="1"/>
    <xf numFmtId="0" fontId="1" fillId="10" borderId="0" xfId="0" applyFont="1" applyFill="1"/>
    <xf numFmtId="0" fontId="0" fillId="10" borderId="1" xfId="0" applyFill="1" applyBorder="1"/>
    <xf numFmtId="171" fontId="0" fillId="0" borderId="0" xfId="0" applyNumberFormat="1"/>
    <xf numFmtId="0" fontId="21" fillId="0" borderId="1" xfId="0" applyFont="1" applyBorder="1"/>
    <xf numFmtId="0" fontId="21" fillId="0" borderId="26" xfId="0" applyFont="1" applyBorder="1"/>
    <xf numFmtId="49" fontId="39" fillId="0" borderId="1" xfId="0" applyNumberFormat="1" applyFont="1" applyBorder="1"/>
    <xf numFmtId="0" fontId="38" fillId="0" borderId="1" xfId="0" applyFont="1" applyBorder="1"/>
    <xf numFmtId="0" fontId="40" fillId="0" borderId="1" xfId="0" applyFont="1" applyBorder="1"/>
    <xf numFmtId="41" fontId="38" fillId="0" borderId="1" xfId="7" applyFont="1" applyFill="1" applyBorder="1"/>
    <xf numFmtId="14" fontId="8" fillId="0" borderId="1" xfId="0" quotePrefix="1" applyNumberFormat="1" applyFont="1" applyBorder="1" applyAlignment="1">
      <alignment horizontal="right"/>
    </xf>
    <xf numFmtId="14" fontId="18" fillId="0" borderId="1" xfId="0" applyNumberFormat="1" applyFont="1" applyBorder="1" applyAlignment="1">
      <alignment horizontal="right"/>
    </xf>
    <xf numFmtId="0" fontId="24" fillId="0" borderId="4" xfId="0" applyFont="1" applyBorder="1" applyAlignment="1">
      <alignment vertical="center"/>
    </xf>
    <xf numFmtId="0" fontId="24" fillId="0" borderId="3" xfId="0" applyFont="1" applyBorder="1" applyAlignment="1">
      <alignment vertical="center"/>
    </xf>
    <xf numFmtId="49" fontId="39" fillId="0" borderId="1" xfId="0" quotePrefix="1" applyNumberFormat="1" applyFont="1" applyBorder="1"/>
    <xf numFmtId="0" fontId="38" fillId="0" borderId="1" xfId="0" quotePrefix="1" applyFont="1" applyBorder="1"/>
    <xf numFmtId="0" fontId="40" fillId="0" borderId="1" xfId="0" quotePrefix="1" applyFont="1" applyBorder="1"/>
    <xf numFmtId="0" fontId="39" fillId="0" borderId="1" xfId="0" quotePrefix="1" applyFont="1" applyBorder="1"/>
    <xf numFmtId="14" fontId="38" fillId="0" borderId="1" xfId="0" quotePrefix="1" applyNumberFormat="1" applyFont="1" applyBorder="1" applyAlignment="1">
      <alignment horizontal="right"/>
    </xf>
    <xf numFmtId="168" fontId="38" fillId="0" borderId="1" xfId="0" applyNumberFormat="1" applyFont="1" applyBorder="1" applyAlignment="1">
      <alignment horizontal="right"/>
    </xf>
    <xf numFmtId="0" fontId="38" fillId="0" borderId="1" xfId="0" applyFont="1" applyBorder="1" applyAlignment="1">
      <alignment horizontal="left"/>
    </xf>
    <xf numFmtId="49" fontId="38" fillId="0" borderId="1" xfId="0" quotePrefix="1" applyNumberFormat="1" applyFont="1" applyBorder="1" applyAlignment="1">
      <alignment horizontal="left"/>
    </xf>
    <xf numFmtId="49" fontId="38" fillId="0" borderId="1" xfId="0" applyNumberFormat="1" applyFont="1" applyBorder="1" applyAlignment="1">
      <alignment horizontal="left"/>
    </xf>
    <xf numFmtId="49" fontId="18" fillId="0" borderId="1" xfId="0" quotePrefix="1" applyNumberFormat="1" applyFont="1" applyBorder="1"/>
    <xf numFmtId="49" fontId="8" fillId="0" borderId="26" xfId="0" applyNumberFormat="1" applyFont="1" applyBorder="1" applyAlignment="1">
      <alignment horizontal="left"/>
    </xf>
    <xf numFmtId="0" fontId="8" fillId="0" borderId="26" xfId="0" applyFont="1" applyBorder="1" applyAlignment="1">
      <alignment horizontal="left"/>
    </xf>
    <xf numFmtId="49" fontId="8" fillId="0" borderId="26" xfId="0" quotePrefix="1" applyNumberFormat="1" applyFont="1" applyBorder="1"/>
    <xf numFmtId="0" fontId="8" fillId="0" borderId="26" xfId="0" quotePrefix="1" applyFont="1" applyBorder="1"/>
    <xf numFmtId="0" fontId="17" fillId="0" borderId="26" xfId="0" quotePrefix="1" applyFont="1" applyBorder="1"/>
    <xf numFmtId="0" fontId="39" fillId="0" borderId="1" xfId="0" applyFont="1" applyBorder="1"/>
    <xf numFmtId="14" fontId="0" fillId="0" borderId="1" xfId="0" applyNumberFormat="1" applyBorder="1"/>
    <xf numFmtId="14" fontId="8" fillId="0" borderId="0" xfId="0" quotePrefix="1" applyNumberFormat="1" applyFont="1" applyAlignment="1">
      <alignment horizontal="right"/>
    </xf>
    <xf numFmtId="14" fontId="0" fillId="0" borderId="1" xfId="0" applyNumberFormat="1" applyBorder="1" applyAlignment="1">
      <alignment horizontal="right"/>
    </xf>
    <xf numFmtId="41" fontId="8" fillId="0" borderId="26" xfId="7" applyFont="1" applyFill="1" applyBorder="1"/>
    <xf numFmtId="168" fontId="8" fillId="0" borderId="0" xfId="0" applyNumberFormat="1" applyFont="1" applyAlignment="1">
      <alignment horizontal="right"/>
    </xf>
    <xf numFmtId="0" fontId="18" fillId="0" borderId="1" xfId="0" applyFont="1" applyBorder="1"/>
    <xf numFmtId="49" fontId="18" fillId="0" borderId="1" xfId="0" applyNumberFormat="1" applyFont="1" applyBorder="1"/>
    <xf numFmtId="49" fontId="1" fillId="10" borderId="0" xfId="0" quotePrefix="1" applyNumberFormat="1" applyFont="1" applyFill="1"/>
    <xf numFmtId="0" fontId="8" fillId="0" borderId="26" xfId="0" applyFont="1" applyBorder="1"/>
    <xf numFmtId="49" fontId="38" fillId="0" borderId="26" xfId="0" quotePrefix="1" applyNumberFormat="1" applyFont="1" applyBorder="1" applyAlignment="1">
      <alignment horizontal="left"/>
    </xf>
    <xf numFmtId="0" fontId="38" fillId="0" borderId="26" xfId="0" applyFont="1" applyBorder="1" applyAlignment="1">
      <alignment horizontal="left"/>
    </xf>
    <xf numFmtId="49" fontId="39" fillId="0" borderId="26" xfId="0" applyNumberFormat="1" applyFont="1" applyBorder="1"/>
    <xf numFmtId="0" fontId="38" fillId="0" borderId="26" xfId="0" applyFont="1" applyBorder="1"/>
    <xf numFmtId="0" fontId="40" fillId="0" borderId="26" xfId="0" applyFont="1" applyBorder="1"/>
    <xf numFmtId="41" fontId="38" fillId="0" borderId="26" xfId="7" applyFont="1" applyFill="1" applyBorder="1"/>
    <xf numFmtId="0" fontId="18" fillId="0" borderId="26" xfId="0" quotePrefix="1" applyFont="1" applyBorder="1"/>
    <xf numFmtId="0" fontId="41" fillId="0" borderId="0" xfId="0" applyFont="1"/>
    <xf numFmtId="0" fontId="42" fillId="0" borderId="27" xfId="0" applyFont="1" applyBorder="1" applyAlignment="1">
      <alignment vertical="center"/>
    </xf>
    <xf numFmtId="0" fontId="5" fillId="5" borderId="1" xfId="0" applyFont="1" applyFill="1" applyBorder="1" applyAlignment="1">
      <alignment horizontal="left" vertical="center" wrapText="1"/>
    </xf>
    <xf numFmtId="0" fontId="0" fillId="0" borderId="1" xfId="0" applyBorder="1" applyAlignment="1">
      <alignment horizontal="left" vertical="center"/>
    </xf>
    <xf numFmtId="0" fontId="5" fillId="4" borderId="1" xfId="0" applyFont="1" applyFill="1" applyBorder="1" applyAlignment="1">
      <alignment horizontal="left" vertical="center" wrapText="1"/>
    </xf>
    <xf numFmtId="0" fontId="5" fillId="2" borderId="1" xfId="0" applyFont="1" applyFill="1" applyBorder="1" applyAlignment="1">
      <alignment horizontal="left" vertical="center"/>
    </xf>
    <xf numFmtId="0" fontId="5" fillId="3" borderId="1" xfId="0" applyFont="1" applyFill="1" applyBorder="1" applyAlignment="1">
      <alignment horizontal="left" vertical="center"/>
    </xf>
    <xf numFmtId="0" fontId="0" fillId="0" borderId="1" xfId="0" applyBorder="1" applyAlignment="1">
      <alignment horizontal="left" vertical="center" wrapText="1"/>
    </xf>
    <xf numFmtId="0" fontId="0" fillId="0" borderId="26" xfId="0" applyBorder="1" applyAlignment="1">
      <alignment horizontal="left" vertical="center" wrapText="1"/>
    </xf>
    <xf numFmtId="0" fontId="0" fillId="0" borderId="6" xfId="0" applyBorder="1" applyAlignment="1">
      <alignment horizontal="left" vertical="center" wrapText="1"/>
    </xf>
    <xf numFmtId="0" fontId="0" fillId="0" borderId="27" xfId="0" applyBorder="1" applyAlignment="1">
      <alignment horizontal="left" vertical="center" wrapText="1"/>
    </xf>
    <xf numFmtId="0" fontId="2" fillId="0" borderId="26" xfId="0" applyFont="1" applyBorder="1" applyAlignment="1">
      <alignment horizontal="left" vertical="center" wrapText="1"/>
    </xf>
    <xf numFmtId="0" fontId="2" fillId="0" borderId="6" xfId="0" applyFont="1" applyBorder="1" applyAlignment="1">
      <alignment horizontal="left" vertical="center" wrapText="1"/>
    </xf>
    <xf numFmtId="0" fontId="2" fillId="0" borderId="27" xfId="0" applyFont="1" applyBorder="1" applyAlignment="1">
      <alignment horizontal="left" vertical="center" wrapText="1"/>
    </xf>
    <xf numFmtId="0" fontId="2" fillId="0" borderId="1" xfId="0" applyFont="1" applyBorder="1" applyAlignment="1">
      <alignment horizontal="left" vertical="center" wrapText="1"/>
    </xf>
    <xf numFmtId="0" fontId="20" fillId="0" borderId="0" xfId="0" applyFont="1" applyAlignment="1" applyProtection="1">
      <alignment vertical="center"/>
      <protection locked="0"/>
    </xf>
    <xf numFmtId="0" fontId="23" fillId="0" borderId="1" xfId="0" applyFont="1" applyBorder="1" applyAlignment="1">
      <alignment horizontal="center" vertical="center"/>
    </xf>
    <xf numFmtId="0" fontId="24" fillId="0" borderId="2" xfId="0" applyFont="1" applyBorder="1" applyAlignment="1">
      <alignment horizontal="left" vertical="center" indent="1"/>
    </xf>
    <xf numFmtId="0" fontId="24" fillId="0" borderId="4" xfId="0" applyFont="1" applyBorder="1" applyAlignment="1">
      <alignment horizontal="left" vertical="center" indent="1"/>
    </xf>
    <xf numFmtId="0" fontId="24" fillId="0" borderId="3" xfId="0" applyFont="1" applyBorder="1" applyAlignment="1">
      <alignment horizontal="left" vertical="center" indent="1"/>
    </xf>
    <xf numFmtId="0" fontId="23" fillId="0" borderId="1" xfId="0" applyFont="1" applyBorder="1" applyAlignment="1" applyProtection="1">
      <alignment horizontal="center" vertical="center"/>
      <protection hidden="1"/>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3" xfId="0" applyFont="1" applyBorder="1" applyAlignment="1">
      <alignment horizontal="center" vertical="center" wrapText="1"/>
    </xf>
  </cellXfs>
  <cellStyles count="9">
    <cellStyle name="Comma" xfId="1" builtinId="3"/>
    <cellStyle name="Comma [0] 2" xfId="7" xr:uid="{00000000-0005-0000-0000-000001000000}"/>
    <cellStyle name="Comma 2" xfId="4" xr:uid="{00000000-0005-0000-0000-000002000000}"/>
    <cellStyle name="Normal" xfId="0" builtinId="0"/>
    <cellStyle name="Normal 2" xfId="8" xr:uid="{00000000-0005-0000-0000-000004000000}"/>
    <cellStyle name="Normal 2 10" xfId="5" xr:uid="{00000000-0005-0000-0000-000005000000}"/>
    <cellStyle name="Normal 3" xfId="3" xr:uid="{00000000-0005-0000-0000-000006000000}"/>
    <cellStyle name="Normal 3 18" xfId="6" xr:uid="{00000000-0005-0000-0000-000007000000}"/>
    <cellStyle name="Normal 61" xfId="2" xr:uid="{00000000-0005-0000-0000-000008000000}"/>
  </cellStyles>
  <dxfs count="105">
    <dxf>
      <font>
        <color rgb="FF9C0006"/>
      </font>
      <fill>
        <patternFill>
          <bgColor rgb="FFFFC7CE"/>
        </patternFill>
      </fill>
    </dxf>
    <dxf>
      <font>
        <color rgb="FF9C0006"/>
      </font>
      <fill>
        <patternFill>
          <bgColor rgb="FFFFC7CE"/>
        </patternFill>
      </fill>
    </dxf>
    <dxf>
      <fill>
        <patternFill>
          <bgColor rgb="FF00B050"/>
        </patternFill>
      </fill>
    </dxf>
    <dxf>
      <fill>
        <patternFill>
          <bgColor rgb="FFFF0000"/>
        </patternFill>
      </fill>
    </dxf>
    <dxf>
      <fill>
        <patternFill>
          <bgColor theme="0"/>
        </patternFill>
      </fill>
    </dxf>
    <dxf>
      <font>
        <color theme="0"/>
      </font>
      <fill>
        <patternFill>
          <bgColor rgb="FFFF0000"/>
        </patternFill>
      </fill>
    </dxf>
    <dxf>
      <font>
        <color theme="0"/>
      </font>
      <fill>
        <patternFill>
          <bgColor rgb="FF00B050"/>
        </patternFill>
      </fill>
    </dxf>
    <dxf>
      <font>
        <strike val="0"/>
        <outline val="0"/>
        <shadow val="0"/>
        <u val="none"/>
        <vertAlign val="baseline"/>
        <sz val="10"/>
        <name val="Calibri"/>
        <scheme val="minor"/>
      </font>
      <fill>
        <patternFill patternType="none">
          <fgColor indexed="64"/>
          <bgColor auto="1"/>
        </patternFill>
      </fill>
    </dxf>
    <dxf>
      <font>
        <b val="0"/>
        <i val="0"/>
        <strike val="0"/>
        <condense val="0"/>
        <extend val="0"/>
        <outline val="0"/>
        <shadow val="0"/>
        <u val="none"/>
        <vertAlign val="baseline"/>
        <sz val="10"/>
        <color theme="1"/>
        <name val="Calibri"/>
        <scheme val="minor"/>
      </font>
      <numFmt numFmtId="168" formatCode="[$]dd/mm/yyyy;@"/>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numFmt numFmtId="19" formatCode="dd/mm/yyyy"/>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numFmt numFmtId="19" formatCode="dd/mm/yyyy"/>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70C0"/>
        <name val="Calibri"/>
        <scheme val="minor"/>
      </font>
      <numFmt numFmtId="0" formatCode="General"/>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70C0"/>
        <name val="Calibri"/>
        <scheme val="minor"/>
      </font>
      <numFmt numFmtId="0" formatCode="General"/>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1"/>
        <color theme="1"/>
        <name val="Bookman Old Style"/>
        <scheme val="none"/>
      </font>
      <alignment horizontal="general" vertical="center"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val="0"/>
        <i val="0"/>
        <strike val="0"/>
        <condense val="0"/>
        <extend val="0"/>
        <outline val="0"/>
        <shadow val="0"/>
        <u val="none"/>
        <vertAlign val="baseline"/>
        <sz val="14"/>
        <color theme="1"/>
        <name val="Calibri"/>
        <family val="2"/>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4"/>
        <color theme="1"/>
        <name val="Calibri"/>
        <family val="2"/>
        <scheme val="minor"/>
      </font>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4"/>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color theme="1"/>
        <name val="Calibri"/>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color theme="1"/>
        <name val="Calibri"/>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alignment horizontal="general"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4"/>
        <color theme="0"/>
        <name val="Segoe UI"/>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170" formatCode="_([$UGX]\ * #,##0.00_);_([$UGX]\ * \(#,##0.00\);_([$UGX]\ * &quot;-&quot;??_);_(@_)"/>
      <fill>
        <patternFill patternType="solid">
          <fgColor indexed="64"/>
          <bgColor theme="8" tint="0.79998168889431442"/>
        </patternFill>
      </fil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theme="1"/>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4"/>
        <color theme="1"/>
        <name val="Segoe UI"/>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4"/>
        <color theme="1"/>
        <name val="Segoe UI"/>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4"/>
        <color theme="1"/>
        <name val="Segoe UI"/>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0" formatCode="Genera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strike val="0"/>
        <outline val="0"/>
        <shadow val="0"/>
        <u val="none"/>
        <vertAlign val="baseline"/>
        <sz val="14"/>
        <name val="Segoe UI"/>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rgb="FF000000"/>
        </top>
      </border>
    </dxf>
    <dxf>
      <font>
        <strike val="0"/>
        <outline val="0"/>
        <shadow val="0"/>
        <u val="none"/>
        <vertAlign val="baseline"/>
        <sz val="14"/>
        <name val="Segoe UI"/>
        <scheme val="none"/>
      </font>
      <alignment vertical="center" textRotation="0" wrapText="1" indent="0" justifyLastLine="0" shrinkToFit="0" readingOrder="0"/>
      <protection locked="0" hidden="0"/>
    </dxf>
    <dxf>
      <border outline="0">
        <bottom style="thin">
          <color rgb="FF000000"/>
        </bottom>
      </border>
    </dxf>
    <dxf>
      <font>
        <b/>
        <i val="0"/>
        <strike val="0"/>
        <condense val="0"/>
        <extend val="0"/>
        <outline val="0"/>
        <shadow val="0"/>
        <u val="none"/>
        <vertAlign val="baseline"/>
        <sz val="14"/>
        <color theme="0"/>
        <name val="Segoe UI"/>
        <scheme val="none"/>
      </font>
      <fill>
        <patternFill patternType="solid">
          <fgColor indexed="64"/>
          <bgColor theme="0"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numFmt numFmtId="171" formatCode="#,##0.0,,,"/>
    </dxf>
    <dxf>
      <numFmt numFmtId="171" formatCode="#,##0.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strike val="0"/>
        <outline val="0"/>
        <shadow val="0"/>
        <u val="none"/>
        <vertAlign val="baseline"/>
        <sz val="14"/>
        <color rgb="FF0070C0"/>
        <name val="Segoe UI"/>
        <scheme val="none"/>
      </font>
      <numFmt numFmtId="170" formatCode="_([$UGX]\ * #,##0.00_);_([$UGX]\ * \(#,##0.00\);_([$UGX]\ * &quot;-&quot;??_);_(@_)"/>
      <fill>
        <patternFill patternType="solid">
          <fgColor indexed="64"/>
          <bgColor theme="8" tint="0.79998168889431442"/>
        </patternFill>
      </fil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fill>
        <patternFill patternType="solid">
          <fgColor indexed="64"/>
          <bgColor rgb="FFFFFF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170" formatCode="_([$UGX]\ * #,##0.00_);_([$UGX]\ * \(#,##0.00\);_([$UGX]\ * &quot;-&quot;??_);_(@_)"/>
      <fill>
        <patternFill patternType="solid">
          <fgColor indexed="64"/>
          <bgColor theme="8" tint="0.79998168889431442"/>
        </patternFill>
      </fil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theme="1"/>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Segoe UI"/>
        <scheme val="none"/>
      </font>
      <numFmt numFmtId="170" formatCode="_([$UGX]\ * #,##0.00_);_([$UGX]\ * \(#,##0.00\);_([$UGX]\ * &quot;-&quot;??_);_(@_)"/>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numFmt numFmtId="170" formatCode="_([$UGX]\ * #,##0.00_);_([$UGX]\ * \(#,##0.00\);_([$UGX]\ * &quot;-&quot;??_);_(@_)"/>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rgb="FF0070C0"/>
        <name val="Segoe UI"/>
        <scheme val="none"/>
      </font>
      <numFmt numFmtId="166"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rgb="FF0070C0"/>
        <name val="Segoe UI"/>
        <scheme val="none"/>
      </font>
      <numFmt numFmtId="166"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strike val="0"/>
        <outline val="0"/>
        <shadow val="0"/>
        <u val="none"/>
        <vertAlign val="baseline"/>
        <sz val="14"/>
        <name val="Segoe UI"/>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rgb="FF0070C0"/>
        <name val="Segoe UI"/>
        <scheme val="none"/>
      </font>
      <numFmt numFmtId="0" formatCode="Genera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strike val="0"/>
        <outline val="0"/>
        <shadow val="0"/>
        <u val="none"/>
        <vertAlign val="baseline"/>
        <sz val="14"/>
        <name val="Segoe UI"/>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font>
        <strike val="0"/>
        <outline val="0"/>
        <shadow val="0"/>
        <u val="none"/>
        <vertAlign val="baseline"/>
        <sz val="14"/>
        <name val="Segoe UI"/>
        <scheme val="none"/>
      </font>
      <alignment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4"/>
        <color theme="0"/>
        <name val="Segoe UI"/>
        <scheme val="none"/>
      </font>
      <fill>
        <patternFill patternType="solid">
          <fgColor indexed="64"/>
          <bgColor theme="0"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psswn05d\afr1\Documents%20and%20Settings\aespejo\My%20Local%20Documents\Uganda%20-%20BOP%20files\Total%20exercise\Documents%20and%20Settings\aespejo\My%20Local%20Documents\Uganda%20-%20BOP%20files\UGHU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gseit01"/>
      <sheetName val="TOC"/>
      <sheetName val="Chartout"/>
      <sheetName val="SEI"/>
      <sheetName val="Con"/>
      <sheetName val="Asm"/>
      <sheetName val="AltAsm"/>
      <sheetName val="InOutQ"/>
      <sheetName val="InOutM"/>
      <sheetName val="Gout"/>
      <sheetName val="Fout"/>
      <sheetName val="Mout"/>
      <sheetName val="Bout"/>
      <sheetName val="BoutUSD"/>
      <sheetName val="Dout"/>
      <sheetName val="DoutUSD"/>
      <sheetName val="DSAout"/>
      <sheetName val="Lout"/>
      <sheetName val="DSAin"/>
      <sheetName val="Gin"/>
      <sheetName val="Fin"/>
      <sheetName val="Min"/>
      <sheetName val="Bin"/>
      <sheetName val="BinUSD"/>
      <sheetName val="Din"/>
      <sheetName val="DinUSD"/>
      <sheetName val="Fng"/>
      <sheetName val="AnM"/>
      <sheetName val="MONA"/>
      <sheetName val="MONAT05"/>
      <sheetName val="MONAT06"/>
      <sheetName val="ControlSheet"/>
      <sheetName val="WETA"/>
      <sheetName val="WETA-Consistency"/>
      <sheetName val="UGHUB"/>
      <sheetName val="Quarterly Program"/>
      <sheetName val="Sheet2"/>
      <sheetName val="Gin:D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Y PC" refreshedDate="45170.428305439818" createdVersion="7" refreshedVersion="8" minRefreshableVersion="3" recordCount="316" xr:uid="{00000000-000A-0000-FFFF-FFFF01000000}">
  <cacheSource type="worksheet">
    <worksheetSource name="DC"/>
  </cacheSource>
  <cacheFields count="14">
    <cacheField name="Vote Code" numFmtId="49">
      <sharedItems containsBlank="1" count="161">
        <s v="001"/>
        <s v="002"/>
        <s v="003"/>
        <s v="004"/>
        <s v="005"/>
        <s v="006"/>
        <s v="007"/>
        <s v="008"/>
        <s v="009"/>
        <s v="010"/>
        <s v="011"/>
        <s v="012"/>
        <s v="013"/>
        <s v="014"/>
        <s v="015"/>
        <s v="016"/>
        <s v="017"/>
        <s v="018"/>
        <s v="019"/>
        <s v="020"/>
        <s v="021"/>
        <s v="022"/>
        <s v="023"/>
        <s v="101"/>
        <s v="102"/>
        <s v="103"/>
        <s v="104"/>
        <s v="105"/>
        <s v="106"/>
        <s v="107"/>
        <s v="108"/>
        <s v="109"/>
        <s v="110"/>
        <s v="111"/>
        <s v="112"/>
        <s v="113"/>
        <s v="114"/>
        <s v="115"/>
        <s v="116"/>
        <s v="117"/>
        <s v="118"/>
        <s v="119"/>
        <s v="120"/>
        <s v="121"/>
        <s v="122"/>
        <s v="124"/>
        <s v="125"/>
        <s v="126"/>
        <s v="127"/>
        <s v="128"/>
        <s v="129"/>
        <s v="131"/>
        <s v="132"/>
        <s v="133"/>
        <s v="134"/>
        <s v="135"/>
        <s v="136"/>
        <s v="137"/>
        <s v="138"/>
        <s v="139"/>
        <s v="141"/>
        <s v="142"/>
        <s v="143"/>
        <s v="144"/>
        <s v="145"/>
        <s v="146"/>
        <s v="147"/>
        <s v="148"/>
        <s v="149"/>
        <s v="150"/>
        <s v="151"/>
        <s v="152"/>
        <s v="153"/>
        <s v="154"/>
        <s v="155"/>
        <s v="156"/>
        <s v="157"/>
        <s v="158"/>
        <s v="159"/>
        <s v="160"/>
        <s v="161"/>
        <s v="162"/>
        <s v="164"/>
        <s v="165"/>
        <s v="207"/>
        <s v="301"/>
        <s v="302"/>
        <s v="303"/>
        <s v="304"/>
        <s v="305"/>
        <s v="306"/>
        <s v="307"/>
        <s v="308"/>
        <s v="309"/>
        <s v="311"/>
        <s v="313"/>
        <s v="401"/>
        <s v="402"/>
        <s v="403"/>
        <s v="404"/>
        <s v="405"/>
        <s v="406"/>
        <s v="407"/>
        <s v="408"/>
        <s v="409"/>
        <s v="410"/>
        <s v="411"/>
        <s v="412"/>
        <s v="413"/>
        <s v="414"/>
        <s v="415"/>
        <s v="416"/>
        <s v="417"/>
        <s v="418"/>
        <s v="419"/>
        <s v="420"/>
        <s v="501"/>
        <s v="502"/>
        <s v="503"/>
        <s v="504"/>
        <s v="505"/>
        <s v="506"/>
        <s v="507"/>
        <s v="508"/>
        <s v="509"/>
        <s v="510"/>
        <s v="511"/>
        <s v="512"/>
        <s v="513"/>
        <s v="514"/>
        <s v="515"/>
        <s v="516"/>
        <s v="517"/>
        <s v="518"/>
        <s v="519"/>
        <s v="520"/>
        <s v="521"/>
        <s v="522"/>
        <s v="523"/>
        <s v="524"/>
        <s v="525"/>
        <s v="526"/>
        <s v="527"/>
        <s v="528"/>
        <s v="529"/>
        <s v="530"/>
        <s v="531"/>
        <s v="532"/>
        <s v="533"/>
        <s v="534"/>
        <s v="535"/>
        <s v="536"/>
        <m u="1"/>
        <s v="Missing" u="1"/>
        <s v="180" u="1"/>
        <s v="179" u="1"/>
        <s v="163" u="1"/>
        <s v="310" u="1"/>
        <s v="312" u="1"/>
        <s v="315" u="1"/>
        <s v="316" u="1"/>
      </sharedItems>
    </cacheField>
    <cacheField name="Vote Name" numFmtId="0">
      <sharedItems count="157">
        <s v="Office of the President"/>
        <s v="State House"/>
        <s v="Office of the Prime Minister"/>
        <s v="Ministry of Defence "/>
        <s v="Ministry of Public Service "/>
        <s v="Ministry of Foreign Affairs "/>
        <s v="Ministry of Justice and Constitutional Affairs "/>
        <s v="Ministry of Finance, Planning and Economic Development "/>
        <s v="Ministry of Internal Affairs "/>
        <s v="Ministry of Agriculture, Animal Industry and Fisheries"/>
        <s v="Ministry of Local Government"/>
        <s v="Ministry of Lands, Housing &amp; Urban Development "/>
        <s v="Ministry of Education and Sports"/>
        <s v="Ministry of Health"/>
        <s v="Ministry of  Trade, Industry and Co-operatives"/>
        <s v="Ministry of Works and Transport"/>
        <s v="Ministry of Energy and Mineral Development"/>
        <s v="Ministry of Gender, Labour and Social Development"/>
        <s v="Ministry of Water and Environment"/>
        <s v="Ministry of ICT and National Guidance"/>
        <s v="Ministry of East African Community Affairs"/>
        <s v="Ministry of Tourism, Wildlife and Antiquities"/>
        <s v="Ministry of Kampala Capital City and Metropolitan Affairs"/>
        <s v="Judiciary (Courts of Judicature)"/>
        <s v="Electoral Commission (EC)"/>
        <s v="Inspectorate of Government (IG)"/>
        <s v="Parliamentary Commission"/>
        <s v="Law Reform Commission (LRC)"/>
        <s v="Uganda Human Rights Commission (UHRC)"/>
        <s v="Uganda Aids Commission (UAC)"/>
        <s v="National Planning Authority (NPA)"/>
        <s v="Uganda National Meteorological Authority (UNMA)"/>
        <s v="Uganda Industrial Research Institute (UIRI)"/>
        <s v="National Curriculum Development Centre (NCDC)"/>
        <s v="Directorate of Ethics and Integrity (DEI)"/>
        <s v="Uganda National Roads Authority (UNRA)"/>
        <s v="Uganda Cancer Institute (UCI)"/>
        <s v="Uganda Heart Institute (UHI)"/>
        <s v="Uganda National Medical Stores"/>
        <s v="Uganda  Tourism Board (UTB)"/>
        <s v="Uganda Road Fund"/>
        <s v="Uganda Registration Services Bureau (URSB)"/>
        <s v="National Citizenship and Immigration Control (NCIC)"/>
        <s v="Dairy Development Authority (DDA)"/>
        <s v="Kampala Capital City Authority (KCCA)"/>
        <s v="Equal Opportunities Commission"/>
        <s v="National Animal Genetic Resource Centre and Data Bank (NAGRC&amp;DB)"/>
        <s v="National Information Technologies Authority"/>
        <s v="Uganda Virus Research Institute (UVRI)"/>
        <s v="Uganda National Examination Board (UNEB)"/>
        <s v="Financial Intelligence Authority (FIA)"/>
        <s v="Office of the Auditor General (OAG)"/>
        <s v="Education Service Commission (ESC)"/>
        <s v="Directorate of Public Prosecution (DPP)"/>
        <s v="Health Service Commission (HSC)"/>
        <s v="Directorate of Government Analytical Laboratory (DGAL)"/>
        <s v="Uganda Export Promotion Board (UEPB)"/>
        <s v="National Identification and Registration Authority (NIRA)"/>
        <s v="Uganda Investment Authority (UIA)"/>
        <s v="Petroleum Authority of Uganda (PAU)"/>
        <s v="Uganda Revenue Authority (URA)"/>
        <s v="National Agricultural Research Organization (NARO)"/>
        <s v="Uganda Bureau of Statistics (UBOS)"/>
        <s v="Uganda Police Force"/>
        <s v="Uganda Prisons Service"/>
        <s v="Public Service Commission (PSC)"/>
        <s v="Local Government Finance Commission (LGFC)"/>
        <s v="Judicial Service Commission (JSC)"/>
        <s v="National Population Council"/>
        <s v="National Environment Management Authority (NEMA)"/>
        <s v="Uganda Blood Transfusion Service (UBTS)"/>
        <s v="National Agricultural Advisory Services (NAADS)"/>
        <s v="Public Procurement &amp; Disposal of Public Assets (PPDA)"/>
        <s v="Uganda National Bureau of Standards (UNBS)"/>
        <s v="Cotton Development Organization"/>
        <s v="Uganda Land Commission (ULC)"/>
        <s v="National Forestry Authority (NFA)"/>
        <s v="Internal Security Organization (ISO)"/>
        <s v="External Security Organization (ESO)"/>
        <s v="Uganda Coffee Development Authority (UCDA)"/>
        <s v="Uganda Free Zones Authority"/>
        <s v="Uganda Microfinance Regulatory Authority"/>
        <s v="National Council for Higher Education"/>
        <s v="Uganda Business and Technical Examination Board"/>
        <s v="Uganda High Commission in Tanzania, Dar es Salaam"/>
        <s v="Makerere University"/>
        <s v="Mbarara University"/>
        <s v="Makerere University Business School"/>
        <s v="Kyambogo University"/>
        <s v="Busitema University"/>
        <s v="Muni University"/>
        <s v="Kabale University"/>
        <s v="Soroti University"/>
        <s v="Gulu University"/>
        <s v="Law Development Centre"/>
        <s v="Mountains of the Moon University"/>
        <s v="Mulago National Referral Hospital"/>
        <s v="Butabika Hospital"/>
        <s v="Arua Hospital"/>
        <s v="Fort Portal Hospital"/>
        <s v="Gulu Hospital"/>
        <s v="Hoima Hospital"/>
        <s v="Jinja Hospital"/>
        <s v="Kabale Hospital"/>
        <s v="Masaka Hospital"/>
        <s v="Mbale Hospital"/>
        <s v="Soroti Hospital"/>
        <s v="Lira Hospital"/>
        <s v="Mbarara Regional  Hospital"/>
        <s v="Mubende Regional Referral Hospital"/>
        <s v="Moroto Regional Referral Hospital"/>
        <s v="Naguru National Referral Hospital"/>
        <s v="Kiruddu National Referral Hospital"/>
        <s v="Kawempe National Referral Hospital"/>
        <s v="Entebbe Regional Referral Hospital"/>
        <s v="Mulago Specialized Women and Neonatal Hospital"/>
        <s v="Mission in New york - USA"/>
        <s v="Mission in London - United Kingdom"/>
        <s v="Mission in Ottawa - Canada"/>
        <s v="Mission in New Delhi - INDIA"/>
        <s v="Uganda High Commission in Kenya, Nairobi"/>
        <s v="Mission in Dar es saalam - Tanzania"/>
        <s v="Uganda High Commission in Nigeria, Abuja"/>
        <s v="Mission in Pretoria - South Africa"/>
        <s v="Mission in Kigali - Rwanda"/>
        <s v="Uganda Embassy in the United States, Washington"/>
        <s v="Mission in Cairo - Egypt"/>
        <s v="Uganda Embassy in Ethiopia, Addis Ababa"/>
        <s v="Mission in Beijing - China"/>
        <s v="Mission in Geneva - Switzerland"/>
        <s v="Mission in Tokyo - Japan"/>
        <s v="Uganda Embassy in Saudi Arabia, Riyadh"/>
        <s v="Uganda Embassy in Denmark, Copenhagen"/>
        <s v="Mission in BRUSSELS - BELGIUM"/>
        <s v="Uganda Embassy in Italy, Rome"/>
        <s v="Uganda Embassy in DRC, Kinshasa"/>
        <s v="Uganda Embassy in Sudan, Khartoum"/>
        <s v="Uganda Embassy in France, Paris"/>
        <s v="Uganda Embassy in Germany, Berlin"/>
        <s v="Mission in Tehran- IRAN"/>
        <s v="Mission in Moscow- Russia"/>
        <s v="Uganda Embassy in Australia, Canberra"/>
        <s v="Uganda Embassy in South Sudan, Juba"/>
        <s v="Mission in Abu Dhabi"/>
        <s v="Mission in Bujumbura - Burundi"/>
        <s v="Uganda Consulate in China, Guangzhou"/>
        <s v="Mission in ANKARA"/>
        <s v="Uganda Embassy in Somalia, Mogadishu"/>
        <s v="Uganda Embassy in Malaysia, Kuala Lumpur"/>
        <s v="Uganda Consulate in Kenya, Mombasa"/>
        <s v="Uganda Embassy in Algeria, Algiers"/>
        <s v="Uganda Embassy in Qatar, Doha"/>
        <s v="Lira University" u="1"/>
        <s v="Uganda Embassy in China, Beijing" u="1"/>
        <s v="Uganda High Commission in Rwanda, Kigali" u="1"/>
        <s v="Uganda Management Institute" u="1"/>
        <s v="Uganda Embassy in United Arab Emirates, Abudhabi" u="1"/>
      </sharedItems>
    </cacheField>
    <cacheField name="Program Code" numFmtId="49">
      <sharedItems count="20">
        <s v="14"/>
        <s v="17"/>
        <s v="16"/>
        <s v="18"/>
        <s v="07"/>
        <s v="01"/>
        <s v="06"/>
        <s v="10"/>
        <s v="12"/>
        <s v="04"/>
        <s v="09"/>
        <s v="08"/>
        <s v="03"/>
        <s v="02"/>
        <s v="15"/>
        <s v="05"/>
        <s v="19"/>
        <s v="20"/>
        <s v="11"/>
        <s v="13"/>
      </sharedItems>
    </cacheField>
    <cacheField name="Programme Name" numFmtId="0">
      <sharedItems count="23">
        <s v="Public Sector Transformation"/>
        <s v="Regional Development "/>
        <s v="Governance and security"/>
        <s v="Development Plan Implementation"/>
        <s v="Private Sector Development"/>
        <s v="Agro-Industralisation"/>
        <s v="Natural Resources, Environment, Climate Change, Land and Water Management"/>
        <s v="Sustainable Urbanization and Housing "/>
        <s v="Human Capital Development"/>
        <s v="Manufacturing "/>
        <s v="Intergrated Transport Infrastructure and Services"/>
        <s v="Sustainable Energy Development"/>
        <s v="Sustainable Development of Petroleum Resources"/>
        <s v="Mineral Development"/>
        <s v="Community Mobilization And Mindset Change"/>
        <s v="Tourism Development"/>
        <s v="Administration of Justice"/>
        <s v="Legislation, Oversight And Representation"/>
        <s v="Digital Transformation"/>
        <s v="Innovation, Technology Development and Transfer"/>
        <s v="'Governance and security" u="1"/>
        <s v="'Regional Development " u="1"/>
        <s v="'Human Capital Development" u="1"/>
      </sharedItems>
    </cacheField>
    <cacheField name="Code Program" numFmtId="0">
      <sharedItems/>
    </cacheField>
    <cacheField name="Project Code" numFmtId="0">
      <sharedItems containsMixedTypes="1" containsNumber="1" containsInteger="1" minValue="1713" maxValue="1744"/>
    </cacheField>
    <cacheField name="Project Name" numFmtId="0">
      <sharedItems/>
    </cacheField>
    <cacheField name="Code Project" numFmtId="0">
      <sharedItems/>
    </cacheField>
    <cacheField name="Start Date" numFmtId="14">
      <sharedItems containsDate="1" containsMixedTypes="1" minDate="2003-07-01T00:00:00" maxDate="2023-07-02T00:00:00"/>
    </cacheField>
    <cacheField name="End Date" numFmtId="14">
      <sharedItems containsDate="1" containsMixedTypes="1" minDate="2023-06-30T00:00:00" maxDate="2027-07-01T00:00:00"/>
    </cacheField>
    <cacheField name="GoU FY 2022/23" numFmtId="0">
      <sharedItems containsString="0" containsBlank="1" containsNumber="1" minValue="0" maxValue="515.88559082799998"/>
    </cacheField>
    <cacheField name="EF FY 2022/23" numFmtId="0">
      <sharedItems containsString="0" containsBlank="1" containsNumber="1" minValue="0" maxValue="927.70386723499996"/>
    </cacheField>
    <cacheField name="DC Decision" numFmtId="0">
      <sharedItems/>
    </cacheField>
    <cacheField name="Revised End Date" numFmtId="0">
      <sharedItems containsDate="1" containsMixedTypes="1" minDate="2023-06-30T00:00:00" maxDate="2027-07-01T00:0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Y PC" refreshedDate="45642.76648298611" createdVersion="7" refreshedVersion="8" minRefreshableVersion="3" recordCount="997" xr:uid="{00000000-000A-0000-FFFF-FFFF00000000}">
  <cacheSource type="worksheet">
    <worksheetSource name="MYCS"/>
  </cacheSource>
  <cacheFields count="25">
    <cacheField name="Project Code and Name " numFmtId="0">
      <sharedItems containsNonDate="0" containsString="0" containsBlank="1"/>
    </cacheField>
    <cacheField name="Programme Code and Name" numFmtId="0">
      <sharedItems/>
    </cacheField>
    <cacheField name="Funding Source" numFmtId="0">
      <sharedItems containsNonDate="0" containsBlank="1" count="3">
        <m/>
        <s v="GoU Funded" u="1"/>
        <s v="External Financing" u="1"/>
      </sharedItems>
    </cacheField>
    <cacheField name="Start Date _x000a_dd/mm/yyyy" numFmtId="166">
      <sharedItems containsNonDate="0"/>
    </cacheField>
    <cacheField name="End Date _x000a_dd/mm/yyyy" numFmtId="166">
      <sharedItems containsNonDate="0"/>
    </cacheField>
    <cacheField name="Project Status" numFmtId="0">
      <sharedItems containsNonDate="0" containsString="0" containsBlank="1"/>
    </cacheField>
    <cacheField name="Project Classification" numFmtId="0">
      <sharedItems containsNonDate="0" containsString="0" containsBlank="1"/>
    </cacheField>
    <cacheField name="Total approved cost of the project by DC (Value in UGX)" numFmtId="170">
      <sharedItems containsNonDate="0" containsString="0" containsBlank="1"/>
    </cacheField>
    <cacheField name="Approved budget FY 23/24" numFmtId="170">
      <sharedItems containsNonDate="0" containsString="0" containsBlank="1"/>
    </cacheField>
    <cacheField name="Verified Arrears" numFmtId="170">
      <sharedItems containsNonDate="0" containsString="0" containsBlank="1"/>
    </cacheField>
    <cacheField name="Counterpart Funding requirements" numFmtId="170">
      <sharedItems containsNonDate="0" containsString="0" containsBlank="1"/>
    </cacheField>
    <cacheField name="Cash Required for Contractual Commitments (value next FY)" numFmtId="170">
      <sharedItems containsNonDate="0" containsString="0" containsBlank="1"/>
    </cacheField>
    <cacheField name="Non contractual commitments" numFmtId="170">
      <sharedItems containsNonDate="0" containsString="0" containsBlank="1"/>
    </cacheField>
    <cacheField name="FY24-25 sum (signed)" numFmtId="170">
      <sharedItems containsSemiMixedTypes="0" containsString="0" containsNumber="1" containsInteger="1" minValue="0" maxValue="0"/>
    </cacheField>
    <cacheField name="FY2 (FY25-26) Commitments" numFmtId="170">
      <sharedItems containsNonDate="0" containsString="0" containsBlank="1"/>
    </cacheField>
    <cacheField name="FY3 (FY26-27) Commitments" numFmtId="170">
      <sharedItems containsNonDate="0" containsString="0" containsBlank="1"/>
    </cacheField>
    <cacheField name="FY4 (FY27-28) Commitments" numFmtId="170">
      <sharedItems containsNonDate="0" containsString="0" containsBlank="1"/>
    </cacheField>
    <cacheField name="FY5 (FY28-29) Commitments" numFmtId="170">
      <sharedItems containsNonDate="0" containsString="0" containsBlank="1"/>
    </cacheField>
    <cacheField name="FY6 (FY29-30) Commitments" numFmtId="170">
      <sharedItems containsNonDate="0" containsString="0" containsBlank="1"/>
    </cacheField>
    <cacheField name="Cumulative spending to end FY 22/23" numFmtId="170">
      <sharedItems containsNonDate="0" containsString="0" containsBlank="1"/>
    </cacheField>
    <cacheField name="Total Project Commitments" numFmtId="170">
      <sharedItems containsSemiMixedTypes="0" containsString="0" containsNumber="1" containsInteger="1" minValue="0" maxValue="0"/>
    </cacheField>
    <cacheField name="Indicates red when project commitments&gt;Project cost , green when commitments &lt;project cost" numFmtId="170">
      <sharedItems containsSemiMixedTypes="0" containsString="0" containsNumber="1" containsInteger="1" minValue="0" maxValue="0"/>
    </cacheField>
    <cacheField name="Provide evidence of contracts, agreements or other verified commitments e.g. tender documents and any other Important information or assumptions when populating the template)" numFmtId="0">
      <sharedItems containsNonDate="0" containsString="0" containsBlank="1"/>
    </cacheField>
    <cacheField name="PIM Process (Four Gates)" numFmtId="0">
      <sharedItems containsNonDate="0" containsString="0" containsBlank="1"/>
    </cacheField>
    <cacheField name="Select for first call on resources? (Y/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6">
  <r>
    <x v="0"/>
    <x v="0"/>
    <x v="0"/>
    <x v="0"/>
    <s v="14: Public Sector Transformation"/>
    <s v="1589"/>
    <s v="Retooling of Office of the President"/>
    <s v="1589: Retooling of Office of the President"/>
    <d v="2020-07-01T00:00:00"/>
    <d v="2025-06-30T00:00:00"/>
    <n v="34.307716163999999"/>
    <n v="0"/>
    <s v="Re-scope"/>
    <s v="30/06/2025"/>
  </r>
  <r>
    <x v="1"/>
    <x v="1"/>
    <x v="0"/>
    <x v="0"/>
    <s v="14: Public Sector Transformation"/>
    <s v="1513"/>
    <s v="National Science, Technology, Engineering and Innovation Skills Enhancement Project (NSTEIC)"/>
    <s v="1513: National Science, Technology, Engineering and Innovation Skills Enhancement Project (NSTEIC)"/>
    <d v="2020-01-07T00:00:00"/>
    <d v="2025-06-30T00:00:00"/>
    <n v="138.147839"/>
    <n v="44.250124837999998"/>
    <s v="Retain"/>
    <d v="2025-06-30T00:00:00"/>
  </r>
  <r>
    <x v="1"/>
    <x v="1"/>
    <x v="0"/>
    <x v="0"/>
    <s v="14: Public Sector Transformation"/>
    <s v="1590"/>
    <s v="Retooling of State House"/>
    <s v="1590: Retooling of State House"/>
    <d v="2020-07-01T00:00:00"/>
    <s v="30/06/2025"/>
    <n v="36.203046581000002"/>
    <n v="0"/>
    <s v="Retain"/>
    <s v="30/06/2025"/>
  </r>
  <r>
    <x v="2"/>
    <x v="2"/>
    <x v="0"/>
    <x v="0"/>
    <s v="14: Public Sector Transformation"/>
    <s v="1673"/>
    <s v="Retooling of Office of the Prime Minister"/>
    <s v="1673: Retooling of Office of the Prime Minister"/>
    <d v="2020-07-01T00:00:00"/>
    <d v="2025-06-30T00:00:00"/>
    <n v="3.7759212569999998"/>
    <n v="0"/>
    <s v="Retain"/>
    <d v="2025-06-30T00:00:00"/>
  </r>
  <r>
    <x v="2"/>
    <x v="2"/>
    <x v="1"/>
    <x v="1"/>
    <s v="17: Regional Development "/>
    <s v="1486"/>
    <s v="Development Initiative for Northern Uganda"/>
    <s v="1486: Development Initiative for Northern Uganda"/>
    <d v="2017-07-01T00:00:00"/>
    <d v="2024-06-30T00:00:00"/>
    <n v="0"/>
    <n v="12.685035786"/>
    <s v="Extend"/>
    <d v="2024-06-30T00:00:00"/>
  </r>
  <r>
    <x v="2"/>
    <x v="2"/>
    <x v="1"/>
    <x v="1"/>
    <s v="17: Regional Development "/>
    <s v="1499"/>
    <s v="Development Response to Displacement Impacts Project (DRDIP)"/>
    <s v="1499: Development Response to Displacement Impacts Project (DRDIP)"/>
    <d v="2017-07-01T00:00:00"/>
    <d v="2024-06-30T00:00:00"/>
    <n v="0"/>
    <n v="77.437718466999996"/>
    <s v="Retain"/>
    <d v="2024-06-30T00:00:00"/>
  </r>
  <r>
    <x v="3"/>
    <x v="3"/>
    <x v="2"/>
    <x v="2"/>
    <s v="16: Governance and security"/>
    <s v="1178"/>
    <s v="UPDF Peace Keeping Mission in Somalia"/>
    <s v="1178: UPDF Peace Keeping Mission in Somalia"/>
    <d v="2015-07-01T00:00:00"/>
    <d v="2025-06-30T00:00:00"/>
    <n v="0"/>
    <n v="393.01485877200008"/>
    <s v="Retain"/>
    <d v="2025-06-30T00:00:00"/>
  </r>
  <r>
    <x v="3"/>
    <x v="3"/>
    <x v="2"/>
    <x v="2"/>
    <s v="16: Governance and security"/>
    <s v="1630"/>
    <s v="Retooling of Ministry of Defense and Veteran Affairs"/>
    <s v="1630: Retooling of Ministry of Defense and Veteran Affairs"/>
    <d v="2020-07-01T00:00:00"/>
    <d v="2025-06-30T00:00:00"/>
    <n v="2.0903103519999999"/>
    <n v="0"/>
    <s v="Retain"/>
    <d v="2025-06-30T00:00:00"/>
  </r>
  <r>
    <x v="4"/>
    <x v="4"/>
    <x v="0"/>
    <x v="0"/>
    <s v="14: Public Sector Transformation"/>
    <s v="1682"/>
    <s v="Retooling of Public Service"/>
    <s v="1682: Retooling of Public Service"/>
    <d v="2020-07-01T00:00:00"/>
    <d v="2025-06-30T00:00:00"/>
    <n v="2.947655385"/>
    <n v="0"/>
    <s v="Retain"/>
    <d v="2025-06-30T00:00:00"/>
  </r>
  <r>
    <x v="5"/>
    <x v="5"/>
    <x v="2"/>
    <x v="2"/>
    <s v="16: Governance and security"/>
    <s v="1591"/>
    <s v="Retooling of Ministry of Foreign Affairs"/>
    <s v="1591: Retooling of Ministry of Foreign Affairs"/>
    <s v="01/07/2020"/>
    <s v="30/06/2025"/>
    <n v="0.42779435799999999"/>
    <n v="0"/>
    <s v="Retain"/>
    <s v="30/06/2025"/>
  </r>
  <r>
    <x v="6"/>
    <x v="6"/>
    <x v="2"/>
    <x v="2"/>
    <s v="16: Governance and security"/>
    <s v="1242"/>
    <s v="JLOS House Project"/>
    <s v="1242: JLOS House Project"/>
    <d v="2015-07-01T00:00:00"/>
    <d v="2025-06-30T00:00:00"/>
    <n v="20"/>
    <n v="0"/>
    <s v="Retain"/>
    <d v="2025-06-30T00:00:00"/>
  </r>
  <r>
    <x v="6"/>
    <x v="6"/>
    <x v="2"/>
    <x v="2"/>
    <s v="16: Governance and security"/>
    <s v="1647"/>
    <s v="Retooling of Ministry of Justice and Constitutional Affairs"/>
    <s v="1647: Retooling of Ministry of Justice and Constitutional Affairs"/>
    <d v="2020-07-01T00:00:00"/>
    <d v="2025-06-30T00:00:00"/>
    <n v="1.7400865649999999"/>
    <n v="0"/>
    <s v="Retain"/>
    <d v="2025-06-30T00:00:00"/>
  </r>
  <r>
    <x v="7"/>
    <x v="7"/>
    <x v="3"/>
    <x v="3"/>
    <s v="18: Development Plan Implementation"/>
    <s v="1521"/>
    <s v="Resource Enhancement and Accountability Programme (REAP)"/>
    <s v="1521: Resource Enhancement and Accountability Programme (REAP)"/>
    <d v="2019-07-01T00:00:00"/>
    <d v="2025-06-30T00:00:00"/>
    <n v="128.91212182000001"/>
    <n v="25.591322194"/>
    <s v="Retain"/>
    <d v="2025-06-30T00:00:00"/>
  </r>
  <r>
    <x v="7"/>
    <x v="7"/>
    <x v="4"/>
    <x v="4"/>
    <s v="07: Private Sector Development"/>
    <s v="1289"/>
    <s v="Competitiveness and Enterprise Development Project-CEDP"/>
    <s v="1289: Competitiveness and Enterprise Development Project-CEDP"/>
    <d v="2014-07-01T00:00:00"/>
    <d v="2024-06-30T00:00:00"/>
    <n v="2.249341995"/>
    <n v="47.937635245000003"/>
    <s v="Retain"/>
    <d v="2024-06-30T00:00:00"/>
  </r>
  <r>
    <x v="7"/>
    <x v="7"/>
    <x v="3"/>
    <x v="3"/>
    <s v="18: Development Plan Implementation"/>
    <s v="1625"/>
    <s v="Retooling of Ministry of Finance, Planning and Economic Development"/>
    <s v="1625: Retooling of Ministry of Finance, Planning and Economic Development"/>
    <d v="2020-07-01T00:00:00"/>
    <d v="2025-06-30T00:00:00"/>
    <n v="51.629974914999998"/>
    <n v="0"/>
    <s v="Re-scope"/>
    <d v="2025-06-30T00:00:00"/>
  </r>
  <r>
    <x v="7"/>
    <x v="7"/>
    <x v="4"/>
    <x v="4"/>
    <s v="07: Private Sector Development"/>
    <s v="1778"/>
    <s v="Enhancing Growth and Productivity Opportunities for Women Enterprises"/>
    <s v="1778: Enhancing Growth and Productivity Opportunities for Women Enterprises"/>
    <s v="01/07/2022"/>
    <s v="30/06/2027"/>
    <m/>
    <m/>
    <s v="New"/>
    <s v="30/06/2027"/>
  </r>
  <r>
    <x v="7"/>
    <x v="7"/>
    <x v="3"/>
    <x v="3"/>
    <s v="18: Development Plan Implementation"/>
    <s v="1208"/>
    <s v="Support to National Authorising Officer"/>
    <s v="1208: Support to National Authorising Officer"/>
    <d v="2015-07-01T00:00:00"/>
    <d v="2026-06-30T00:00:00"/>
    <m/>
    <m/>
    <s v="Retain"/>
    <d v="2026-06-30T00:00:00"/>
  </r>
  <r>
    <x v="8"/>
    <x v="8"/>
    <x v="2"/>
    <x v="2"/>
    <s v="16: Governance and security"/>
    <s v="1641"/>
    <s v="Retooling of Ministry of Internal Affairs"/>
    <s v="1641: Retooling of Ministry of Internal Affairs"/>
    <d v="2020-07-01T00:00:00"/>
    <d v="2025-06-30T00:00:00"/>
    <n v="3.6472210299999999"/>
    <n v="0"/>
    <s v="Retain"/>
    <d v="2025-06-30T00:00:00"/>
  </r>
  <r>
    <x v="9"/>
    <x v="9"/>
    <x v="5"/>
    <x v="5"/>
    <s v="01: Agro-Industralisation"/>
    <s v="1263"/>
    <s v="Agriculture Cluster Development Project (ACDP)"/>
    <s v="1263: Agriculture Cluster Development Project (ACDP)"/>
    <d v="2013-07-01T00:00:00"/>
    <d v="2023-09-30T00:00:00"/>
    <n v="1"/>
    <n v="73.75"/>
    <s v="Retain"/>
    <d v="2023-09-30T00:00:00"/>
  </r>
  <r>
    <x v="9"/>
    <x v="9"/>
    <x v="5"/>
    <x v="5"/>
    <s v="01: Agro-Industralisation"/>
    <s v="1316"/>
    <s v="Enhancing National Food Security through increased Rice production in Eastern Uganda"/>
    <s v="1316: Enhancing National Food Security through increased Rice production in Eastern Uganda"/>
    <d v="2014-07-01T00:00:00"/>
    <d v="2024-06-30T00:00:00"/>
    <n v="0.49"/>
    <n v="73.75"/>
    <s v="Retain"/>
    <d v="2024-06-30T00:00:00"/>
  </r>
  <r>
    <x v="9"/>
    <x v="9"/>
    <x v="5"/>
    <x v="5"/>
    <s v="01: Agro-Industralisation"/>
    <s v="1425"/>
    <s v="Multisectoral Food Safety &amp; Nutrition Project"/>
    <s v="1425: Multisectoral Food Safety &amp; Nutrition Project"/>
    <d v="2016-07-01T00:00:00"/>
    <d v="2023-06-30T00:00:00"/>
    <n v="1.55"/>
    <n v="11.532458889999999"/>
    <s v="Extend "/>
    <d v="2024-06-30T00:00:00"/>
  </r>
  <r>
    <x v="9"/>
    <x v="9"/>
    <x v="5"/>
    <x v="5"/>
    <s v="01: Agro-Industralisation"/>
    <s v="1444"/>
    <s v="Agriculture Value Chain Development"/>
    <s v="1444: Agriculture Value Chain Development"/>
    <d v="2017-07-01T00:00:00"/>
    <d v="2023-06-30T00:00:00"/>
    <n v="10.271000000000001"/>
    <n v="73.75"/>
    <s v="Extend "/>
    <d v="2024-06-30T00:00:00"/>
  </r>
  <r>
    <x v="9"/>
    <x v="9"/>
    <x v="5"/>
    <x v="5"/>
    <s v="01: Agro-Industralisation"/>
    <s v="1494"/>
    <s v="Promoting Commercial Aquaculture Project"/>
    <s v="1494: Promoting Commercial Aquaculture Project"/>
    <d v="2017-07-01T00:00:00"/>
    <d v="2024-06-30T00:00:00"/>
    <n v="7.4219555599999998"/>
    <n v="0"/>
    <s v="Retain"/>
    <d v="2024-06-30T00:00:00"/>
  </r>
  <r>
    <x v="9"/>
    <x v="9"/>
    <x v="5"/>
    <x v="5"/>
    <s v="01: Agro-Industralisation"/>
    <s v="1508"/>
    <s v="National Oil Palm Project"/>
    <s v="1508: National Oil Palm Project"/>
    <d v="2018-07-01T00:00:00"/>
    <d v="2024-06-30T00:00:00"/>
    <n v="5.24"/>
    <n v="43.5"/>
    <s v="Retain"/>
    <d v="2024-06-30T00:00:00"/>
  </r>
  <r>
    <x v="9"/>
    <x v="9"/>
    <x v="5"/>
    <x v="5"/>
    <s v="01: Agro-Industralisation"/>
    <s v="1661"/>
    <s v="Irrigation For Climate Resilience Project Profile"/>
    <s v="1661: Irrigation For Climate Resilience Project Profile"/>
    <d v="2021-01-07T00:00:00"/>
    <d v="2026-06-30T00:00:00"/>
    <n v="0.71"/>
    <n v="0"/>
    <s v="Retain"/>
    <d v="2026-06-30T00:00:00"/>
  </r>
  <r>
    <x v="9"/>
    <x v="9"/>
    <x v="5"/>
    <x v="5"/>
    <s v="01: Agro-Industralisation"/>
    <s v="1709"/>
    <s v="Rice Development Project Phase II"/>
    <s v="1709: Rice Development Project Phase II"/>
    <d v="2021-01-07T00:00:00"/>
    <d v="2026-06-30T00:00:00"/>
    <n v="0.45"/>
    <n v="7.9720000000000004"/>
    <s v="Retain"/>
    <d v="2026-06-30T00:00:00"/>
  </r>
  <r>
    <x v="9"/>
    <x v="9"/>
    <x v="5"/>
    <x v="5"/>
    <s v="01: Agro-Industralisation"/>
    <s v="1759"/>
    <s v="Support to External Markets for Flowers, Fruits and Vegetables"/>
    <s v="1759: Support to External Markets for Flowers, Fruits and Vegetables"/>
    <d v="2021-07-01T00:00:00"/>
    <d v="2026-06-30T00:00:00"/>
    <n v="3.17"/>
    <n v="0"/>
    <s v="Retain"/>
    <d v="2026-06-30T00:00:00"/>
  </r>
  <r>
    <x v="9"/>
    <x v="9"/>
    <x v="5"/>
    <x v="5"/>
    <s v="01: Agro-Industralisation"/>
    <s v="1772"/>
    <s v="National Oil Seeds Project"/>
    <s v="1772: National Oil Seeds Project"/>
    <d v="2022-07-01T00:00:00"/>
    <d v="2027-06-30T00:00:00"/>
    <n v="0.78"/>
    <n v="36.880000000000003"/>
    <s v="Retain"/>
    <d v="2027-06-30T00:00:00"/>
  </r>
  <r>
    <x v="9"/>
    <x v="9"/>
    <x v="6"/>
    <x v="6"/>
    <s v="06: Natural Resources, Environment, Climate Change, Land and Water Management"/>
    <s v="1520"/>
    <s v="Building Resilient Communities, Wetland Ecosystems and Associated Catchments in Uganda"/>
    <s v="1520: Building Resilient Communities, Wetland Ecosystems and Associated Catchments in Uganda"/>
    <d v="2020-07-01T00:00:00"/>
    <d v="2025-06-30T00:00:00"/>
    <n v="4.22"/>
    <n v="0"/>
    <s v="Retain"/>
    <d v="2025-06-30T00:00:00"/>
  </r>
  <r>
    <x v="9"/>
    <x v="9"/>
    <x v="5"/>
    <x v="5"/>
    <s v="01: Agro-Industralisation"/>
    <s v="1618"/>
    <s v="Retooling of Ministry Agriculture, Animal Industry and Fisheries"/>
    <s v="1618: Retooling of Ministry Agriculture, Animal Industry and Fisheries"/>
    <d v="2020-07-01T00:00:00"/>
    <d v="2025-06-30T00:00:00"/>
    <n v="4.0599999999999996"/>
    <n v="0"/>
    <s v="Retain"/>
    <d v="2025-06-30T00:00:00"/>
  </r>
  <r>
    <x v="9"/>
    <x v="9"/>
    <x v="5"/>
    <x v="5"/>
    <s v="01: Agro-Industralisation"/>
    <s v="1786"/>
    <s v="Uganda Climate Smart Agricultural Trnasformation Project (UCSATP)"/>
    <s v="1786: Uganda Climate Smart Agricultural Trnasformation Project (UCSATP)"/>
    <s v="01/07/2023"/>
    <s v="30/06/2028"/>
    <m/>
    <m/>
    <s v="New"/>
    <s v="30/06/2028"/>
  </r>
  <r>
    <x v="9"/>
    <x v="9"/>
    <x v="5"/>
    <x v="5"/>
    <s v="01: Agro-Industralisation"/>
    <s v="1802"/>
    <s v="Enhancing Agricultural Production, Quality and Standards for Market Access Project "/>
    <s v="1802: Enhancing Agricultural Production, Quality and Standards for Market Access Project "/>
    <s v="01/07/2023"/>
    <s v="30/06/2028"/>
    <m/>
    <m/>
    <s v="New"/>
    <s v="30/06/2028"/>
  </r>
  <r>
    <x v="10"/>
    <x v="10"/>
    <x v="5"/>
    <x v="5"/>
    <s v="01: Agro-Industralisation"/>
    <s v="1772"/>
    <s v="National Oil Seeds Project"/>
    <s v="1772: National Oil Seeds Project"/>
    <d v="2022-07-01T00:00:00"/>
    <d v="2027-06-30T00:00:00"/>
    <n v="0.62"/>
    <n v="9"/>
    <s v="Retain"/>
    <d v="2027-06-30T00:00:00"/>
  </r>
  <r>
    <x v="10"/>
    <x v="10"/>
    <x v="0"/>
    <x v="0"/>
    <s v="14: Public Sector Transformation"/>
    <s v="1652"/>
    <s v="Retooling of Ministry of Local Government"/>
    <s v="1652: Retooling of Ministry of Local Government"/>
    <d v="2020-07-01T00:00:00"/>
    <d v="2025-06-30T00:00:00"/>
    <n v="10.114429216"/>
    <n v="0"/>
    <s v="Retain"/>
    <d v="2025-06-30T00:00:00"/>
  </r>
  <r>
    <x v="10"/>
    <x v="10"/>
    <x v="1"/>
    <x v="1"/>
    <s v="17: Regional Development "/>
    <s v="1381"/>
    <s v="Programme for Restoration of Livelihoods in Northern Region (PRELNOR)"/>
    <s v="1381: Programme for Restoration of Livelihoods in Northern Region (PRELNOR)"/>
    <d v="2015-07-01T00:00:00"/>
    <d v="2024-06-30T00:00:00"/>
    <n v="0.6"/>
    <n v="50"/>
    <s v="Extend"/>
    <d v="2024-06-30T00:00:00"/>
  </r>
  <r>
    <x v="10"/>
    <x v="10"/>
    <x v="1"/>
    <x v="1"/>
    <s v="17: Regional Development "/>
    <s v="1509"/>
    <s v="Local Economic Growth (LEGS) Support Project"/>
    <s v="1509: Local Economic Growth (LEGS) Support Project"/>
    <d v="2018-07-01T00:00:00"/>
    <d v="2024-06-30T00:00:00"/>
    <n v="1"/>
    <n v="34.812739272999998"/>
    <s v="Extend"/>
    <d v="2024-06-30T00:00:00"/>
  </r>
  <r>
    <x v="10"/>
    <x v="10"/>
    <x v="1"/>
    <x v="1"/>
    <s v="17: Regional Development "/>
    <s v="1704"/>
    <s v="Local Government Revenue Managment Information System"/>
    <s v="1704: Local Government Revenue Managment Information System"/>
    <d v="2021-07-01T00:00:00"/>
    <d v="2026-06-30T00:00:00"/>
    <n v="2"/>
    <n v="0"/>
    <s v="Retain"/>
    <d v="2026-06-30T00:00:00"/>
  </r>
  <r>
    <x v="10"/>
    <x v="10"/>
    <x v="1"/>
    <x v="1"/>
    <s v="17: Regional Development "/>
    <s v="1760"/>
    <s v="Rural Development and Food Security in Northern Uganda"/>
    <s v="1760: Rural Development and Food Security in Northern Uganda"/>
    <d v="2021-07-01T00:00:00"/>
    <d v="2026-06-30T00:00:00"/>
    <n v="0"/>
    <n v="0"/>
    <s v="Retain"/>
    <d v="2026-06-30T00:00:00"/>
  </r>
  <r>
    <x v="11"/>
    <x v="11"/>
    <x v="6"/>
    <x v="6"/>
    <s v="06: Natural Resources, Environment, Climate Change, Land and Water Management"/>
    <s v="1763"/>
    <s v="Land Valuation Infrastructure Project"/>
    <s v="1763: Land Valuation Infrastructure Project"/>
    <d v="2021-07-01T00:00:00"/>
    <d v="2026-06-30T00:00:00"/>
    <n v="11.59"/>
    <n v="0"/>
    <s v="Retain"/>
    <d v="2026-06-30T00:00:00"/>
  </r>
  <r>
    <x v="11"/>
    <x v="11"/>
    <x v="4"/>
    <x v="4"/>
    <s v="07: Private Sector Development"/>
    <s v="1289"/>
    <s v="Competitiveness and Enterprise Development Project-CEDP"/>
    <s v="1289: Competitiveness and Enterprise Development Project-CEDP"/>
    <d v="2014-07-01T00:00:00"/>
    <d v="2024-06-30T00:00:00"/>
    <n v="1.08"/>
    <n v="92.19"/>
    <s v="Retain"/>
    <d v="2024-06-30T00:00:00"/>
  </r>
  <r>
    <x v="11"/>
    <x v="11"/>
    <x v="0"/>
    <x v="0"/>
    <s v="14: Public Sector Transformation"/>
    <s v="1632"/>
    <s v="Retooling of Ministry of Lands, Housing and Urban Development"/>
    <s v="1632: Retooling of Ministry of Lands, Housing and Urban Development"/>
    <d v="2020-01-07T00:00:00"/>
    <d v="2025-06-30T00:00:00"/>
    <n v="1.4"/>
    <n v="0"/>
    <s v="Retain"/>
    <d v="2025-06-30T00:00:00"/>
  </r>
  <r>
    <x v="11"/>
    <x v="11"/>
    <x v="7"/>
    <x v="7"/>
    <s v="10: Sustainable Urbanization and Housing "/>
    <s v="1514"/>
    <s v="Uganda Support to Municipal Infrastructure Development (USMID II)"/>
    <s v="1514: Uganda Support to Municipal Infrastructure Development (USMID II)"/>
    <d v="2018-07-01T00:00:00"/>
    <d v="2023-06-30T00:00:00"/>
    <n v="0"/>
    <n v="267.58"/>
    <s v="Extend"/>
    <d v="2024-06-30T00:00:00"/>
  </r>
  <r>
    <x v="11"/>
    <x v="11"/>
    <x v="7"/>
    <x v="7"/>
    <s v="10: Sustainable Urbanization and Housing "/>
    <s v="1528"/>
    <s v="Hoima Oil Refinery Proximity Development Master Plan"/>
    <s v="1528: Hoima Oil Refinery Proximity Development Master Plan"/>
    <d v="2019-07-01T00:00:00"/>
    <d v="2024-06-30T00:00:00"/>
    <n v="0.50838045799999998"/>
    <n v="0"/>
    <s v="Retain"/>
    <d v="2024-06-30T00:00:00"/>
  </r>
  <r>
    <x v="12"/>
    <x v="12"/>
    <x v="8"/>
    <x v="8"/>
    <s v="12: Human Capital Development"/>
    <s v="1308"/>
    <s v="Development and Improvement of Special Needs Education (SNE)"/>
    <s v="1308: Development and Improvement of Special Needs Education (SNE)"/>
    <d v="2014-07-01T00:00:00"/>
    <d v="2025-06-30T00:00:00"/>
    <n v="2.6984910229999999"/>
    <n v="0"/>
    <s v="Retain"/>
    <d v="2025-06-30T00:00:00"/>
  </r>
  <r>
    <x v="12"/>
    <x v="12"/>
    <x v="8"/>
    <x v="8"/>
    <s v="12: Human Capital Development"/>
    <s v="1432"/>
    <s v="OFID Funded Vocational Project Phase II"/>
    <s v="1432: OFID Funded Vocational Project Phase II"/>
    <d v="2017-07-01T00:00:00"/>
    <d v="2025-06-30T00:00:00"/>
    <n v="6.0147622280000004"/>
    <n v="73.322456860000003"/>
    <s v="Retain"/>
    <d v="2025-06-30T00:00:00"/>
  </r>
  <r>
    <x v="12"/>
    <x v="12"/>
    <x v="8"/>
    <x v="8"/>
    <s v="12: Human Capital Development"/>
    <s v="1491"/>
    <s v="African Centers of Excellence II"/>
    <s v="1491: African Centers of Excellence II"/>
    <d v="2017-07-01T00:00:00"/>
    <d v="2024-06-30T00:00:00"/>
    <n v="0.29555904900000002"/>
    <n v="9.661277256"/>
    <s v="Retain"/>
    <d v="2024-06-30T00:00:00"/>
  </r>
  <r>
    <x v="12"/>
    <x v="12"/>
    <x v="8"/>
    <x v="8"/>
    <s v="12: Human Capital Development"/>
    <s v="1540"/>
    <s v="Development of Secondary Education Phase II"/>
    <s v="1540: Development of Secondary Education Phase II"/>
    <d v="2020-07-01T00:00:00"/>
    <d v="2023-06-30T00:00:00"/>
    <n v="40.17"/>
    <n v="0"/>
    <s v="Extend "/>
    <d v="2024-06-30T00:00:00"/>
  </r>
  <r>
    <x v="12"/>
    <x v="12"/>
    <x v="8"/>
    <x v="8"/>
    <s v="12: Human Capital Development"/>
    <s v="1665"/>
    <s v="Uganda Secondary Education Expansion Project"/>
    <s v="1665: Uganda Secondary Education Expansion Project"/>
    <d v="2020-07-01T00:00:00"/>
    <d v="2025-06-30T00:00:00"/>
    <n v="2.8923760300000003"/>
    <n v="33.187593630000002"/>
    <s v="Retain"/>
    <d v="2025-06-30T00:00:00"/>
  </r>
  <r>
    <x v="12"/>
    <x v="12"/>
    <x v="8"/>
    <x v="8"/>
    <s v="12: Human Capital Development"/>
    <s v="1601"/>
    <s v="Retooling of Ministry of Education and Sports"/>
    <s v="1601: Retooling of Ministry of Education and Sports"/>
    <d v="2020-07-01T00:00:00"/>
    <d v="2025-06-30T00:00:00"/>
    <n v="48.502709269999997"/>
    <n v="0"/>
    <s v="Retain"/>
    <d v="2025-06-30T00:00:00"/>
  </r>
  <r>
    <x v="12"/>
    <x v="12"/>
    <x v="8"/>
    <x v="8"/>
    <s v="12: Human Capital Development"/>
    <s v="1803"/>
    <s v="Development and Expansion of Health Training Institutions"/>
    <s v="1803: Development and Expansion of Health Training Institutions"/>
    <s v="01/07/2023"/>
    <s v="30/06/2028"/>
    <m/>
    <m/>
    <s v="New"/>
    <s v="30/06/2028"/>
  </r>
  <r>
    <x v="12"/>
    <x v="12"/>
    <x v="8"/>
    <x v="8"/>
    <s v="12: Human Capital Development"/>
    <s v="1804"/>
    <s v="Uganda Skills Development in Refugee and Host Communities"/>
    <s v="1804: Uganda Skills Development in Refugee and Host Communities"/>
    <s v="01/07/2023"/>
    <s v="30/06/2028"/>
    <m/>
    <m/>
    <s v="New"/>
    <s v="30/06/2028"/>
  </r>
  <r>
    <x v="13"/>
    <x v="13"/>
    <x v="8"/>
    <x v="8"/>
    <s v="12: Human Capital Development"/>
    <s v="0220"/>
    <s v="Global Fund for AIDS, TB and Malaria"/>
    <s v="0220: Global Fund for AIDS, TB and Malaria"/>
    <d v="2010-07-07T00:00:00"/>
    <d v="2024-06-30T00:00:00"/>
    <n v="5.5752689999999996"/>
    <n v="927.70386723499996"/>
    <s v="Retain"/>
    <d v="2024-06-30T00:00:00"/>
  </r>
  <r>
    <x v="13"/>
    <x v="13"/>
    <x v="8"/>
    <x v="8"/>
    <s v="12: Human Capital Development"/>
    <s v="1440"/>
    <s v="Uganda Reproductive Maternal &amp; Child Health Services Improvement Project"/>
    <s v="1440: Uganda Reproductive Maternal &amp; Child Health Services Improvement Project"/>
    <d v="2017-01-07T00:00:00"/>
    <d v="2023-06-30T00:00:00"/>
    <n v="1.2"/>
    <n v="124.76764212800001"/>
    <s v="Extend "/>
    <d v="2024-06-30T00:00:00"/>
  </r>
  <r>
    <x v="13"/>
    <x v="13"/>
    <x v="8"/>
    <x v="8"/>
    <s v="12: Human Capital Development"/>
    <s v="1539"/>
    <s v="Italian support to Health Sector Decelopment Plan- Karamoja Infrastructure Development Project Phase II"/>
    <s v="1539: Italian support to Health Sector Decelopment Plan- Karamoja Infrastructure Development Project Phase II"/>
    <d v="2019-07-01T00:00:00"/>
    <d v="2023-06-30T00:00:00"/>
    <n v="2.4609999999999999"/>
    <n v="18.990678576000001"/>
    <s v="Extend"/>
    <d v="2024-06-30T00:00:00"/>
  </r>
  <r>
    <x v="13"/>
    <x v="13"/>
    <x v="8"/>
    <x v="8"/>
    <s v="12: Human Capital Development"/>
    <s v="1768"/>
    <s v="Uganda Covid-19 Response and Emergency Preparedness Project (UCREPP)"/>
    <s v="1768: Uganda Covid-19 Response and Emergency Preparedness Project (UCREPP)"/>
    <d v="2022-07-01T00:00:00"/>
    <d v="2027-06-30T00:00:00"/>
    <n v="0"/>
    <n v="168.38943492499999"/>
    <s v="Retain"/>
    <d v="2027-06-30T00:00:00"/>
  </r>
  <r>
    <x v="13"/>
    <x v="13"/>
    <x v="0"/>
    <x v="0"/>
    <s v="14: Public Sector Transformation"/>
    <s v="1566"/>
    <s v="Retooling of Ministry of Health"/>
    <s v="1566: Retooling of Ministry of Health"/>
    <d v="2020-01-07T00:00:00"/>
    <d v="2025-06-30T00:00:00"/>
    <n v="0.27243923199999998"/>
    <n v="0"/>
    <s v="Retain"/>
    <d v="2025-06-30T00:00:00"/>
  </r>
  <r>
    <x v="14"/>
    <x v="14"/>
    <x v="0"/>
    <x v="0"/>
    <s v="14: Public Sector Transformation"/>
    <s v="1689"/>
    <s v="Retooling of Ministry of Trade and Industry"/>
    <s v="1689: Retooling of Ministry of Trade and Industry"/>
    <d v="2020-07-01T00:00:00"/>
    <d v="2025-06-30T00:00:00"/>
    <n v="17.055363"/>
    <n v="0"/>
    <s v="Retain"/>
    <d v="2025-06-30T00:00:00"/>
  </r>
  <r>
    <x v="14"/>
    <x v="14"/>
    <x v="9"/>
    <x v="9"/>
    <s v="04: Manufacturing "/>
    <s v="1689"/>
    <s v="Retooling of Ministry of Trade and Industry"/>
    <s v="1689: Retooling of Ministry of Trade and Industry"/>
    <d v="2020-01-07T00:00:00"/>
    <d v="2025-06-30T00:00:00"/>
    <m/>
    <m/>
    <s v="New"/>
    <d v="2025-06-30T00:00:00"/>
  </r>
  <r>
    <x v="14"/>
    <x v="14"/>
    <x v="9"/>
    <x v="9"/>
    <s v="04: Manufacturing "/>
    <s v="1495"/>
    <s v="Rural Industrial Development Project (OVOP Project Phase III)"/>
    <s v="1495: Rural Industrial Development Project (OVOP Project Phase III)"/>
    <d v="2017-01-07T00:00:00"/>
    <d v="2024-06-30T00:00:00"/>
    <m/>
    <m/>
    <s v="New"/>
    <d v="2024-06-30T00:00:00"/>
  </r>
  <r>
    <x v="15"/>
    <x v="15"/>
    <x v="10"/>
    <x v="10"/>
    <s v="09: Intergrated Transport Infrastructure and Services"/>
    <s v="1097"/>
    <s v="New Standard Gauge Railway Line"/>
    <s v="1097: New Standard Gauge Railway Line"/>
    <d v="2009-07-01T00:00:00"/>
    <d v="2024-06-30T00:00:00"/>
    <n v="26"/>
    <n v="0"/>
    <s v="Retain"/>
    <d v="2024-06-30T00:00:00"/>
  </r>
  <r>
    <x v="15"/>
    <x v="15"/>
    <x v="10"/>
    <x v="10"/>
    <s v="09: Intergrated Transport Infrastructure and Services"/>
    <s v="1284"/>
    <s v="Development of new Kampala Port in Bukasa"/>
    <s v="1284: Development of new Kampala Port in Bukasa"/>
    <d v="2013-07-01T00:00:00"/>
    <d v="2024-06-30T00:00:00"/>
    <n v="1.5"/>
    <n v="36.875104032000003"/>
    <s v="Retain"/>
    <d v="2024-06-30T00:00:00"/>
  </r>
  <r>
    <x v="15"/>
    <x v="15"/>
    <x v="10"/>
    <x v="10"/>
    <s v="09: Intergrated Transport Infrastructure and Services"/>
    <s v="1373"/>
    <s v="Entebbe Airport Rehabilitation Phase 1"/>
    <s v="1373: Entebbe Airport Rehabilitation Phase 1"/>
    <d v="2015-07-01T00:00:00"/>
    <d v="2025-06-30T00:00:00"/>
    <n v="0"/>
    <n v="92.187760080000004"/>
    <s v="Retain"/>
    <d v="2025-06-30T00:00:00"/>
  </r>
  <r>
    <x v="15"/>
    <x v="15"/>
    <x v="10"/>
    <x v="10"/>
    <s v="09: Intergrated Transport Infrastructure and Services"/>
    <s v="1421"/>
    <s v="Development of the Construction Industry"/>
    <s v="1421: Development of the Construction Industry"/>
    <d v="2016-07-01T00:00:00"/>
    <d v="2025-06-30T00:00:00"/>
    <n v="17.8"/>
    <n v="0"/>
    <s v="Retain"/>
    <d v="2025-06-30T00:00:00"/>
  </r>
  <r>
    <x v="15"/>
    <x v="15"/>
    <x v="10"/>
    <x v="10"/>
    <s v="09: Intergrated Transport Infrastructure and Services"/>
    <s v="1456"/>
    <s v="Multinational Lake Victoria Martime Comm. &amp; Transport Project"/>
    <s v="1456: Multinational Lake Victoria Martime Comm. &amp; Transport Project"/>
    <d v="2017-07-01T00:00:00"/>
    <d v="2025-06-30T00:00:00"/>
    <n v="4.4000000000000004"/>
    <n v="23.599051639999999"/>
    <s v="Extend"/>
    <d v="2025-06-30T00:00:00"/>
  </r>
  <r>
    <x v="15"/>
    <x v="15"/>
    <x v="10"/>
    <x v="10"/>
    <s v="09: Intergrated Transport Infrastructure and Services"/>
    <s v="1489"/>
    <s v="Development of Kabaale Airport"/>
    <s v="1489: Development of Kabaale Airport"/>
    <d v="2017-07-01T00:00:00"/>
    <d v="2024-06-30T00:00:00"/>
    <n v="4"/>
    <n v="33.187593628999998"/>
    <s v="Retain"/>
    <d v="2024-06-30T00:00:00"/>
  </r>
  <r>
    <x v="15"/>
    <x v="15"/>
    <x v="10"/>
    <x v="10"/>
    <s v="09: Intergrated Transport Infrastructure and Services"/>
    <s v="1558"/>
    <s v="Rural Bridges Infrastructure Development"/>
    <s v="1558: Rural Bridges Infrastructure Development"/>
    <d v="2019-07-01T00:00:00"/>
    <d v="2024-06-30T00:00:00"/>
    <n v="26"/>
    <n v="0"/>
    <s v="Retain"/>
    <d v="2024-06-30T00:00:00"/>
  </r>
  <r>
    <x v="15"/>
    <x v="15"/>
    <x v="10"/>
    <x v="10"/>
    <s v="09: Intergrated Transport Infrastructure and Services"/>
    <s v="1563"/>
    <s v="URC Capacity Building Project"/>
    <s v="1563: URC Capacity Building Project"/>
    <d v="2020-07-01T00:00:00"/>
    <d v="2025-06-30T00:00:00"/>
    <n v="15.5"/>
    <n v="47.145263004999997"/>
    <s v="Retain"/>
    <d v="2025-06-30T00:00:00"/>
  </r>
  <r>
    <x v="15"/>
    <x v="15"/>
    <x v="10"/>
    <x v="10"/>
    <s v="09: Intergrated Transport Infrastructure and Services"/>
    <s v="1564"/>
    <s v="Community Roads Improvement Project"/>
    <s v="1564: Community Roads Improvement Project"/>
    <d v="2020-07-01T00:00:00"/>
    <d v="2025-06-30T00:00:00"/>
    <n v="102"/>
    <n v="0"/>
    <s v="Retain"/>
    <d v="2025-06-30T00:00:00"/>
  </r>
  <r>
    <x v="15"/>
    <x v="15"/>
    <x v="10"/>
    <x v="10"/>
    <s v="09: Intergrated Transport Infrastructure and Services"/>
    <s v="1659"/>
    <s v="Rehabilitation of the Tororo, Gulu railway line"/>
    <s v="1659: Rehabilitation of the Tororo, Gulu railway line"/>
    <d v="2020-07-01T00:00:00"/>
    <d v="2025-06-30T00:00:00"/>
    <n v="25.000473567"/>
    <n v="11.06253121"/>
    <s v="Retain"/>
    <d v="2025-06-30T00:00:00"/>
  </r>
  <r>
    <x v="15"/>
    <x v="15"/>
    <x v="10"/>
    <x v="10"/>
    <s v="09: Intergrated Transport Infrastructure and Services"/>
    <s v="1703"/>
    <s v="Rehabilitation of District Roads Project"/>
    <s v="1703: Rehabilitation of District Roads Project"/>
    <d v="2021-07-01T00:00:00"/>
    <d v="2026-06-30T00:00:00"/>
    <n v="191"/>
    <n v="0"/>
    <s v="Retain"/>
    <d v="2026-06-30T00:00:00"/>
  </r>
  <r>
    <x v="15"/>
    <x v="15"/>
    <x v="10"/>
    <x v="10"/>
    <s v="09: Intergrated Transport Infrastructure and Services"/>
    <s v="1705"/>
    <s v="Rehabilitation and Upgrading of Urban Roads Project"/>
    <s v="1705: Rehabilitation and Upgrading of Urban Roads Project"/>
    <d v="2021-07-01T00:00:00"/>
    <d v="2026-06-30T00:00:00"/>
    <n v="16.440000000000001"/>
    <n v="0"/>
    <s v="Retain"/>
    <d v="2026-06-30T00:00:00"/>
  </r>
  <r>
    <x v="15"/>
    <x v="15"/>
    <x v="10"/>
    <x v="10"/>
    <s v="09: Intergrated Transport Infrastructure and Services"/>
    <s v="1774"/>
    <s v="Streamlining Management of Motor Vehicle Registration"/>
    <s v="1774: Streamlining Management of Motor Vehicle Registration"/>
    <d v="2022-07-01T00:00:00"/>
    <d v="2027-06-30T00:00:00"/>
    <n v="9.5"/>
    <n v="0"/>
    <s v="Retain"/>
    <d v="2027-06-30T00:00:00"/>
  </r>
  <r>
    <x v="15"/>
    <x v="15"/>
    <x v="0"/>
    <x v="0"/>
    <s v="14: Public Sector Transformation"/>
    <s v="1617"/>
    <s v="Retooling of Ministry of Works and Transport"/>
    <s v="1617: Retooling of Ministry of Works and Transport"/>
    <d v="2020-07-01T00:00:00"/>
    <d v="2025-06-30T00:00:00"/>
    <n v="3.5"/>
    <n v="0"/>
    <s v="Retain"/>
    <d v="2025-06-30T00:00:00"/>
  </r>
  <r>
    <x v="16"/>
    <x v="16"/>
    <x v="11"/>
    <x v="11"/>
    <s v="08: Sustainable Energy Development"/>
    <s v="1594"/>
    <s v="Retooling of Ministry of Energy and Mineral Development (Phase II)"/>
    <s v="1594: Retooling of Ministry of Energy and Mineral Development (Phase II)"/>
    <s v="01/07/2020"/>
    <s v="30/06/2025"/>
    <n v="29.459000611"/>
    <n v="0"/>
    <s v="Re-scope"/>
    <s v="30/06/2025"/>
  </r>
  <r>
    <x v="16"/>
    <x v="16"/>
    <x v="12"/>
    <x v="12"/>
    <s v="03: Sustainable Development of Petroleum Resources"/>
    <s v="1611"/>
    <s v="Petroleum Exploration and Promotion of Frontier Basins"/>
    <s v="1611: Petroleum Exploration and Promotion of Frontier Basins"/>
    <s v="01/07/2020"/>
    <d v="2025-06-30T00:00:00"/>
    <n v="16.07"/>
    <n v="0"/>
    <s v="Retain"/>
    <d v="2025-06-30T00:00:00"/>
  </r>
  <r>
    <x v="16"/>
    <x v="16"/>
    <x v="11"/>
    <x v="11"/>
    <s v="08: Sustainable Energy Development"/>
    <s v="1183"/>
    <s v="Karuma Hydroelectricity Power Project"/>
    <s v="1183: Karuma Hydroelectricity Power Project"/>
    <s v="16/12/2011"/>
    <d v="2023-06-30T00:00:00"/>
    <n v="34.5"/>
    <n v="260.79000000000002"/>
    <s v="Extend"/>
    <d v="2026-06-30T00:00:00"/>
  </r>
  <r>
    <x v="16"/>
    <x v="16"/>
    <x v="11"/>
    <x v="11"/>
    <s v="08: Sustainable Energy Development"/>
    <s v="1259"/>
    <s v="Kampala-Entebbe Transmission Line"/>
    <s v="1259: Kampala-Entebbe Transmission Line"/>
    <s v="01/07/2013"/>
    <d v="2023-06-30T00:00:00"/>
    <n v="0.5"/>
    <n v="7.71"/>
    <s v="Retain"/>
    <d v="2023-10-24T00:00:00"/>
  </r>
  <r>
    <x v="16"/>
    <x v="16"/>
    <x v="11"/>
    <x v="11"/>
    <s v="08: Sustainable Energy Development"/>
    <s v="1391"/>
    <s v="Lira-Gulu-Agago 132KV transmission project"/>
    <s v="1391: Lira-Gulu-Agago 132KV transmission project"/>
    <s v="01/07/2016"/>
    <d v="2023-06-30T00:00:00"/>
    <n v="153.30000000000001"/>
    <n v="21.13"/>
    <s v="Extend"/>
    <d v="2024-06-30T00:00:00"/>
  </r>
  <r>
    <x v="16"/>
    <x v="16"/>
    <x v="11"/>
    <x v="11"/>
    <s v="08: Sustainable Energy Development"/>
    <s v="1409"/>
    <s v="Mirama -Kabale 132kv Transmission Project"/>
    <s v="1409: Mirama -Kabale 132kv Transmission Project"/>
    <s v="01/07/2016"/>
    <d v="2023-06-30T00:00:00"/>
    <n v="3.3"/>
    <n v="46.13"/>
    <s v="Extend"/>
    <d v="2024-06-30T00:00:00"/>
  </r>
  <r>
    <x v="16"/>
    <x v="16"/>
    <x v="11"/>
    <x v="11"/>
    <s v="08: Sustainable Energy Development"/>
    <s v="1426"/>
    <s v="Grid Expansion and Reinforcement Project - Lira,Gulu, Nebbi to Arua Transmission Line"/>
    <s v="1426: Grid Expansion and Reinforcement Project - Lira,Gulu, Nebbi to Arua Transmission Line"/>
    <s v="01/07/2016"/>
    <d v="2023-06-30T00:00:00"/>
    <n v="2.35"/>
    <n v="110.63"/>
    <s v="Extend"/>
    <d v="2024-06-30T00:00:00"/>
  </r>
  <r>
    <x v="16"/>
    <x v="16"/>
    <x v="11"/>
    <x v="11"/>
    <s v="08: Sustainable Energy Development"/>
    <s v="1429"/>
    <s v="ORIO Mini Hydro Power and Rural Electrification Project"/>
    <s v="1429: ORIO Mini Hydro Power and Rural Electrification Project"/>
    <s v="01/07/2017"/>
    <d v="2025-06-30T00:00:00"/>
    <n v="13"/>
    <n v="0"/>
    <s v="Retain"/>
    <d v="2025-06-30T00:00:00"/>
  </r>
  <r>
    <x v="16"/>
    <x v="16"/>
    <x v="11"/>
    <x v="11"/>
    <s v="08: Sustainable Energy Development"/>
    <s v="1610"/>
    <s v="Liquefied Petroleum Gas (LPG) Supply and Infrastructure Intervention"/>
    <s v="1610: Liquefied Petroleum Gas (LPG) Supply and Infrastructure Intervention"/>
    <s v="01/07/2020"/>
    <d v="2025-06-30T00:00:00"/>
    <n v="19.95"/>
    <n v="0"/>
    <s v="Retain"/>
    <d v="2025-06-30T00:00:00"/>
  </r>
  <r>
    <x v="16"/>
    <x v="16"/>
    <x v="11"/>
    <x v="11"/>
    <s v="08: Sustainable Energy Development"/>
    <s v="1654"/>
    <s v="Power Supply to industrial parks and Power Transmission Line Extension"/>
    <s v="1654: Power Supply to industrial parks and Power Transmission Line Extension"/>
    <s v="01/07/2020"/>
    <d v="2025-06-30T00:00:00"/>
    <n v="27.443999999999999"/>
    <n v="0"/>
    <s v="Retain"/>
    <d v="2025-06-30T00:00:00"/>
  </r>
  <r>
    <x v="16"/>
    <x v="16"/>
    <x v="11"/>
    <x v="11"/>
    <s v="08: Sustainable Energy Development"/>
    <s v="1655"/>
    <s v="Kikagati Nsongezi Transmission Line"/>
    <s v="1655: Kikagati Nsongezi Transmission Line"/>
    <s v="01/07/2020"/>
    <d v="2025-06-30T00:00:00"/>
    <n v="5"/>
    <n v="7.38"/>
    <s v="Retain"/>
    <d v="2025-06-30T00:00:00"/>
  </r>
  <r>
    <x v="16"/>
    <x v="16"/>
    <x v="11"/>
    <x v="11"/>
    <s v="08: Sustainable Energy Development"/>
    <s v="1775"/>
    <s v="Electricity Access Scale Up Project"/>
    <s v="1775: Electricity Access Scale Up Project"/>
    <d v="2022-07-01T00:00:00"/>
    <d v="2027-06-30T00:00:00"/>
    <n v="2.2383602439999999"/>
    <n v="0"/>
    <s v="Retain"/>
    <d v="2027-06-30T00:00:00"/>
  </r>
  <r>
    <x v="16"/>
    <x v="16"/>
    <x v="11"/>
    <x v="11"/>
    <s v="08: Sustainable Energy Development"/>
    <s v="1801"/>
    <s v="Energy and Minerals land Acquisition and Infrastructure Studies Project "/>
    <s v="1801: Energy and Minerals land Acquisition and Infrastructure Studies Project "/>
    <d v="2023-07-01T00:00:00"/>
    <s v="30/06/2028"/>
    <m/>
    <m/>
    <s v="New"/>
    <s v="30/06/2028"/>
  </r>
  <r>
    <x v="16"/>
    <x v="16"/>
    <x v="11"/>
    <x v="11"/>
    <s v="08: Sustainable Energy Development"/>
    <s v="1800"/>
    <s v="Clean Energy Access Project"/>
    <s v="1800: Clean Energy Access Project"/>
    <d v="2023-07-01T00:00:00"/>
    <s v="30/06/2028"/>
    <m/>
    <m/>
    <s v="New"/>
    <s v="30/06/2028"/>
  </r>
  <r>
    <x v="16"/>
    <x v="16"/>
    <x v="12"/>
    <x v="12"/>
    <s v="03: Sustainable Development of Petroleum Resources"/>
    <s v="1793"/>
    <s v="Midstream Petroleum Infrastructure Dvelopment Project Phase II"/>
    <s v="1793: Midstream Petroleum Infrastructure Dvelopment Project Phase II"/>
    <d v="2023-07-01T00:00:00"/>
    <s v="01/03/2028"/>
    <m/>
    <m/>
    <s v="New"/>
    <s v="01/03/2028"/>
  </r>
  <r>
    <x v="16"/>
    <x v="16"/>
    <x v="13"/>
    <x v="13"/>
    <s v="02: Mineral Development"/>
    <s v="1542"/>
    <s v="Airborne Geophysical Survey and Geological Mapping of Karamoja"/>
    <s v="1542: Airborne Geophysical Survey and Geological Mapping of Karamoja"/>
    <d v="2019-07-01T00:00:00"/>
    <d v="2024-06-30T00:00:00"/>
    <m/>
    <m/>
    <s v="New"/>
    <d v="2024-06-30T00:00:00"/>
  </r>
  <r>
    <x v="16"/>
    <x v="16"/>
    <x v="13"/>
    <x v="13"/>
    <s v="02: Mineral Development"/>
    <s v="1773"/>
    <s v="Mineral Regulation Infrastructure Project"/>
    <s v="1773: Mineral Regulation Infrastructure Project"/>
    <d v="2022-07-01T00:00:00"/>
    <d v="2027-06-30T00:00:00"/>
    <m/>
    <m/>
    <s v="New"/>
    <d v="2027-06-30T00:00:00"/>
  </r>
  <r>
    <x v="17"/>
    <x v="17"/>
    <x v="0"/>
    <x v="0"/>
    <s v="14: Public Sector Transformation"/>
    <s v="1627"/>
    <s v="Retooling of Ministry of Gender, Labour and Social Development and its Institutions."/>
    <s v="1627: Retooling of Ministry of Gender, Labour and Social Development and its Institutions."/>
    <d v="2020-07-01T00:00:00"/>
    <d v="2025-06-30T00:00:00"/>
    <n v="1.917606549"/>
    <n v="0"/>
    <s v="Retain"/>
    <d v="2025-06-30T00:00:00"/>
  </r>
  <r>
    <x v="17"/>
    <x v="17"/>
    <x v="14"/>
    <x v="14"/>
    <s v="15: Community Mobilization And Mindset Change"/>
    <s v="1627"/>
    <s v="Retooling of Ministry of Gender, Labour and Social Development and its Institutions."/>
    <s v="1627: Retooling of Ministry of Gender, Labour and Social Development and its Institutions."/>
    <d v="2020-07-01T00:00:00"/>
    <d v="2025-06-30T00:00:00"/>
    <m/>
    <m/>
    <s v="New"/>
    <d v="2025-06-30T00:00:00"/>
  </r>
  <r>
    <x v="17"/>
    <x v="17"/>
    <x v="8"/>
    <x v="8"/>
    <s v="12: Human Capital Development"/>
    <s v="1778"/>
    <s v="Enhancing Growth and Productivity Opportunities for Women Enterprises"/>
    <s v="1778: Enhancing Growth and Productivity Opportunities for Women Enterprises"/>
    <s v="01/07/2022"/>
    <s v="30/06/2027"/>
    <m/>
    <m/>
    <s v="New"/>
    <s v="30/06/2027"/>
  </r>
  <r>
    <x v="18"/>
    <x v="18"/>
    <x v="5"/>
    <x v="5"/>
    <s v="01: Agro-Industralisation"/>
    <s v="1661"/>
    <s v="Irrigation For Climate Resilience Project Profile"/>
    <s v="1661: Irrigation For Climate Resilience Project Profile"/>
    <d v="2021-01-07T00:00:00"/>
    <d v="2026-06-30T00:00:00"/>
    <n v="6.1360910000000004"/>
    <n v="85.067343953000005"/>
    <s v="Retain"/>
    <d v="2026-06-30T00:00:00"/>
  </r>
  <r>
    <x v="18"/>
    <x v="18"/>
    <x v="6"/>
    <x v="6"/>
    <s v="06: Natural Resources, Environment, Climate Change, Land and Water Management"/>
    <s v="1193"/>
    <s v="Kampala Water- Lake Victoria Water &amp; Sanitation project"/>
    <s v="1193: Kampala Water- Lake Victoria Water &amp; Sanitation project"/>
    <d v="2011-07-01T00:00:00"/>
    <d v="2024-06-30T00:00:00"/>
    <n v="2.4241999999999999"/>
    <n v="129.88999999999999"/>
    <s v="Retain"/>
    <d v="2024-06-30T00:00:00"/>
  </r>
  <r>
    <x v="18"/>
    <x v="18"/>
    <x v="6"/>
    <x v="6"/>
    <s v="06: Natural Resources, Environment, Climate Change, Land and Water Management"/>
    <s v="1302"/>
    <s v="Support for Hydro-Power Devt and Operations on River Nile"/>
    <s v="1302: Support for Hydro-Power Devt and Operations on River Nile"/>
    <d v="2014-07-01T00:00:00"/>
    <d v="2024-06-30T00:00:00"/>
    <n v="2.5299999999999998"/>
    <n v="0"/>
    <s v="Retain"/>
    <d v="2024-06-30T00:00:00"/>
  </r>
  <r>
    <x v="18"/>
    <x v="18"/>
    <x v="6"/>
    <x v="6"/>
    <s v="06: Natural Resources, Environment, Climate Change, Land and Water Management"/>
    <s v="1396"/>
    <s v="Water for Production Regional Center-North based in Lira (WfPRC-N)"/>
    <s v="1396: Water for Production Regional Center-North based in Lira (WfPRC-N)"/>
    <d v="2016-07-01T00:00:00"/>
    <d v="2024-06-30T00:00:00"/>
    <n v="14.039210000000001"/>
    <n v="0"/>
    <s v="Retain"/>
    <d v="2024-06-30T00:00:00"/>
  </r>
  <r>
    <x v="18"/>
    <x v="18"/>
    <x v="6"/>
    <x v="6"/>
    <s v="06: Natural Resources, Environment, Climate Change, Land and Water Management"/>
    <s v="1397"/>
    <s v="Water for Production Regional Center-East based in Mbale (WfPRC-E)"/>
    <s v="1397: Water for Production Regional Center-East based in Mbale (WfPRC-E)"/>
    <d v="2016-07-01T00:00:00"/>
    <d v="2024-06-30T00:00:00"/>
    <n v="15.809842"/>
    <n v="0"/>
    <s v="Retain"/>
    <d v="2024-06-30T00:00:00"/>
  </r>
  <r>
    <x v="18"/>
    <x v="18"/>
    <x v="6"/>
    <x v="6"/>
    <s v="06: Natural Resources, Environment, Climate Change, Land and Water Management"/>
    <s v="1398"/>
    <s v="Water for Production Regional Center-West based in Mbarara (WfPRC-W)"/>
    <s v="1398: Water for Production Regional Center-West based in Mbarara (WfPRC-W)"/>
    <d v="2016-07-01T00:00:00"/>
    <d v="2024-06-30T00:00:00"/>
    <n v="19.371755"/>
    <n v="0"/>
    <s v="Retain"/>
    <d v="2024-06-30T00:00:00"/>
  </r>
  <r>
    <x v="18"/>
    <x v="18"/>
    <x v="6"/>
    <x v="6"/>
    <s v="06: Natural Resources, Environment, Climate Change, Land and Water Management"/>
    <s v="1417"/>
    <s v="Farm Income Enhancement and Forestry Conservation Programme Phase II"/>
    <s v="1417: Farm Income Enhancement and Forestry Conservation Programme Phase II"/>
    <d v="2016-07-01T00:00:00"/>
    <d v="2027-06-30T00:00:00"/>
    <n v="7.47"/>
    <n v="91.84"/>
    <s v="Retain"/>
    <d v="2027-06-30T00:00:00"/>
  </r>
  <r>
    <x v="18"/>
    <x v="18"/>
    <x v="6"/>
    <x v="6"/>
    <s v="06: Natural Resources, Environment, Climate Change, Land and Water Management"/>
    <s v="1487"/>
    <s v="Enhancing Resilience of Communities to Climate Change"/>
    <s v="1487: Enhancing Resilience of Communities to Climate Change"/>
    <d v="2017-07-01T00:00:00"/>
    <d v="2024-06-30T00:00:00"/>
    <n v="1.5"/>
    <n v="9.73"/>
    <s v="Retain"/>
    <d v="2024-06-30T00:00:00"/>
  </r>
  <r>
    <x v="18"/>
    <x v="18"/>
    <x v="6"/>
    <x v="6"/>
    <s v="06: Natural Resources, Environment, Climate Change, Land and Water Management"/>
    <s v="1520"/>
    <s v="Building Resilient Communities, Wetland Ecosystems and Associated Catchments in Uganda"/>
    <s v="1520: Building Resilient Communities, Wetland Ecosystems and Associated Catchments in Uganda"/>
    <d v="2020-07-01T00:00:00"/>
    <d v="2025-06-30T00:00:00"/>
    <n v="4.0599999999999996"/>
    <n v="0"/>
    <s v="Retain"/>
    <d v="2025-06-30T00:00:00"/>
  </r>
  <r>
    <x v="18"/>
    <x v="18"/>
    <x v="6"/>
    <x v="6"/>
    <s v="06: Natural Resources, Environment, Climate Change, Land and Water Management"/>
    <s v="1522"/>
    <s v="Inner Murchison Bay Cleanup Project"/>
    <s v="1522: Inner Murchison Bay Cleanup Project"/>
    <d v="2019-07-01T00:00:00"/>
    <d v="2024-06-30T00:00:00"/>
    <n v="4.0599999999999996"/>
    <n v="0"/>
    <s v="Retain"/>
    <d v="2024-06-30T00:00:00"/>
  </r>
  <r>
    <x v="18"/>
    <x v="18"/>
    <x v="6"/>
    <x v="6"/>
    <s v="06: Natural Resources, Environment, Climate Change, Land and Water Management"/>
    <s v="1523"/>
    <s v="Water for Production Phase II"/>
    <s v="1523: Water for Production Phase II"/>
    <d v="2019-07-01T00:00:00"/>
    <d v="2024-06-30T00:00:00"/>
    <n v="19.44865201"/>
    <n v="0"/>
    <s v="Retain"/>
    <d v="2024-06-30T00:00:00"/>
  </r>
  <r>
    <x v="18"/>
    <x v="18"/>
    <x v="6"/>
    <x v="6"/>
    <s v="06: Natural Resources, Environment, Climate Change, Land and Water Management"/>
    <s v="1524"/>
    <s v="Water and Sanitation Development Facility East-Phase II"/>
    <s v="1524: Water and Sanitation Development Facility East-Phase II"/>
    <d v="2019-07-01T00:00:00"/>
    <d v="2024-06-30T00:00:00"/>
    <n v="19.776"/>
    <n v="0"/>
    <s v="Retain"/>
    <d v="2024-06-30T00:00:00"/>
  </r>
  <r>
    <x v="18"/>
    <x v="18"/>
    <x v="6"/>
    <x v="6"/>
    <s v="06: Natural Resources, Environment, Climate Change, Land and Water Management"/>
    <s v="1525"/>
    <s v="Water and Sanitation Development Facility-South West-Phase II"/>
    <s v="1525: Water and Sanitation Development Facility-South West-Phase II"/>
    <d v="2019-07-01T00:00:00"/>
    <d v="2024-06-30T00:00:00"/>
    <n v="18.042000000000002"/>
    <n v="0"/>
    <s v="Retain"/>
    <d v="2024-06-30T00:00:00"/>
  </r>
  <r>
    <x v="18"/>
    <x v="18"/>
    <x v="6"/>
    <x v="6"/>
    <s v="06: Natural Resources, Environment, Climate Change, Land and Water Management"/>
    <s v="1529"/>
    <s v="Strategic Towns Water Supply and Sanitation Project (STWSSP)"/>
    <s v="1529: Strategic Towns Water Supply and Sanitation Project (STWSSP)"/>
    <d v="2019-07-01T00:00:00"/>
    <d v="2024-06-30T00:00:00"/>
    <n v="9.9979999999999993"/>
    <n v="35.1"/>
    <s v="Retain"/>
    <d v="2024-06-30T00:00:00"/>
  </r>
  <r>
    <x v="18"/>
    <x v="18"/>
    <x v="6"/>
    <x v="6"/>
    <s v="06: Natural Resources, Environment, Climate Change, Land and Water Management"/>
    <s v="1530"/>
    <s v="Integrated Water Resources Management and Development Project (IWMDP)"/>
    <s v="1530: Integrated Water Resources Management and Development Project (IWMDP)"/>
    <d v="2019-07-01T00:00:00"/>
    <d v="2024-06-30T00:00:00"/>
    <n v="14.09913529"/>
    <n v="307.52"/>
    <s v="Retain"/>
    <d v="2024-06-30T00:00:00"/>
  </r>
  <r>
    <x v="18"/>
    <x v="18"/>
    <x v="6"/>
    <x v="6"/>
    <s v="06: Natural Resources, Environment, Climate Change, Land and Water Management"/>
    <s v="1531"/>
    <s v="South Western Cluster (SWC) Project"/>
    <s v="1531: South Western Cluster (SWC) Project"/>
    <d v="2019-07-01T00:00:00"/>
    <d v="2024-06-30T00:00:00"/>
    <n v="0"/>
    <n v="137.5"/>
    <s v="Retain"/>
    <d v="2024-06-30T00:00:00"/>
  </r>
  <r>
    <x v="18"/>
    <x v="18"/>
    <x v="6"/>
    <x v="6"/>
    <s v="06: Natural Resources, Environment, Climate Change, Land and Water Management"/>
    <s v="1532"/>
    <s v="100% Service Coverage Acceleration Project-umbrellas (SCAP 100- umbrellas)"/>
    <s v="1532: 100% Service Coverage Acceleration Project-umbrellas (SCAP 100- umbrellas)"/>
    <d v="2019-07-01T00:00:00"/>
    <d v="2024-06-30T00:00:00"/>
    <n v="51.451999999999998"/>
    <n v="0"/>
    <s v="Retain"/>
    <d v="2024-06-30T00:00:00"/>
  </r>
  <r>
    <x v="18"/>
    <x v="18"/>
    <x v="6"/>
    <x v="6"/>
    <s v="06: Natural Resources, Environment, Climate Change, Land and Water Management"/>
    <s v="1533"/>
    <s v="Water and Sanitation Development Facility  Central-Phase II"/>
    <s v="1533: Water and Sanitation Development Facility  Central-Phase II"/>
    <d v="2019-07-01T00:00:00"/>
    <d v="2025-06-30T00:00:00"/>
    <n v="18.163"/>
    <n v="0"/>
    <s v="Retain"/>
    <d v="2025-06-30T00:00:00"/>
  </r>
  <r>
    <x v="18"/>
    <x v="18"/>
    <x v="6"/>
    <x v="6"/>
    <s v="06: Natural Resources, Environment, Climate Change, Land and Water Management"/>
    <s v="1534"/>
    <s v="Water and Sanitation Development Facility  North-Phase II"/>
    <s v="1534: Water and Sanitation Development Facility  North-Phase II"/>
    <d v="2019-07-01T00:00:00"/>
    <d v="2025-06-30T00:00:00"/>
    <n v="15.061999999999999"/>
    <n v="38.840000000000003"/>
    <s v="Retain"/>
    <d v="2025-06-30T00:00:00"/>
  </r>
  <r>
    <x v="18"/>
    <x v="18"/>
    <x v="6"/>
    <x v="6"/>
    <s v="06: Natural Resources, Environment, Climate Change, Land and Water Management"/>
    <s v="1559"/>
    <s v="Drought Resilience in Karamoja Sub-Region Project"/>
    <s v="1559: Drought Resilience in Karamoja Sub-Region Project"/>
    <d v="2019-07-01T00:00:00"/>
    <d v="2024-06-30T00:00:00"/>
    <n v="3.9827430000000001"/>
    <n v="8"/>
    <s v="Retain"/>
    <d v="2024-06-30T00:00:00"/>
  </r>
  <r>
    <x v="18"/>
    <x v="18"/>
    <x v="6"/>
    <x v="6"/>
    <s v="06: Natural Resources, Environment, Climate Change, Land and Water Management"/>
    <s v="1562"/>
    <s v="Lake Victoria Water and Sanitation (LVWATSAN) Phase 3"/>
    <s v="1562: Lake Victoria Water and Sanitation (LVWATSAN) Phase 3"/>
    <d v="2020-01-07T00:00:00"/>
    <d v="2025-06-30T00:00:00"/>
    <n v="1"/>
    <n v="0"/>
    <s v="Retain"/>
    <d v="2025-06-30T00:00:00"/>
  </r>
  <r>
    <x v="18"/>
    <x v="18"/>
    <x v="6"/>
    <x v="6"/>
    <s v="06: Natural Resources, Environment, Climate Change, Land and Water Management"/>
    <s v="1613"/>
    <s v="Investing in Forests and Protected Areas for Climate-Smart Development"/>
    <s v="1613: Investing in Forests and Protected Areas for Climate-Smart Development"/>
    <d v="2020-07-01T00:00:00"/>
    <d v="2025-06-30T00:00:00"/>
    <n v="3.31"/>
    <n v="20.355388156"/>
    <s v="Retain"/>
    <d v="2025-06-30T00:00:00"/>
  </r>
  <r>
    <x v="18"/>
    <x v="18"/>
    <x v="6"/>
    <x v="6"/>
    <s v="06: Natural Resources, Environment, Climate Change, Land and Water Management"/>
    <s v="1614"/>
    <s v="Support to Rural Water Supply and Sanitation Project"/>
    <s v="1614: Support to Rural Water Supply and Sanitation Project"/>
    <d v="2020-07-01T00:00:00"/>
    <d v="2025-06-30T00:00:00"/>
    <n v="55.085999999999999"/>
    <n v="55.32"/>
    <s v="Retain"/>
    <d v="2025-06-30T00:00:00"/>
  </r>
  <r>
    <x v="18"/>
    <x v="18"/>
    <x v="6"/>
    <x v="6"/>
    <s v="06: Natural Resources, Environment, Climate Change, Land and Water Management"/>
    <s v="1660"/>
    <s v="Strengthening Water Utilities Regulation Project"/>
    <s v="1660: Strengthening Water Utilities Regulation Project"/>
    <d v="2020-07-01T00:00:00"/>
    <d v="2025-06-30T00:00:00"/>
    <n v="16.29"/>
    <n v="0"/>
    <s v="Retain"/>
    <d v="2025-06-30T00:00:00"/>
  </r>
  <r>
    <x v="18"/>
    <x v="18"/>
    <x v="6"/>
    <x v="6"/>
    <s v="06: Natural Resources, Environment, Climate Change, Land and Water Management"/>
    <s v="1662"/>
    <s v="Water Management Zones Project Phase 2"/>
    <s v="1662: Water Management Zones Project Phase 2"/>
    <d v="2020-07-01T00:00:00"/>
    <d v="2025-06-30T00:00:00"/>
    <n v="5.1520000000000001"/>
    <n v="0"/>
    <s v="Retain"/>
    <d v="2025-06-30T00:00:00"/>
  </r>
  <r>
    <x v="18"/>
    <x v="18"/>
    <x v="6"/>
    <x v="6"/>
    <s v="06: Natural Resources, Environment, Climate Change, Land and Water Management"/>
    <s v="1666"/>
    <s v="Development of Solar Powered Irrigation and Water Supply Systems"/>
    <s v="1666: Development of Solar Powered Irrigation and Water Supply Systems"/>
    <d v="2020-07-01T00:00:00"/>
    <d v="2025-06-30T00:00:00"/>
    <n v="17.212938000000001"/>
    <n v="53.142656047000003"/>
    <s v="Retain"/>
    <d v="2025-06-30T00:00:00"/>
  </r>
  <r>
    <x v="18"/>
    <x v="18"/>
    <x v="6"/>
    <x v="6"/>
    <s v="06: Natural Resources, Environment, Climate Change, Land and Water Management"/>
    <s v="1697"/>
    <s v="National Wetlands Restoration Project"/>
    <s v="1697: National Wetlands Restoration Project"/>
    <d v="2020-07-01T00:00:00"/>
    <d v="2025-06-30T00:00:00"/>
    <n v="5.6"/>
    <n v="0"/>
    <s v="Retain"/>
    <d v="2025-06-30T00:00:00"/>
  </r>
  <r>
    <x v="18"/>
    <x v="18"/>
    <x v="6"/>
    <x v="6"/>
    <s v="06: Natural Resources, Environment, Climate Change, Land and Water Management"/>
    <s v="1761"/>
    <s v="Strengthening Drought Resilience for Smaller household farmers and the Pastoralists in the IGAD region (DRESS-EA Project)"/>
    <s v="1761: Strengthening Drought Resilience for Smaller household farmers and the Pastoralists in the IGAD region (DRESS-EA Project)"/>
    <d v="2021-07-01T00:00:00"/>
    <d v="2026-06-30T00:00:00"/>
    <n v="0.5"/>
    <n v="3.46"/>
    <s v="Retain"/>
    <d v="2026-06-30T00:00:00"/>
  </r>
  <r>
    <x v="18"/>
    <x v="18"/>
    <x v="6"/>
    <x v="6"/>
    <s v="06: Natural Resources, Environment, Climate Change, Land and Water Management"/>
    <s v="1762"/>
    <s v="Potable Water Project"/>
    <s v="1762: Potable Water Project"/>
    <d v="2021-07-01T00:00:00"/>
    <d v="2026-06-30T00:00:00"/>
    <n v="1.9970000000000001"/>
    <n v="0"/>
    <s v="Retain"/>
    <d v="2026-06-30T00:00:00"/>
  </r>
  <r>
    <x v="18"/>
    <x v="18"/>
    <x v="6"/>
    <x v="6"/>
    <s v="06: Natural Resources, Environment, Climate Change, Land and Water Management"/>
    <s v="1770"/>
    <s v="Water and Sanitation Development Facility Karamoja"/>
    <s v="1770: Water and Sanitation Development Facility Karamoja"/>
    <d v="2022-07-01T00:00:00"/>
    <d v="2027-06-30T00:00:00"/>
    <n v="15.2018"/>
    <n v="0"/>
    <s v="Retain"/>
    <d v="2027-06-30T00:00:00"/>
  </r>
  <r>
    <x v="18"/>
    <x v="18"/>
    <x v="6"/>
    <x v="6"/>
    <s v="06: Natural Resources, Environment, Climate Change, Land and Water Management"/>
    <s v="1638"/>
    <s v="Retooling of Ministry of Water and Environment"/>
    <s v="1638: Retooling of Ministry of Water and Environment"/>
    <d v="2020-07-01T00:00:00"/>
    <d v="2025-06-30T00:00:00"/>
    <n v="5.03786471"/>
    <n v="0"/>
    <s v="Retain"/>
    <d v="2025-06-30T00:00:00"/>
  </r>
  <r>
    <x v="19"/>
    <x v="19"/>
    <x v="0"/>
    <x v="0"/>
    <s v="14: Public Sector Transformation"/>
    <s v="1600"/>
    <s v="Retooling of Ministry of ICT &amp; National Guidance"/>
    <s v="1600: Retooling of Ministry of ICT &amp; National Guidance"/>
    <d v="2020-01-07T00:00:00"/>
    <d v="2025-06-30T00:00:00"/>
    <n v="33.679903809000002"/>
    <n v="0"/>
    <s v="Retain"/>
    <d v="2025-06-30T00:00:00"/>
  </r>
  <r>
    <x v="20"/>
    <x v="20"/>
    <x v="0"/>
    <x v="0"/>
    <s v="14: Public Sector Transformation"/>
    <s v="1691"/>
    <s v="Retooling of Ministry of East African Affairs"/>
    <s v="1691: Retooling of Ministry of East African Affairs"/>
    <d v="2020-07-01T00:00:00"/>
    <d v="2025-06-30T00:00:00"/>
    <n v="0.42518"/>
    <n v="0"/>
    <s v="Retain"/>
    <d v="2025-06-30T00:00:00"/>
  </r>
  <r>
    <x v="21"/>
    <x v="21"/>
    <x v="0"/>
    <x v="0"/>
    <s v="14: Public Sector Transformation"/>
    <s v="1609"/>
    <s v="Retooling of Ministry of Tourism, Wildlife and Antiquities"/>
    <s v="1609: Retooling of Ministry of Tourism, Wildlife and Antiquities"/>
    <d v="2020-07-01T00:00:00"/>
    <d v="2025-06-30T00:00:00"/>
    <n v="1.200781323"/>
    <n v="0"/>
    <s v="Retain"/>
    <d v="2025-06-30T00:00:00"/>
  </r>
  <r>
    <x v="21"/>
    <x v="21"/>
    <x v="15"/>
    <x v="15"/>
    <s v="05: Tourism Development"/>
    <s v="1699"/>
    <s v="Development of Museums and Heritage Sites for Cultural Tourism (Phase II)"/>
    <s v="1699: Development of Museums and Heritage Sites for Cultural Tourism (Phase II)"/>
    <d v="2021-07-01T00:00:00"/>
    <d v="2026-06-30T00:00:00"/>
    <n v="3.7961684039999999"/>
    <n v="0"/>
    <s v="Retain"/>
    <d v="2026-06-30T00:00:00"/>
  </r>
  <r>
    <x v="21"/>
    <x v="21"/>
    <x v="15"/>
    <x v="15"/>
    <s v="05: Tourism Development"/>
    <s v="1700"/>
    <s v="Mt. Rwenzori Tourism Infrastructure Development Project (Phase II)"/>
    <s v="1700: Mt. Rwenzori Tourism Infrastructure Development Project (Phase II)"/>
    <d v="2021-07-01T00:00:00"/>
    <d v="2026-06-30T00:00:00"/>
    <n v="1.85"/>
    <n v="0"/>
    <s v="Retain"/>
    <d v="2026-06-30T00:00:00"/>
  </r>
  <r>
    <x v="21"/>
    <x v="21"/>
    <x v="15"/>
    <x v="15"/>
    <s v="05: Tourism Development"/>
    <s v="1701"/>
    <s v="Development of Source of the Nile (Phase II)"/>
    <s v="1701: Development of Source of the Nile (Phase II)"/>
    <d v="2021-07-01T00:00:00"/>
    <d v="2026-06-30T00:00:00"/>
    <n v="5"/>
    <n v="0"/>
    <s v="Retain"/>
    <d v="2026-06-30T00:00:00"/>
  </r>
  <r>
    <x v="21"/>
    <x v="21"/>
    <x v="15"/>
    <x v="15"/>
    <s v="05: Tourism Development"/>
    <s v="1782"/>
    <s v="Mitigating Human Wildlife Conflict Project (MHWCP)"/>
    <s v="1782: Mitigating Human Wildlife Conflict Project (MHWCP)"/>
    <s v="01/07/2023"/>
    <s v="30/06/2028"/>
    <m/>
    <m/>
    <s v="New"/>
    <s v="30/06/2028"/>
  </r>
  <r>
    <x v="22"/>
    <x v="22"/>
    <x v="7"/>
    <x v="7"/>
    <s v="10: Sustainable Urbanization and Housing "/>
    <s v="1798"/>
    <s v="GKMA Urban Development Project"/>
    <s v="1798: GKMA Urban Development Project"/>
    <s v="01/07/2023"/>
    <s v="30/06/2028"/>
    <m/>
    <m/>
    <s v="New"/>
    <s v="30/06/2028"/>
  </r>
  <r>
    <x v="23"/>
    <x v="23"/>
    <x v="16"/>
    <x v="16"/>
    <s v="19: Administration of Justice"/>
    <s v="1556"/>
    <s v="Construction of the Supreme Court and Court of Appeal Buildings"/>
    <s v="1556: Construction of the Supreme Court and Court of Appeal Buildings"/>
    <d v="2019-07-01T00:00:00"/>
    <d v="2023-06-30T00:00:00"/>
    <n v="34.797844699999999"/>
    <n v="0"/>
    <s v="Extend"/>
    <d v="2024-06-30T00:00:00"/>
  </r>
  <r>
    <x v="23"/>
    <x v="23"/>
    <x v="16"/>
    <x v="16"/>
    <s v="19: Administration of Justice"/>
    <s v="1644"/>
    <s v="Retooling of the Judiciary"/>
    <s v="1644: Retooling of the Judiciary"/>
    <d v="2020-07-01T00:00:00"/>
    <d v="2025-06-30T00:00:00"/>
    <n v="28.2116553"/>
    <n v="0"/>
    <s v="Retain"/>
    <d v="2025-06-30T00:00:00"/>
  </r>
  <r>
    <x v="24"/>
    <x v="24"/>
    <x v="0"/>
    <x v="0"/>
    <s v="14: Public Sector Transformation"/>
    <s v="1687"/>
    <s v="Retooling of Electoral Commission"/>
    <s v="1687: Retooling of Electoral Commission"/>
    <s v="01/07/2020"/>
    <s v="30/06/2025"/>
    <n v="3.7200000059999998"/>
    <n v="0"/>
    <s v="Retain"/>
    <s v="30/06/2025"/>
  </r>
  <r>
    <x v="25"/>
    <x v="25"/>
    <x v="3"/>
    <x v="3"/>
    <s v="18: Development Plan Implementation"/>
    <s v="1496"/>
    <s v="Construction of the IGG Head Office Building Project"/>
    <s v="1496: Construction of the IGG Head Office Building Project"/>
    <d v="2018-07-01T00:00:00"/>
    <d v="2024-06-30T00:00:00"/>
    <n v="13.5"/>
    <n v="0"/>
    <s v="Retain"/>
    <d v="2024-06-30T00:00:00"/>
  </r>
  <r>
    <x v="25"/>
    <x v="25"/>
    <x v="0"/>
    <x v="0"/>
    <s v="14: Public Sector Transformation"/>
    <s v="1684"/>
    <s v="Retooling of Inspectorate of Government"/>
    <s v="1684: Retooling of Inspectorate of Government"/>
    <d v="2020-07-01T00:00:00"/>
    <d v="2025-06-30T00:00:00"/>
    <n v="1.7"/>
    <n v="0"/>
    <s v="Retain"/>
    <d v="2025-06-30T00:00:00"/>
  </r>
  <r>
    <x v="26"/>
    <x v="26"/>
    <x v="17"/>
    <x v="17"/>
    <s v="20: Legislation, Oversight And Representation"/>
    <s v="0355"/>
    <s v="REHABILITATION OF PARLIAMENT"/>
    <s v="0355: REHABILITATION OF PARLIAMENT"/>
    <d v="2011-07-01T00:00:00"/>
    <d v="2024-06-30T00:00:00"/>
    <n v="45.369779999999999"/>
    <n v="0"/>
    <s v="Re-scope"/>
    <d v="2024-06-30T00:00:00"/>
  </r>
  <r>
    <x v="26"/>
    <x v="26"/>
    <x v="17"/>
    <x v="17"/>
    <s v="20: Legislation, Oversight And Representation"/>
    <s v="1708"/>
    <s v="Retooling of Parliamentary Commission"/>
    <s v="1708: Retooling of Parliamentary Commission"/>
    <d v="2021-07-01T00:00:00"/>
    <d v="2025-06-30T00:00:00"/>
    <n v="22.121220000000001"/>
    <n v="0"/>
    <s v="Retain"/>
    <d v="2025-06-30T00:00:00"/>
  </r>
  <r>
    <x v="27"/>
    <x v="27"/>
    <x v="2"/>
    <x v="2"/>
    <s v="16: Governance and security"/>
    <s v="1668"/>
    <s v="Retooling the Uganda Law Reform Commission"/>
    <s v="1668: Retooling the Uganda Law Reform Commission"/>
    <d v="2020-07-01T00:00:00"/>
    <d v="2025-06-30T00:00:00"/>
    <n v="0.12001224100000001"/>
    <n v="0"/>
    <s v="Retain"/>
    <d v="2025-06-30T00:00:00"/>
  </r>
  <r>
    <x v="28"/>
    <x v="28"/>
    <x v="0"/>
    <x v="0"/>
    <s v="14: Public Sector Transformation"/>
    <s v="1670"/>
    <s v="Retooling the Uganda Human Rights Commission"/>
    <s v="1670: Retooling the Uganda Human Rights Commission"/>
    <d v="2020-07-01T00:00:00"/>
    <d v="2025-06-30T00:00:00"/>
    <n v="0.63107840100000001"/>
    <n v="0"/>
    <s v="Retain"/>
    <d v="2025-06-30T00:00:00"/>
  </r>
  <r>
    <x v="29"/>
    <x v="29"/>
    <x v="0"/>
    <x v="0"/>
    <s v="14: Public Sector Transformation"/>
    <s v="1634"/>
    <s v="Retooling of Uganda AIDS Commission"/>
    <s v="1634: Retooling of Uganda AIDS Commission"/>
    <d v="2020-01-07T00:00:00"/>
    <d v="2025-06-30T00:00:00"/>
    <n v="0.93959999999999999"/>
    <n v="0"/>
    <s v="Retain"/>
    <d v="2025-06-30T00:00:00"/>
  </r>
  <r>
    <x v="30"/>
    <x v="30"/>
    <x v="0"/>
    <x v="0"/>
    <s v="14: Public Sector Transformation"/>
    <s v="1629"/>
    <s v="Retooling of National Planning Authority"/>
    <s v="1629: Retooling of National Planning Authority"/>
    <d v="2020-07-01T00:00:00"/>
    <d v="2025-06-30T00:00:00"/>
    <n v="3.9481679879999998"/>
    <n v="0"/>
    <s v="Retain"/>
    <d v="2025-06-30T00:00:00"/>
  </r>
  <r>
    <x v="31"/>
    <x v="31"/>
    <x v="6"/>
    <x v="6"/>
    <s v="06: Natural Resources, Environment, Climate Change, Land and Water Management"/>
    <s v="1678"/>
    <s v="Retooling of Uganda National Meteorological Authority"/>
    <s v="1678: Retooling of Uganda National Meteorological Authority"/>
    <d v="2020-07-01T00:00:00"/>
    <d v="2025-06-30T00:00:00"/>
    <n v="6.5568186070000003"/>
    <n v="0"/>
    <s v="Retain"/>
    <d v="2025-06-30T00:00:00"/>
  </r>
  <r>
    <x v="32"/>
    <x v="32"/>
    <x v="0"/>
    <x v="0"/>
    <s v="14: Public Sector Transformation"/>
    <s v="1598"/>
    <s v="Retooling of Uganda Industrial Research Institute"/>
    <s v="1598: Retooling of Uganda Industrial Research Institute"/>
    <d v="2020-01-07T00:00:00"/>
    <d v="2025-06-30T00:00:00"/>
    <n v="2.7995999999999999"/>
    <n v="0"/>
    <s v="Retain"/>
    <d v="2025-06-30T00:00:00"/>
  </r>
  <r>
    <x v="33"/>
    <x v="33"/>
    <x v="0"/>
    <x v="0"/>
    <s v="14: Public Sector Transformation"/>
    <s v="1681"/>
    <s v="Retooling of National Curriculum Development Centre"/>
    <s v="1681: Retooling of National Curriculum Development Centre"/>
    <d v="2020-07-01T00:00:00"/>
    <d v="2025-06-30T00:00:00"/>
    <n v="1.9"/>
    <n v="0"/>
    <s v="Retain"/>
    <d v="2025-06-30T00:00:00"/>
  </r>
  <r>
    <x v="34"/>
    <x v="34"/>
    <x v="0"/>
    <x v="0"/>
    <s v="14: Public Sector Transformation"/>
    <s v="1620"/>
    <s v="Retooling of Directorate of Ethics and Integrity"/>
    <s v="1620: Retooling of Directorate of Ethics and Integrity"/>
    <d v="2020-07-01T00:00:00"/>
    <d v="2025-06-30T00:00:00"/>
    <n v="0.35399999999999998"/>
    <n v="0"/>
    <s v="Retain"/>
    <d v="2025-06-30T00:00:00"/>
  </r>
  <r>
    <x v="35"/>
    <x v="35"/>
    <x v="10"/>
    <x v="10"/>
    <s v="09: Intergrated Transport Infrastructure and Services"/>
    <s v="0265"/>
    <s v="Atiak-Moyo-Afoji"/>
    <s v="0265: Atiak-Moyo-Afoji"/>
    <d v="2003-07-01T00:00:00"/>
    <d v="2024-06-30T00:00:00"/>
    <n v="18.718338576000001"/>
    <n v="48.852152539999999"/>
    <s v="Retain"/>
    <d v="2024-06-30T00:00:00"/>
  </r>
  <r>
    <x v="35"/>
    <x v="35"/>
    <x v="10"/>
    <x v="10"/>
    <s v="09: Intergrated Transport Infrastructure and Services"/>
    <s v="0267"/>
    <s v="IMPROVEMENT FERRY SERVICES."/>
    <s v="0267: IMPROVEMENT FERRY SERVICES."/>
    <d v="2003-07-01T00:00:00"/>
    <d v="2025-06-30T00:00:00"/>
    <n v="26.683751001000001"/>
    <n v="0"/>
    <s v="Extend"/>
    <d v="2025-06-30T00:00:00"/>
  </r>
  <r>
    <x v="35"/>
    <x v="35"/>
    <x v="10"/>
    <x v="10"/>
    <s v="09: Intergrated Transport Infrastructure and Services"/>
    <s v="1040"/>
    <s v="Kapchorwa - Suam Road"/>
    <s v="1040: Kapchorwa - Suam Road"/>
    <d v="2010-11-01T00:00:00"/>
    <d v="2024-06-30T00:00:00"/>
    <n v="13.78585629"/>
    <n v="50.198471705000003"/>
    <s v="Retain"/>
    <d v="2024-06-30T00:00:00"/>
  </r>
  <r>
    <x v="35"/>
    <x v="35"/>
    <x v="10"/>
    <x v="10"/>
    <s v="09: Intergrated Transport Infrastructure and Services"/>
    <s v="1041"/>
    <s v="Kyenjojo- Hoima-Masindi -Kigumba road"/>
    <s v="1041: Kyenjojo- Hoima-Masindi -Kigumba road"/>
    <d v="2014-03-31T00:00:00"/>
    <d v="2024-06-30T00:00:00"/>
    <n v="0.97851701599999996"/>
    <n v="17.502149138"/>
    <s v="Extend"/>
    <d v="2024-06-30T00:00:00"/>
  </r>
  <r>
    <x v="35"/>
    <x v="35"/>
    <x v="10"/>
    <x v="10"/>
    <s v="09: Intergrated Transport Infrastructure and Services"/>
    <s v="1176"/>
    <s v="Hoima- Wanseko Road"/>
    <s v="1176: Hoima- Wanseko Road"/>
    <d v="2010-03-10T00:00:00"/>
    <d v="2024-06-30T00:00:00"/>
    <n v="104.01115540799999"/>
    <n v="87.799242656000004"/>
    <s v="Retain"/>
    <d v="2024-06-30T00:00:00"/>
  </r>
  <r>
    <x v="35"/>
    <x v="35"/>
    <x v="10"/>
    <x v="10"/>
    <s v="09: Intergrated Transport Infrastructure and Services"/>
    <s v="1274"/>
    <s v="Musita-Lumino-Busia/Majanji Road"/>
    <s v="1274: Musita-Lumino-Busia/Majanji Road"/>
    <d v="2014-07-01T00:00:00"/>
    <d v="2024-06-30T00:00:00"/>
    <n v="38.037211857000003"/>
    <n v="0"/>
    <s v="Retain"/>
    <d v="2024-06-30T00:00:00"/>
  </r>
  <r>
    <x v="35"/>
    <x v="35"/>
    <x v="10"/>
    <x v="10"/>
    <s v="09: Intergrated Transport Infrastructure and Services"/>
    <s v="1275"/>
    <s v="Olwiyo-Gulu-Kitgum Road"/>
    <s v="1275: Olwiyo-Gulu-Kitgum Road"/>
    <d v="2014-03-31T00:00:00"/>
    <d v="2024-06-30T00:00:00"/>
    <n v="19.760734023000001"/>
    <n v="0"/>
    <s v="Extend"/>
    <d v="2024-06-30T00:00:00"/>
  </r>
  <r>
    <x v="35"/>
    <x v="35"/>
    <x v="10"/>
    <x v="10"/>
    <s v="09: Intergrated Transport Infrastructure and Services"/>
    <s v="1277"/>
    <s v="Kampala Nothern Bypass Phase 2"/>
    <s v="1277: Kampala Nothern Bypass Phase 2"/>
    <d v="2014-07-01T00:00:00"/>
    <d v="2024-06-30T00:00:00"/>
    <n v="28.813336912"/>
    <n v="0"/>
    <s v="Extend"/>
    <d v="2024-06-30T00:00:00"/>
  </r>
  <r>
    <x v="35"/>
    <x v="35"/>
    <x v="10"/>
    <x v="10"/>
    <s v="09: Intergrated Transport Infrastructure and Services"/>
    <s v="1279"/>
    <s v="Seeta-Kyaliwajjala-Matugga-Wakiso-Buloba-Nsangi"/>
    <s v="1279: Seeta-Kyaliwajjala-Matugga-Wakiso-Buloba-Nsangi"/>
    <d v="2014-07-01T00:00:00"/>
    <d v="2024-06-30T00:00:00"/>
    <n v="60.657163118"/>
    <n v="0"/>
    <s v="Retain"/>
    <d v="2024-06-30T00:00:00"/>
  </r>
  <r>
    <x v="35"/>
    <x v="35"/>
    <x v="10"/>
    <x v="10"/>
    <s v="09: Intergrated Transport Infrastructure and Services"/>
    <s v="1280"/>
    <s v="Najjanankumbi-Busabala Road and Nambole-Namilyango-Seeta"/>
    <s v="1280: Najjanankumbi-Busabala Road and Nambole-Namilyango-Seeta"/>
    <d v="2014-03-31T00:00:00"/>
    <d v="2024-06-30T00:00:00"/>
    <n v="80.406109670999996"/>
    <n v="0"/>
    <s v="Retain"/>
    <d v="2024-06-30T00:00:00"/>
  </r>
  <r>
    <x v="35"/>
    <x v="35"/>
    <x v="10"/>
    <x v="10"/>
    <s v="09: Intergrated Transport Infrastructure and Services"/>
    <s v="1281"/>
    <s v="Tirinyi-Pallisa-Kumi/Kamonkoli Road"/>
    <s v="1281: Tirinyi-Pallisa-Kumi/Kamonkoli Road"/>
    <d v="2014-03-31T00:00:00"/>
    <d v="2023-06-30T00:00:00"/>
    <n v="35.031999999999996"/>
    <n v="14.617179500000001"/>
    <s v="Extend"/>
    <d v="2024-06-30T00:00:00"/>
  </r>
  <r>
    <x v="35"/>
    <x v="35"/>
    <x v="10"/>
    <x v="10"/>
    <s v="09: Intergrated Transport Infrastructure and Services"/>
    <s v="1311"/>
    <s v="Upgrading Rukungiri-Kihihi-Ishasha/Kanungu Road"/>
    <s v="1311: Upgrading Rukungiri-Kihihi-Ishasha/Kanungu Road"/>
    <d v="2014-07-01T00:00:00"/>
    <d v="2023-06-30T00:00:00"/>
    <n v="7.9541489360000002"/>
    <n v="47.937635241999999"/>
    <s v="Extend"/>
    <d v="2025-06-30T00:00:00"/>
  </r>
  <r>
    <x v="35"/>
    <x v="35"/>
    <x v="10"/>
    <x v="10"/>
    <s v="09: Intergrated Transport Infrastructure and Services"/>
    <s v="1313"/>
    <s v="North Eastern Road-Corridor Asset Management Project"/>
    <s v="1313: North Eastern Road-Corridor Asset Management Project"/>
    <d v="2014-07-01T00:00:00"/>
    <d v="2024-06-30T00:00:00"/>
    <n v="2.3748"/>
    <n v="82.317800343000002"/>
    <s v="Retain"/>
    <d v="2024-06-30T00:00:00"/>
  </r>
  <r>
    <x v="35"/>
    <x v="35"/>
    <x v="10"/>
    <x v="10"/>
    <s v="09: Intergrated Transport Infrastructure and Services"/>
    <s v="1319"/>
    <s v="Kampala Flyover"/>
    <s v="1319: Kampala Flyover"/>
    <d v="2015-07-01T00:00:00"/>
    <d v="2024-06-30T00:00:00"/>
    <n v="9.7740718149999992"/>
    <n v="129.67147979699999"/>
    <s v="Retain"/>
    <d v="2024-06-30T00:00:00"/>
  </r>
  <r>
    <x v="35"/>
    <x v="35"/>
    <x v="10"/>
    <x v="10"/>
    <s v="09: Intergrated Transport Infrastructure and Services"/>
    <s v="1320"/>
    <s v="Construction of 66 Selected Bridges"/>
    <s v="1320: Construction of 66 Selected Bridges"/>
    <d v="2015-07-01T00:00:00"/>
    <d v="2026-06-30T00:00:00"/>
    <n v="58.999285092000001"/>
    <n v="0"/>
    <s v="Extend"/>
    <d v="2026-06-30T00:00:00"/>
  </r>
  <r>
    <x v="35"/>
    <x v="35"/>
    <x v="10"/>
    <x v="10"/>
    <s v="09: Intergrated Transport Infrastructure and Services"/>
    <s v="1322"/>
    <s v="Upgrading of Muyembe-Nakapiripirit (92 km)"/>
    <s v="1322: Upgrading of Muyembe-Nakapiripirit (92 km)"/>
    <d v="2015-07-01T00:00:00"/>
    <d v="2024-06-30T00:00:00"/>
    <n v="0.26"/>
    <n v="60.584362401999996"/>
    <s v="Retain"/>
    <d v="2024-06-30T00:00:00"/>
  </r>
  <r>
    <x v="35"/>
    <x v="35"/>
    <x v="10"/>
    <x v="10"/>
    <s v="09: Intergrated Transport Infrastructure and Services"/>
    <s v="1402"/>
    <s v="Rwenkunye -Apac- Lira -Acholibur Road"/>
    <s v="1402: Rwenkunye -Apac- Lira -Acholibur Road"/>
    <d v="2016-07-01T00:00:00"/>
    <d v="2025-06-30T00:00:00"/>
    <n v="0.36218400000000001"/>
    <n v="147.50041612800001"/>
    <s v="Retain"/>
    <d v="2025-06-30T00:00:00"/>
  </r>
  <r>
    <x v="35"/>
    <x v="35"/>
    <x v="10"/>
    <x v="10"/>
    <s v="09: Intergrated Transport Infrastructure and Services"/>
    <s v="1403"/>
    <s v="Soroti -Katakwi- Moroto -Lokitonyala Road"/>
    <s v="1403: Soroti -Katakwi- Moroto -Lokitonyala Road"/>
    <d v="2017-07-01T00:00:00"/>
    <d v="2024-06-30T00:00:00"/>
    <n v="65.08"/>
    <n v="0"/>
    <s v="Retain"/>
    <d v="2024-06-30T00:00:00"/>
  </r>
  <r>
    <x v="35"/>
    <x v="35"/>
    <x v="10"/>
    <x v="10"/>
    <s v="09: Intergrated Transport Infrastructure and Services"/>
    <s v="1404"/>
    <s v="Kibuye -Busega- Mpigi"/>
    <s v="1404: Kibuye -Busega- Mpigi"/>
    <d v="2016-07-01T00:00:00"/>
    <d v="2026-06-30T00:00:00"/>
    <n v="0.64580848199999996"/>
    <n v="129.24663979100001"/>
    <s v="Extend"/>
    <d v="2026-06-30T00:00:00"/>
  </r>
  <r>
    <x v="35"/>
    <x v="35"/>
    <x v="10"/>
    <x v="10"/>
    <s v="09: Intergrated Transport Infrastructure and Services"/>
    <s v="1490"/>
    <s v="Luwero - Butalangu Road"/>
    <s v="1490: Luwero - Butalangu Road"/>
    <d v="2017-07-01T00:00:00"/>
    <d v="2024-06-30T00:00:00"/>
    <n v="4.9177999999999999E-2"/>
    <n v="19.906290504000001"/>
    <s v="Retain"/>
    <d v="2024-06-30T00:00:00"/>
  </r>
  <r>
    <x v="35"/>
    <x v="35"/>
    <x v="10"/>
    <x v="10"/>
    <s v="09: Intergrated Transport Infrastructure and Services"/>
    <s v="1546"/>
    <s v="Kisoro-Nkuringo-Rubugiri-Muko Road"/>
    <s v="1546: Kisoro-Nkuringo-Rubugiri-Muko Road"/>
    <d v="2019-01-07T00:00:00"/>
    <d v="2027-06-30T00:00:00"/>
    <n v="1.55"/>
    <n v="0"/>
    <s v="Extend"/>
    <d v="2027-06-30T00:00:00"/>
  </r>
  <r>
    <x v="35"/>
    <x v="35"/>
    <x v="10"/>
    <x v="10"/>
    <s v="09: Intergrated Transport Infrastructure and Services"/>
    <s v="1550"/>
    <s v="Namunsi-Sironko/Muyembe-Kapchorwa Section I"/>
    <s v="1550: Namunsi-Sironko/Muyembe-Kapchorwa Section I"/>
    <d v="2019-07-01T00:00:00"/>
    <d v="2024-06-30T00:00:00"/>
    <n v="17.743352093999999"/>
    <n v="0"/>
    <s v="Extend"/>
    <d v="2024-06-30T00:00:00"/>
  </r>
  <r>
    <x v="35"/>
    <x v="35"/>
    <x v="10"/>
    <x v="10"/>
    <s v="09: Intergrated Transport Infrastructure and Services"/>
    <s v="1554"/>
    <s v="Nakalama-Tirinyi-Mbale Road"/>
    <s v="1554: Nakalama-Tirinyi-Mbale Road"/>
    <d v="2019-07-01T00:00:00"/>
    <d v="2024-06-30T00:00:00"/>
    <n v="8.4491924530000002"/>
    <n v="0"/>
    <s v="Extend"/>
    <d v="2024-06-30T00:00:00"/>
  </r>
  <r>
    <x v="35"/>
    <x v="35"/>
    <x v="10"/>
    <x v="10"/>
    <s v="09: Intergrated Transport Infrastructure and Services"/>
    <s v="1555"/>
    <s v="Fortportal -Hima Road"/>
    <s v="1555: Fortportal -Hima Road"/>
    <d v="2019-07-01T00:00:00"/>
    <d v="2023-06-30T00:00:00"/>
    <n v="35.746592667000002"/>
    <n v="0"/>
    <s v="Extend"/>
    <d v="2024-06-30T00:00:00"/>
  </r>
  <r>
    <x v="35"/>
    <x v="35"/>
    <x v="10"/>
    <x v="10"/>
    <s v="09: Intergrated Transport Infrastructure and Services"/>
    <s v="1657"/>
    <s v="Moyo-Yumbe-Koboko road"/>
    <s v="1657: Moyo-Yumbe-Koboko road"/>
    <d v="2020-07-01T00:00:00"/>
    <d v="2025-06-30T00:00:00"/>
    <n v="1.04"/>
    <n v="116.36044207400001"/>
    <s v="Retain"/>
    <d v="2025-06-30T00:00:00"/>
  </r>
  <r>
    <x v="35"/>
    <x v="35"/>
    <x v="10"/>
    <x v="10"/>
    <s v="09: Intergrated Transport Infrastructure and Services"/>
    <s v="1657"/>
    <s v="Moyo-Yumbe-Koboko road"/>
    <s v="1657: Moyo-Yumbe-Koboko road"/>
    <d v="2020-07-01T00:00:00"/>
    <d v="2025-06-30T00:00:00"/>
    <n v="0"/>
    <n v="0"/>
    <s v="Retain"/>
    <d v="2025-06-30T00:00:00"/>
  </r>
  <r>
    <x v="35"/>
    <x v="35"/>
    <x v="10"/>
    <x v="10"/>
    <s v="09: Intergrated Transport Infrastructure and Services"/>
    <s v="1692"/>
    <s v="Rehabilitation of Masaka Town Roads (7.3 KM)"/>
    <s v="1692: Rehabilitation of Masaka Town Roads (7.3 KM)"/>
    <d v="2020-07-01T00:00:00"/>
    <d v="2025-06-30T00:00:00"/>
    <n v="39.049999999999997"/>
    <n v="0"/>
    <s v="Retain"/>
    <d v="2025-06-30T00:00:00"/>
  </r>
  <r>
    <x v="35"/>
    <x v="35"/>
    <x v="10"/>
    <x v="10"/>
    <s v="09: Intergrated Transport Infrastructure and Services"/>
    <s v="1692"/>
    <s v="Rehabilitation of Masaka Town Roads (7.3 KM)"/>
    <s v="1692: Rehabilitation of Masaka Town Roads (7.3 KM)"/>
    <d v="2020-07-01T00:00:00"/>
    <d v="2025-06-30T00:00:00"/>
    <n v="0"/>
    <n v="0"/>
    <s v="Retain"/>
    <d v="2025-06-30T00:00:00"/>
  </r>
  <r>
    <x v="35"/>
    <x v="35"/>
    <x v="10"/>
    <x v="10"/>
    <s v="09: Intergrated Transport Infrastructure and Services"/>
    <s v="1693"/>
    <s v="Rehabilitation of Kampala-Jinja Highway (72 Km)"/>
    <s v="1693: Rehabilitation of Kampala-Jinja Highway (72 Km)"/>
    <d v="2020-07-01T00:00:00"/>
    <d v="2025-06-30T00:00:00"/>
    <n v="30.296508927000001"/>
    <n v="0"/>
    <s v="Retain"/>
    <d v="2025-06-30T00:00:00"/>
  </r>
  <r>
    <x v="35"/>
    <x v="35"/>
    <x v="10"/>
    <x v="10"/>
    <s v="09: Intergrated Transport Infrastructure and Services"/>
    <s v="1693"/>
    <s v="Rehabilitation of Kampala-Jinja Highway(72 KM)"/>
    <s v="1693: Rehabilitation of Kampala-Jinja Highway(72 KM)"/>
    <d v="2020-07-01T00:00:00"/>
    <d v="2025-06-30T00:00:00"/>
    <n v="0"/>
    <n v="0"/>
    <s v="Retain"/>
    <d v="2025-06-30T00:00:00"/>
  </r>
  <r>
    <x v="35"/>
    <x v="35"/>
    <x v="10"/>
    <x v="10"/>
    <s v="09: Intergrated Transport Infrastructure and Services"/>
    <s v="1694"/>
    <s v="Rehabilitation  of Mityana-Mubende Road(100KM)"/>
    <s v="1694: Rehabilitation  of Mityana-Mubende Road(100KM)"/>
    <d v="2020-07-01T00:00:00"/>
    <d v="2025-06-30T00:00:00"/>
    <n v="0"/>
    <n v="0"/>
    <s v="Retain"/>
    <d v="2025-06-30T00:00:00"/>
  </r>
  <r>
    <x v="35"/>
    <x v="35"/>
    <x v="10"/>
    <x v="10"/>
    <s v="09: Intergrated Transport Infrastructure and Services"/>
    <s v="1694"/>
    <s v="Rehabilitation of Mityana-Mubende Road (100 Km)"/>
    <s v="1694: Rehabilitation of Mityana-Mubende Road (100 Km)"/>
    <d v="2020-07-01T00:00:00"/>
    <d v="2025-06-30T00:00:00"/>
    <n v="68.729075390000006"/>
    <n v="0"/>
    <s v="Retain"/>
    <d v="2025-06-30T00:00:00"/>
  </r>
  <r>
    <x v="35"/>
    <x v="35"/>
    <x v="10"/>
    <x v="10"/>
    <s v="09: Intergrated Transport Infrastructure and Services"/>
    <s v="1695"/>
    <s v="Rehabilitation of Packwach-Nebbi Section 2 Road (33 Km)"/>
    <s v="1695: Rehabilitation of Packwach-Nebbi Section 2 Road (33 Km)"/>
    <d v="2020-07-01T00:00:00"/>
    <d v="2025-06-30T00:00:00"/>
    <n v="61.6"/>
    <n v="0"/>
    <s v="Retain"/>
    <d v="2025-06-30T00:00:00"/>
  </r>
  <r>
    <x v="35"/>
    <x v="35"/>
    <x v="10"/>
    <x v="10"/>
    <s v="09: Intergrated Transport Infrastructure and Services"/>
    <s v="1695"/>
    <s v="Rehabilitation of Packwach-Nebbi Section 2 Road(33KM)"/>
    <s v="1695: Rehabilitation of Packwach-Nebbi Section 2 Road(33KM)"/>
    <d v="2020-07-01T00:00:00"/>
    <d v="2025-06-30T00:00:00"/>
    <n v="0"/>
    <n v="0"/>
    <s v="Retain"/>
    <d v="2025-06-30T00:00:00"/>
  </r>
  <r>
    <x v="35"/>
    <x v="35"/>
    <x v="10"/>
    <x v="10"/>
    <s v="09: Intergrated Transport Infrastructure and Services"/>
    <s v="1769"/>
    <s v="Upgrading of Kitgum-Kidepo Road (115 Km)"/>
    <s v="1769: Upgrading of Kitgum-Kidepo Road (115 Km)"/>
    <d v="2022-07-01T00:00:00"/>
    <d v="2027-06-30T00:00:00"/>
    <n v="0.55000000000000004"/>
    <n v="3.6875104030000001"/>
    <s v="Retain"/>
    <d v="2027-06-30T00:00:00"/>
  </r>
  <r>
    <x v="35"/>
    <x v="35"/>
    <x v="10"/>
    <x v="10"/>
    <s v="09: Intergrated Transport Infrastructure and Services"/>
    <s v="1771"/>
    <s v="Land Acquisition Project II"/>
    <s v="1771: Land Acquisition Project II"/>
    <d v="2022-07-01T00:00:00"/>
    <d v="2027-06-30T00:00:00"/>
    <n v="515.88559082799998"/>
    <n v="0"/>
    <s v="Retain"/>
    <d v="2027-06-30T00:00:00"/>
  </r>
  <r>
    <x v="35"/>
    <x v="35"/>
    <x v="0"/>
    <x v="0"/>
    <s v="14: Public Sector Transformation"/>
    <s v="1616"/>
    <s v="Retooling of Uganda National Roads Authority"/>
    <s v="1616: Retooling of Uganda National Roads Authority"/>
    <d v="2020-07-01T00:00:00"/>
    <d v="2025-06-30T00:00:00"/>
    <n v="43.524576134"/>
    <n v="0"/>
    <s v="Retain"/>
    <d v="2025-06-30T00:00:00"/>
  </r>
  <r>
    <x v="36"/>
    <x v="36"/>
    <x v="0"/>
    <x v="0"/>
    <s v="14: Public Sector Transformation"/>
    <s v="1570"/>
    <s v="Retooling of Uganda Cancer Institute"/>
    <s v="1570: Retooling of Uganda Cancer Institute"/>
    <d v="2020-01-07T00:00:00"/>
    <d v="2025-06-30T00:00:00"/>
    <n v="0.67859999999999998"/>
    <n v="0"/>
    <s v="Retain"/>
    <d v="2025-06-30T00:00:00"/>
  </r>
  <r>
    <x v="37"/>
    <x v="37"/>
    <x v="8"/>
    <x v="8"/>
    <s v="12: Human Capital Development"/>
    <s v="1526"/>
    <s v="Uganda Heart Institute Infrastructure Development Project"/>
    <s v="1526: Uganda Heart Institute Infrastructure Development Project"/>
    <d v="2019-07-01T00:00:00"/>
    <d v="2024-06-30T00:00:00"/>
    <n v="4.1500000000000004"/>
    <n v="0"/>
    <s v="Retain"/>
    <d v="2024-06-30T00:00:00"/>
  </r>
  <r>
    <x v="37"/>
    <x v="37"/>
    <x v="0"/>
    <x v="0"/>
    <s v="14: Public Sector Transformation"/>
    <s v="1568"/>
    <s v="Retooling of Uganda Heart Institute"/>
    <s v="1568: Retooling of Uganda Heart Institute"/>
    <d v="2020-01-07T00:00:00"/>
    <d v="2025-06-30T00:00:00"/>
    <n v="2.1704439999999998"/>
    <n v="0"/>
    <s v="Retain"/>
    <d v="2025-06-30T00:00:00"/>
  </r>
  <r>
    <x v="38"/>
    <x v="38"/>
    <x v="0"/>
    <x v="0"/>
    <s v="14: Public Sector Transformation"/>
    <s v="1567"/>
    <s v="Retooling of National Medical Stores"/>
    <s v="1567: Retooling of National Medical Stores"/>
    <d v="2020-01-07T00:00:00"/>
    <d v="2025-06-30T00:00:00"/>
    <n v="6.0472581649999997"/>
    <n v="0"/>
    <s v="Retain"/>
    <d v="2025-06-30T00:00:00"/>
  </r>
  <r>
    <x v="39"/>
    <x v="39"/>
    <x v="0"/>
    <x v="0"/>
    <s v="14: Public Sector Transformation"/>
    <s v="1676"/>
    <s v="Retooling of Uganda Tourism Board"/>
    <s v="1676: Retooling of Uganda Tourism Board"/>
    <d v="2020-07-01T00:00:00"/>
    <d v="2025-06-30T00:00:00"/>
    <n v="9.3181506999999997E-2"/>
    <n v="0"/>
    <s v="Retain"/>
    <d v="2025-06-30T00:00:00"/>
  </r>
  <r>
    <x v="40"/>
    <x v="40"/>
    <x v="10"/>
    <x v="10"/>
    <s v="09: Intergrated Transport Infrastructure and Services"/>
    <s v="1677"/>
    <s v="Retooling of Uganda Road Fund"/>
    <s v="1677: Retooling of Uganda Road Fund"/>
    <d v="2020-07-01T00:00:00"/>
    <d v="2025-06-30T00:00:00"/>
    <n v="0"/>
    <n v="0"/>
    <s v="Retain"/>
    <d v="2025-06-30T00:00:00"/>
  </r>
  <r>
    <x v="41"/>
    <x v="41"/>
    <x v="2"/>
    <x v="2"/>
    <s v="16: Governance and security"/>
    <s v="1648"/>
    <s v="Retooling of Uganda Registration Services Bureau"/>
    <s v="1648: Retooling of Uganda Registration Services Bureau"/>
    <d v="2020-07-01T00:00:00"/>
    <d v="2025-06-30T00:00:00"/>
    <n v="0.97"/>
    <n v="0"/>
    <s v="Retain"/>
    <d v="2025-06-30T00:00:00"/>
  </r>
  <r>
    <x v="42"/>
    <x v="42"/>
    <x v="2"/>
    <x v="2"/>
    <s v="16: Governance and security"/>
    <s v="1671"/>
    <s v="Retooling the National Citizenship and Immigration Control"/>
    <s v="1671: Retooling the National Citizenship and Immigration Control"/>
    <d v="2020-07-01T00:00:00"/>
    <d v="2025-06-30T00:00:00"/>
    <n v="10.536294169"/>
    <n v="0"/>
    <s v="Retain"/>
    <d v="2025-06-30T00:00:00"/>
  </r>
  <r>
    <x v="43"/>
    <x v="43"/>
    <x v="0"/>
    <x v="0"/>
    <s v="14: Public Sector Transformation"/>
    <s v="1751"/>
    <s v="Retooling of Diary Development Authority"/>
    <s v="1751: Retooling of Diary Development Authority"/>
    <d v="2021-07-01T00:00:00"/>
    <d v="2025-06-30T00:00:00"/>
    <n v="6.5528671200000002"/>
    <n v="0"/>
    <s v="Retain"/>
    <d v="2025-06-30T00:00:00"/>
  </r>
  <r>
    <x v="44"/>
    <x v="44"/>
    <x v="10"/>
    <x v="10"/>
    <s v="09: Intergrated Transport Infrastructure and Services"/>
    <s v="1658"/>
    <s v="Kampala City Roads Rehabilitation Project"/>
    <s v="1658: Kampala City Roads Rehabilitation Project"/>
    <d v="2020-07-01T00:00:00"/>
    <d v="2025-06-30T00:00:00"/>
    <n v="0"/>
    <n v="104.62289407199999"/>
    <s v="Retain"/>
    <d v="2025-06-30T00:00:00"/>
  </r>
  <r>
    <x v="44"/>
    <x v="44"/>
    <x v="10"/>
    <x v="10"/>
    <s v="09: Intergrated Transport Infrastructure and Services"/>
    <s v="1798"/>
    <s v="GKMA Urban Development Project"/>
    <s v="1798: GKMA Urban Development Project"/>
    <d v="2023-01-07T00:00:00"/>
    <s v="30/06/2028"/>
    <m/>
    <m/>
    <s v="New"/>
    <s v="30/06/2028"/>
  </r>
  <r>
    <x v="44"/>
    <x v="44"/>
    <x v="10"/>
    <x v="10"/>
    <s v="09: Intergrated Transport Infrastructure and Services"/>
    <s v="1295"/>
    <s v="2ND Kampala Institutional and Infrastructure Development Project (KIIDP 2)"/>
    <s v="1295: 2ND Kampala Institutional and Infrastructure Development Project (KIIDP 2)"/>
    <d v="2014-07-01T00:00:00"/>
    <d v="2023-06-30T00:00:00"/>
    <m/>
    <m/>
    <s v="New"/>
    <d v="2023-06-30T00:00:00"/>
  </r>
  <r>
    <x v="44"/>
    <x v="44"/>
    <x v="0"/>
    <x v="0"/>
    <s v="14: Public Sector Transformation"/>
    <s v="1686"/>
    <s v="Retooling of Kampala Capital City Authority"/>
    <s v="1686: Retooling of Kampala Capital City Authority"/>
    <d v="2020-07-01T00:00:00"/>
    <d v="2025-06-30T00:00:00"/>
    <n v="99.578814377"/>
    <n v="0"/>
    <s v="Retain"/>
    <d v="2025-06-30T00:00:00"/>
  </r>
  <r>
    <x v="44"/>
    <x v="44"/>
    <x v="10"/>
    <x v="10"/>
    <s v="09: Intergrated Transport Infrastructure and Services"/>
    <s v="1779"/>
    <s v="Kampala City Lighting and Infrastructure Improvement Project (KCLIIP)"/>
    <s v="1779: Kampala City Lighting and Infrastructure Improvement Project (KCLIIP)"/>
    <d v="2023-01-07T00:00:00"/>
    <s v="01/03/2028"/>
    <m/>
    <m/>
    <s v="New"/>
    <s v="01/03/2028"/>
  </r>
  <r>
    <x v="45"/>
    <x v="45"/>
    <x v="0"/>
    <x v="0"/>
    <s v="14: Public Sector Transformation"/>
    <s v="1628"/>
    <s v="Retooling of Equal Opportunities Commission"/>
    <s v="1628: Retooling of Equal Opportunities Commission"/>
    <d v="2020-07-01T00:00:00"/>
    <d v="2025-06-30T00:00:00"/>
    <n v="0.21625534199999999"/>
    <n v="0"/>
    <s v="Retain"/>
    <d v="2025-06-30T00:00:00"/>
  </r>
  <r>
    <x v="46"/>
    <x v="46"/>
    <x v="0"/>
    <x v="0"/>
    <s v="14: Public Sector Transformation"/>
    <s v="1752"/>
    <s v="Retooling of the National Animal Genetic Resources Centre and Data Bank"/>
    <s v="1752: Retooling of the National Animal Genetic Resources Centre and Data Bank"/>
    <d v="2021-07-01T00:00:00"/>
    <d v="2025-06-30T00:00:00"/>
    <n v="0.63500000000000001"/>
    <n v="0"/>
    <s v="Retain"/>
    <d v="2025-06-30T00:00:00"/>
  </r>
  <r>
    <x v="47"/>
    <x v="47"/>
    <x v="18"/>
    <x v="18"/>
    <s v="11: Digital Transformation"/>
    <s v="1615"/>
    <s v="Government Network (GOVNET) Project"/>
    <s v="1615: Government Network (GOVNET) Project"/>
    <d v="2020-07-01T00:00:00"/>
    <d v="2025-06-30T00:00:00"/>
    <n v="4.4645439400000004"/>
    <n v="3.6875104030000001"/>
    <s v="Retain"/>
    <d v="2025-06-30T00:00:00"/>
  </r>
  <r>
    <x v="47"/>
    <x v="47"/>
    <x v="18"/>
    <x v="18"/>
    <s v="11: Digital Transformation"/>
    <s v="1653"/>
    <s v="Retooling of National Information &amp; Technology Authority"/>
    <s v="1653: Retooling of National Information &amp; Technology Authority"/>
    <d v="2020-01-07T00:00:00"/>
    <d v="2025-06-30T00:00:00"/>
    <n v="0.81124162300000002"/>
    <n v="0"/>
    <s v="Retain"/>
    <d v="2025-06-30T00:00:00"/>
  </r>
  <r>
    <x v="48"/>
    <x v="48"/>
    <x v="0"/>
    <x v="0"/>
    <s v="14: Public Sector Transformation"/>
    <s v="1569"/>
    <s v="Retooling of Uganda Virus Research Institute"/>
    <s v="1569: Retooling of Uganda Virus Research Institute"/>
    <d v="2020-01-07T00:00:00"/>
    <d v="2025-06-30T00:00:00"/>
    <n v="2.4"/>
    <n v="0"/>
    <s v="Retain"/>
    <d v="2025-06-30T00:00:00"/>
  </r>
  <r>
    <x v="49"/>
    <x v="49"/>
    <x v="0"/>
    <x v="0"/>
    <s v="14: Public Sector Transformation"/>
    <s v="1649"/>
    <s v="Retooling of Uganda National Examinations Board"/>
    <s v="1649: Retooling of Uganda National Examinations Board"/>
    <d v="2020-07-01T00:00:00"/>
    <d v="2025-06-30T00:00:00"/>
    <n v="6.4260000000000002"/>
    <n v="0"/>
    <s v="Retain"/>
    <d v="2025-06-30T00:00:00"/>
  </r>
  <r>
    <x v="50"/>
    <x v="50"/>
    <x v="0"/>
    <x v="0"/>
    <s v="14: Public Sector Transformation"/>
    <s v="1623"/>
    <s v="Retooling of Financial Intelligence Authority"/>
    <s v="1623: Retooling of Financial Intelligence Authority"/>
    <d v="2020-07-01T00:00:00"/>
    <d v="2025-06-30T00:00:00"/>
    <n v="0.129"/>
    <n v="0"/>
    <s v="Retain"/>
    <d v="2025-06-30T00:00:00"/>
  </r>
  <r>
    <x v="51"/>
    <x v="51"/>
    <x v="0"/>
    <x v="0"/>
    <s v="14: Public Sector Transformation"/>
    <s v="1690"/>
    <s v="Retooling of  Office of the Auditor General"/>
    <s v="1690: Retooling of  Office of the Auditor General"/>
    <d v="2020-07-01T00:00:00"/>
    <d v="2025-06-30T00:00:00"/>
    <n v="3.76"/>
    <n v="0"/>
    <s v="Retain"/>
    <d v="2025-06-30T00:00:00"/>
  </r>
  <r>
    <x v="52"/>
    <x v="52"/>
    <x v="0"/>
    <x v="0"/>
    <s v="14: Public Sector Transformation"/>
    <s v="1602"/>
    <s v="Retooling of Education Service Commission"/>
    <s v="1602: Retooling of Education Service Commission"/>
    <d v="2020-07-01T00:00:00"/>
    <d v="2025-06-30T00:00:00"/>
    <n v="5.0529181349999996"/>
    <n v="0"/>
    <s v="Retain"/>
    <d v="2025-06-30T00:00:00"/>
  </r>
  <r>
    <x v="53"/>
    <x v="53"/>
    <x v="2"/>
    <x v="2"/>
    <s v="16: Governance and security"/>
    <s v="1346"/>
    <s v="Enhancing Prosecution Services for all (EPSFA)"/>
    <s v="1346: Enhancing Prosecution Services for all (EPSFA)"/>
    <d v="2017-07-01T00:00:00"/>
    <d v="2024-12-30T00:00:00"/>
    <n v="3.7"/>
    <n v="0"/>
    <s v="Retain"/>
    <d v="2024-12-30T00:00:00"/>
  </r>
  <r>
    <x v="53"/>
    <x v="53"/>
    <x v="0"/>
    <x v="0"/>
    <s v="14: Public Sector Transformation"/>
    <s v="1645"/>
    <s v="Retooling of Office of the Director of Public Prosecutions"/>
    <s v="1645: Retooling of Office of the Director of Public Prosecutions"/>
    <d v="2020-07-01T00:00:00"/>
    <d v="2025-06-30T00:00:00"/>
    <n v="22.234887315000002"/>
    <n v="0"/>
    <s v="Retain"/>
    <d v="2025-06-30T00:00:00"/>
  </r>
  <r>
    <x v="54"/>
    <x v="54"/>
    <x v="0"/>
    <x v="0"/>
    <s v="14: Public Sector Transformation"/>
    <s v="1635"/>
    <s v="Retooling of Health Service Commission"/>
    <s v="1635: Retooling of Health Service Commission"/>
    <d v="2020-07-01T00:00:00"/>
    <d v="2025-06-30T00:00:00"/>
    <n v="2.048"/>
    <n v="0"/>
    <s v="Retain"/>
    <d v="2025-06-30T00:00:00"/>
  </r>
  <r>
    <x v="55"/>
    <x v="55"/>
    <x v="2"/>
    <x v="2"/>
    <s v="16: Governance and security"/>
    <s v="1642"/>
    <s v="Retooling of Directorate of Government Analytical Laboratory"/>
    <s v="1642: Retooling of Directorate of Government Analytical Laboratory"/>
    <d v="2020-07-01T00:00:00"/>
    <d v="2025-06-30T00:00:00"/>
    <n v="7.7001141999999998"/>
    <n v="0"/>
    <s v="Retain"/>
    <d v="2025-06-30T00:00:00"/>
  </r>
  <r>
    <x v="56"/>
    <x v="56"/>
    <x v="0"/>
    <x v="0"/>
    <s v="14: Public Sector Transformation"/>
    <s v="1688"/>
    <s v="Retooling of Uganda Export Promotion Board"/>
    <s v="1688: Retooling of Uganda Export Promotion Board"/>
    <d v="2020-07-01T00:00:00"/>
    <d v="2025-06-30T00:00:00"/>
    <n v="3.3768432000000001E-2"/>
    <n v="0"/>
    <s v="Retain"/>
    <d v="2025-06-30T00:00:00"/>
  </r>
  <r>
    <x v="57"/>
    <x v="57"/>
    <x v="0"/>
    <x v="0"/>
    <s v="14: Public Sector Transformation"/>
    <s v="1667"/>
    <s v="Retooling the National Identification and Registration Authority"/>
    <s v="1667: Retooling the National Identification and Registration Authority"/>
    <d v="2020-07-01T00:00:00"/>
    <d v="2025-06-30T00:00:00"/>
    <n v="4.4199376670000001"/>
    <n v="0"/>
    <s v="Retain"/>
    <d v="2025-06-30T00:00:00"/>
  </r>
  <r>
    <x v="58"/>
    <x v="58"/>
    <x v="0"/>
    <x v="0"/>
    <s v="14: Public Sector Transformation"/>
    <s v="1624"/>
    <s v="Retooling of Uganda Investment Authority"/>
    <s v="1624: Retooling of Uganda Investment Authority"/>
    <d v="2020-07-01T00:00:00"/>
    <d v="2025-06-30T00:00:00"/>
    <n v="2.3435153999999998"/>
    <n v="0"/>
    <s v="Re-scope"/>
    <d v="2025-06-30T00:00:00"/>
  </r>
  <r>
    <x v="58"/>
    <x v="58"/>
    <x v="9"/>
    <x v="9"/>
    <s v="04: Manufacturing "/>
    <s v="0994"/>
    <s v="Development of Industrial Parks"/>
    <s v="0994: Development of Industrial Parks"/>
    <d v="2021-01-11T00:00:00"/>
    <d v="2024-06-30T00:00:00"/>
    <m/>
    <m/>
    <s v="New"/>
    <d v="2024-06-30T00:00:00"/>
  </r>
  <r>
    <x v="59"/>
    <x v="59"/>
    <x v="0"/>
    <x v="0"/>
    <s v="14: Public Sector Transformation"/>
    <s v="1596"/>
    <s v="Retooling of Petroleum Authority of Uganda"/>
    <s v="1596: Retooling of Petroleum Authority of Uganda"/>
    <s v="01/07/2020"/>
    <s v="30/06/2025"/>
    <n v="8.15"/>
    <n v="0"/>
    <s v="Retain"/>
    <s v="30/06/2025"/>
  </r>
  <r>
    <x v="59"/>
    <x v="59"/>
    <x v="12"/>
    <x v="12"/>
    <s v="03: Sustainable Development of Petroleum Resources"/>
    <s v="1612"/>
    <s v="National Petroleum Data Repository Infrastructure"/>
    <s v="1612: National Petroleum Data Repository Infrastructure"/>
    <s v="01/07/2020"/>
    <d v="2025-06-30T00:00:00"/>
    <n v="5.5025420120000001"/>
    <n v="0"/>
    <s v="Retain"/>
    <d v="2025-06-30T00:00:00"/>
  </r>
  <r>
    <x v="59"/>
    <x v="59"/>
    <x v="12"/>
    <x v="12"/>
    <s v="03: Sustainable Development of Petroleum Resources"/>
    <s v="1780"/>
    <s v="National Oil Spill response and monitoring Infrastructure Project"/>
    <s v="1780: National Oil Spill response and monitoring Infrastructure Project"/>
    <s v="01/07/2023"/>
    <s v="30/06/2028"/>
    <m/>
    <m/>
    <s v="New"/>
    <s v="30/06/2028"/>
  </r>
  <r>
    <x v="60"/>
    <x v="60"/>
    <x v="0"/>
    <x v="0"/>
    <s v="14: Public Sector Transformation"/>
    <s v="1622"/>
    <s v="Retooling of Uganda Revenue Authority"/>
    <s v="1622: Retooling of Uganda Revenue Authority"/>
    <d v="2020-07-01T00:00:00"/>
    <d v="2025-06-30T00:00:00"/>
    <n v="44.062695826999999"/>
    <n v="0"/>
    <s v="Re-scope"/>
    <d v="2025-06-30T00:00:00"/>
  </r>
  <r>
    <x v="61"/>
    <x v="61"/>
    <x v="5"/>
    <x v="5"/>
    <s v="01: Agro-Industralisation"/>
    <s v="1560"/>
    <s v="Relocation and Operationalisation of the National Livestock Resources Research Institute(NALIRRI)"/>
    <s v="1560: Relocation and Operationalisation of the National Livestock Resources Research Institute(NALIRRI)"/>
    <d v="2020-07-01T00:00:00"/>
    <d v="2024-06-30T00:00:00"/>
    <n v="7.7191878770000004"/>
    <n v="0"/>
    <s v="Retain"/>
    <d v="2024-06-30T00:00:00"/>
  </r>
  <r>
    <x v="61"/>
    <x v="61"/>
    <x v="5"/>
    <x v="5"/>
    <s v="01: Agro-Industralisation"/>
    <s v="1619"/>
    <s v="Retooling of National Agricultural Research Organization"/>
    <s v="1619: Retooling of National Agricultural Research Organization"/>
    <d v="2020-07-01T00:00:00"/>
    <d v="2025-07-30T00:00:00"/>
    <n v="40.856286697999998"/>
    <n v="0"/>
    <s v="Retain"/>
    <d v="2025-07-30T00:00:00"/>
  </r>
  <r>
    <x v="62"/>
    <x v="62"/>
    <x v="0"/>
    <x v="0"/>
    <s v="14: Public Sector Transformation"/>
    <s v="1626"/>
    <s v="Retooling of Uganda Bureau of Statistics"/>
    <s v="1626: Retooling of Uganda Bureau of Statistics"/>
    <d v="2020-07-01T00:00:00"/>
    <d v="2025-06-30T00:00:00"/>
    <n v="11.938101567"/>
    <n v="0"/>
    <s v="Retain"/>
    <d v="2025-06-30T00:00:00"/>
  </r>
  <r>
    <x v="63"/>
    <x v="63"/>
    <x v="0"/>
    <x v="0"/>
    <s v="14: Public Sector Transformation"/>
    <s v="1669"/>
    <s v="Retooling the Uganda Police Force"/>
    <s v="1669: Retooling the Uganda Police Force"/>
    <d v="2020-07-01T00:00:00"/>
    <d v="2025-06-30T00:00:00"/>
    <n v="133.768505086"/>
    <n v="0"/>
    <s v="Retain"/>
    <d v="2025-06-30T00:00:00"/>
  </r>
  <r>
    <x v="64"/>
    <x v="64"/>
    <x v="2"/>
    <x v="2"/>
    <s v="16: Governance and security"/>
    <s v="1443"/>
    <s v="Revitilisation of prison Industries"/>
    <s v="1443: Revitilisation of prison Industries"/>
    <d v="2017-07-01T00:00:00"/>
    <d v="2024-06-30T00:00:00"/>
    <n v="3.2984162869999998"/>
    <n v="0"/>
    <s v="Extend"/>
    <d v="2025-06-30T00:00:00"/>
  </r>
  <r>
    <x v="64"/>
    <x v="64"/>
    <x v="2"/>
    <x v="2"/>
    <s v="16: Governance and security"/>
    <s v="1643"/>
    <s v="Retooling of Uganda Prisons Service"/>
    <s v="1643: Retooling of Uganda Prisons Service"/>
    <d v="2020-07-01T00:00:00"/>
    <d v="2025-06-30T00:00:00"/>
    <n v="1.41"/>
    <n v="0"/>
    <s v="Retain"/>
    <d v="2025-06-30T00:00:00"/>
  </r>
  <r>
    <x v="65"/>
    <x v="65"/>
    <x v="0"/>
    <x v="0"/>
    <s v="14: Public Sector Transformation"/>
    <s v="1674"/>
    <s v="Retooling of Public Service Commission"/>
    <s v="1674: Retooling of Public Service Commission"/>
    <d v="2020-07-01T00:00:00"/>
    <d v="2025-06-30T00:00:00"/>
    <n v="1.280533285"/>
    <n v="0"/>
    <s v="Retain"/>
    <d v="2025-06-30T00:00:00"/>
  </r>
  <r>
    <x v="66"/>
    <x v="66"/>
    <x v="1"/>
    <x v="1"/>
    <s v="17: Regional Development "/>
    <s v="1651"/>
    <s v="Retooling of Local Government Finance Commission"/>
    <s v="1651: Retooling of Local Government Finance Commission"/>
    <d v="2020-07-01T00:00:00"/>
    <d v="2025-06-30T00:00:00"/>
    <n v="9.4200000000000006E-2"/>
    <n v="0"/>
    <s v="Retain"/>
    <d v="2025-06-30T00:00:00"/>
  </r>
  <r>
    <x v="67"/>
    <x v="67"/>
    <x v="16"/>
    <x v="16"/>
    <s v="19: Administration of Justice"/>
    <s v="1646"/>
    <s v="Retooling of Judicial Service Commission"/>
    <s v="1646: Retooling of Judicial Service Commission"/>
    <d v="2020-07-01T00:00:00"/>
    <d v="2025-06-30T00:00:00"/>
    <n v="0.46367797399999999"/>
    <n v="0"/>
    <s v="Retain"/>
    <d v="2025-06-30T00:00:00"/>
  </r>
  <r>
    <x v="68"/>
    <x v="68"/>
    <x v="0"/>
    <x v="0"/>
    <s v="14: Public Sector Transformation"/>
    <s v="1758"/>
    <s v="Retooling of National Population Council"/>
    <s v="1758: Retooling of National Population Council"/>
    <d v="2021-07-01T00:00:00"/>
    <d v="2026-06-30T00:00:00"/>
    <n v="0.82"/>
    <n v="0"/>
    <s v="Retain"/>
    <d v="2026-06-30T00:00:00"/>
  </r>
  <r>
    <x v="69"/>
    <x v="69"/>
    <x v="0"/>
    <x v="0"/>
    <s v="14: Public Sector Transformation"/>
    <s v="1639"/>
    <s v="Retooling of National Environment Management Authority"/>
    <s v="1639: Retooling of National Environment Management Authority"/>
    <d v="2020-07-01T00:00:00"/>
    <d v="2025-06-30T00:00:00"/>
    <n v="3.2499999939999999"/>
    <n v="0"/>
    <s v="Retain"/>
    <d v="2025-06-30T00:00:00"/>
  </r>
  <r>
    <x v="70"/>
    <x v="70"/>
    <x v="19"/>
    <x v="19"/>
    <s v="13: Innovation, Technology Development and Transfer"/>
    <s v="1672"/>
    <s v="Retooling of Uganda Blood Transfusion services"/>
    <s v="1672: Retooling of Uganda Blood Transfusion services"/>
    <d v="2020-07-01T00:00:00"/>
    <d v="2025-06-30T00:00:00"/>
    <n v="2.992"/>
    <n v="0"/>
    <s v="Retain"/>
    <d v="2025-06-30T00:00:00"/>
  </r>
  <r>
    <x v="71"/>
    <x v="71"/>
    <x v="5"/>
    <x v="5"/>
    <s v="01: Agro-Industralisation"/>
    <s v="1754"/>
    <s v="Retooling of National Agricultural Advisory Services Secretariat"/>
    <s v="1754: Retooling of National Agricultural Advisory Services Secretariat"/>
    <d v="2020-01-07T00:00:00"/>
    <d v="2025-06-30T00:00:00"/>
    <n v="13.236420000000001"/>
    <n v="0"/>
    <s v="Retain"/>
    <d v="2025-06-30T00:00:00"/>
  </r>
  <r>
    <x v="72"/>
    <x v="72"/>
    <x v="0"/>
    <x v="0"/>
    <s v="14: Public Sector Transformation"/>
    <s v="1621"/>
    <s v="Retooling of Public Procurement and Disposal of Public Assets Authority"/>
    <s v="1621: Retooling of Public Procurement and Disposal of Public Assets Authority"/>
    <d v="2020-07-01T00:00:00"/>
    <d v="2025-06-30T00:00:00"/>
    <n v="2.9964"/>
    <n v="0"/>
    <s v="Re-scope"/>
    <d v="2025-06-30T00:00:00"/>
  </r>
  <r>
    <x v="73"/>
    <x v="73"/>
    <x v="0"/>
    <x v="0"/>
    <s v="14: Public Sector Transformation"/>
    <s v="1675"/>
    <s v="Retooling of Uganda National Bureau of Standards"/>
    <s v="1675: Retooling of Uganda National Bureau of Standards"/>
    <d v="2020-07-01T00:00:00"/>
    <d v="2025-06-30T00:00:00"/>
    <n v="4.5917491359999998"/>
    <n v="0"/>
    <s v="Retain"/>
    <d v="2025-06-30T00:00:00"/>
  </r>
  <r>
    <x v="74"/>
    <x v="74"/>
    <x v="0"/>
    <x v="0"/>
    <s v="14: Public Sector Transformation"/>
    <s v="1756"/>
    <s v="Retooling for Cotton Development Organization"/>
    <s v="1756: Retooling for Cotton Development Organization"/>
    <d v="2021-07-01T00:00:00"/>
    <d v="2025-06-30T00:00:00"/>
    <n v="1.9266000000000001"/>
    <n v="0"/>
    <s v="Retain"/>
    <d v="2025-06-30T00:00:00"/>
  </r>
  <r>
    <x v="75"/>
    <x v="75"/>
    <x v="0"/>
    <x v="0"/>
    <s v="14: Public Sector Transformation"/>
    <s v="1633"/>
    <s v="Retooling of Uganda Land Commission"/>
    <s v="1633: Retooling of Uganda Land Commission"/>
    <d v="2020-01-07T00:00:00"/>
    <d v="2025-06-30T00:00:00"/>
    <n v="29.666454430999998"/>
    <n v="0"/>
    <s v="Retain"/>
    <d v="2025-06-30T00:00:00"/>
  </r>
  <r>
    <x v="76"/>
    <x v="76"/>
    <x v="0"/>
    <x v="0"/>
    <s v="14: Public Sector Transformation"/>
    <s v="1679"/>
    <s v="Retooling of National Forestry Authority"/>
    <s v="1679: Retooling of National Forestry Authority"/>
    <d v="2020-07-01T00:00:00"/>
    <d v="2025-06-30T00:00:00"/>
    <n v="5.6522258000000001"/>
    <n v="0"/>
    <s v="Retain"/>
    <d v="2025-06-30T00:00:00"/>
  </r>
  <r>
    <x v="77"/>
    <x v="77"/>
    <x v="0"/>
    <x v="0"/>
    <s v="14: Public Sector Transformation"/>
    <s v="1593"/>
    <s v="Retooling of Internal Security Organization"/>
    <s v="1593: Retooling of Internal Security Organization"/>
    <d v="2020-07-01T00:00:00"/>
    <d v="2025-06-30T00:00:00"/>
    <n v="17.794626188999999"/>
    <n v="0"/>
    <s v="Retain"/>
    <d v="2025-06-30T00:00:00"/>
  </r>
  <r>
    <x v="77"/>
    <x v="77"/>
    <x v="2"/>
    <x v="2"/>
    <s v="16: Governance and security"/>
    <s v="1784"/>
    <s v="Construction of the Institute for Security and Strategic Studies - Uganda Infrastructure Development Project"/>
    <s v="1784: Construction of the Institute for Security and Strategic Studies - Uganda Infrastructure Development Project"/>
    <s v="01/07/2023"/>
    <s v="30/06/2028"/>
    <m/>
    <m/>
    <s v="New"/>
    <s v="30/06/2028"/>
  </r>
  <r>
    <x v="78"/>
    <x v="78"/>
    <x v="2"/>
    <x v="2"/>
    <s v="16: Governance and security"/>
    <s v="1631"/>
    <s v="Retooling of External Security Organization"/>
    <s v="1631: Retooling of External Security Organization"/>
    <d v="2020-07-01T00:00:00"/>
    <d v="2025-06-30T00:00:00"/>
    <n v="0.83929600000000004"/>
    <n v="0"/>
    <s v="Retain"/>
    <d v="2025-06-30T00:00:00"/>
  </r>
  <r>
    <x v="79"/>
    <x v="79"/>
    <x v="0"/>
    <x v="0"/>
    <s v="14: Public Sector Transformation"/>
    <s v="1683"/>
    <s v="Retooling of Uganda Coffee Development Authority"/>
    <s v="1683: Retooling of Uganda Coffee Development Authority"/>
    <d v="2020-07-01T00:00:00"/>
    <d v="2025-06-30T00:00:00"/>
    <n v="4.2728332089999999"/>
    <n v="0"/>
    <s v="Retain"/>
    <d v="2025-06-30T00:00:00"/>
  </r>
  <r>
    <x v="80"/>
    <x v="80"/>
    <x v="4"/>
    <x v="4"/>
    <s v="07: Private Sector Development"/>
    <s v="1755"/>
    <s v="Retooling of the Uganda Free Zones Authority"/>
    <s v="1755: Retooling of the Uganda Free Zones Authority"/>
    <d v="2021-07-01T00:00:00"/>
    <d v="2026-06-30T00:00:00"/>
    <n v="22.715638959"/>
    <n v="0"/>
    <s v="Retain"/>
    <d v="2026-06-30T00:00:00"/>
  </r>
  <r>
    <x v="81"/>
    <x v="81"/>
    <x v="0"/>
    <x v="0"/>
    <s v="14: Public Sector Transformation"/>
    <s v="1776"/>
    <s v="Retooling of Uganda Microfinance Regulatory Authority"/>
    <s v="1776: Retooling of Uganda Microfinance Regulatory Authority"/>
    <d v="2022-07-01T00:00:00"/>
    <d v="2025-06-30T00:00:00"/>
    <n v="5.45"/>
    <n v="0"/>
    <s v="Retain"/>
    <d v="2025-06-30T00:00:00"/>
  </r>
  <r>
    <x v="82"/>
    <x v="82"/>
    <x v="0"/>
    <x v="0"/>
    <s v="14: Public Sector Transformation"/>
    <s v="1749"/>
    <s v="Retooling of the National Council of Higher Education"/>
    <s v="1749: Retooling of the National Council of Higher Education"/>
    <d v="2021-07-01T00:00:00"/>
    <d v="2025-06-30T00:00:00"/>
    <n v="5"/>
    <n v="0"/>
    <s v="Retain"/>
    <d v="2025-06-30T00:00:00"/>
  </r>
  <r>
    <x v="83"/>
    <x v="83"/>
    <x v="0"/>
    <x v="0"/>
    <s v="14: Public Sector Transformation"/>
    <s v="1748"/>
    <s v="Retooling of the Uganda Business and Technical  Examination Board"/>
    <s v="1748: Retooling of the Uganda Business and Technical  Examination Board"/>
    <d v="2021-07-01T00:00:00"/>
    <d v="2025-06-30T00:00:00"/>
    <n v="6.24648"/>
    <n v="0"/>
    <s v="Retain"/>
    <d v="2025-06-30T00:00:00"/>
  </r>
  <r>
    <x v="83"/>
    <x v="83"/>
    <x v="8"/>
    <x v="8"/>
    <s v="12: Human Capital Development"/>
    <s v="1792"/>
    <s v="Uganda Business and Technical Examinations Board infrastructure Development Project"/>
    <s v="1792: Uganda Business and Technical Examinations Board infrastructure Development Project"/>
    <s v="01/07/2023"/>
    <s v="01/03/2028"/>
    <m/>
    <m/>
    <s v="New"/>
    <s v="01/03/2028"/>
  </r>
  <r>
    <x v="84"/>
    <x v="84"/>
    <x v="2"/>
    <x v="2"/>
    <s v="16: Governance and security"/>
    <s v="1730"/>
    <s v="Retooling of Mission in Dar es saalam - Tanzania"/>
    <s v="1730: Retooling of Mission in Dar es saalam - Tanzania"/>
    <s v="01/07/2021"/>
    <s v="30/06/2025"/>
    <n v="3.5"/>
    <n v="0"/>
    <s v="Retain"/>
    <s v="30/06/2025"/>
  </r>
  <r>
    <x v="85"/>
    <x v="85"/>
    <x v="0"/>
    <x v="0"/>
    <s v="14: Public Sector Transformation"/>
    <s v="1603"/>
    <s v="Retooling of Makerere University"/>
    <s v="1603: Retooling of Makerere University"/>
    <d v="2020-07-01T00:00:00"/>
    <d v="2025-06-30T00:00:00"/>
    <n v="13.063815381"/>
    <n v="0"/>
    <s v="Retain"/>
    <d v="2025-06-30T00:00:00"/>
  </r>
  <r>
    <x v="86"/>
    <x v="86"/>
    <x v="0"/>
    <x v="0"/>
    <s v="14: Public Sector Transformation"/>
    <s v="1650"/>
    <s v="Retooling of Mbarara University of Science and Technology"/>
    <s v="1650: Retooling of Mbarara University of Science and Technology"/>
    <d v="2020-07-01T00:00:00"/>
    <d v="2025-06-30T00:00:00"/>
    <n v="0.39586139999999997"/>
    <n v="0"/>
    <s v="Retain"/>
    <d v="2025-06-30T00:00:00"/>
  </r>
  <r>
    <x v="87"/>
    <x v="87"/>
    <x v="0"/>
    <x v="0"/>
    <s v="14: Public Sector Transformation"/>
    <s v="1607"/>
    <s v="Retooling of Makerere University Business School"/>
    <s v="1607: Retooling of Makerere University Business School"/>
    <d v="2020-07-01T00:00:00"/>
    <d v="2025-06-30T00:00:00"/>
    <n v="3.629"/>
    <n v="0"/>
    <s v="Retain"/>
    <d v="2025-06-30T00:00:00"/>
  </r>
  <r>
    <x v="88"/>
    <x v="88"/>
    <x v="0"/>
    <x v="0"/>
    <s v="14: Public Sector Transformation"/>
    <s v="1604"/>
    <s v="Retooling of Kyambogo University"/>
    <s v="1604: Retooling of Kyambogo University"/>
    <d v="2020-07-01T00:00:00"/>
    <d v="2025-06-30T00:00:00"/>
    <n v="2.7902780159999998"/>
    <n v="0"/>
    <s v="Retain"/>
    <d v="2025-06-30T00:00:00"/>
  </r>
  <r>
    <x v="89"/>
    <x v="89"/>
    <x v="0"/>
    <x v="0"/>
    <s v="14: Public Sector Transformation"/>
    <s v="1606"/>
    <s v="Retooling of Busitema University"/>
    <s v="1606: Retooling of Busitema University"/>
    <d v="2020-07-01T00:00:00"/>
    <d v="2025-06-30T00:00:00"/>
    <n v="11.967504339"/>
    <n v="0"/>
    <s v="Retain"/>
    <d v="2025-06-30T00:00:00"/>
  </r>
  <r>
    <x v="90"/>
    <x v="90"/>
    <x v="0"/>
    <x v="0"/>
    <s v="14: Public Sector Transformation"/>
    <s v="1685"/>
    <s v="Retooling of Muni University"/>
    <s v="1685: Retooling of Muni University"/>
    <d v="2020-07-01T00:00:00"/>
    <d v="2025-06-30T00:00:00"/>
    <n v="3.89"/>
    <n v="0"/>
    <s v="Retain"/>
    <d v="2025-06-30T00:00:00"/>
  </r>
  <r>
    <x v="91"/>
    <x v="91"/>
    <x v="8"/>
    <x v="8"/>
    <s v="12: Human Capital Development"/>
    <s v="1418"/>
    <s v="Support to Kabale University Infrastructure Development"/>
    <s v="1418: Support to Kabale University Infrastructure Development"/>
    <d v="2016-07-01T00:00:00"/>
    <d v="2023-06-30T00:00:00"/>
    <n v="8.8663439999999998"/>
    <n v="0"/>
    <s v="Extend"/>
    <d v="2024-06-30T00:00:00"/>
  </r>
  <r>
    <x v="91"/>
    <x v="91"/>
    <x v="0"/>
    <x v="0"/>
    <s v="14: Public Sector Transformation"/>
    <s v="1605"/>
    <s v="Retooling of Kabale University"/>
    <s v="1605: Retooling of Kabale University"/>
    <d v="2020-07-01T00:00:00"/>
    <d v="2025-06-30T00:00:00"/>
    <n v="0.76500000000000001"/>
    <n v="0"/>
    <s v="Retain"/>
    <d v="2025-06-30T00:00:00"/>
  </r>
  <r>
    <x v="92"/>
    <x v="92"/>
    <x v="0"/>
    <x v="0"/>
    <s v="14: Public Sector Transformation"/>
    <s v="1680"/>
    <s v="Retooling of Soroti University"/>
    <s v="1680: Retooling of Soroti University"/>
    <d v="2020-07-01T00:00:00"/>
    <d v="2025-06-30T00:00:00"/>
    <n v="1.905"/>
    <n v="0"/>
    <s v="Retain"/>
    <d v="2025-06-30T00:00:00"/>
  </r>
  <r>
    <x v="93"/>
    <x v="93"/>
    <x v="0"/>
    <x v="0"/>
    <s v="14: Public Sector Transformation"/>
    <s v="1608"/>
    <s v="Retooling of Gulu University"/>
    <s v="1608: Retooling of Gulu University"/>
    <d v="2020-07-01T00:00:00"/>
    <d v="2025-06-30T00:00:00"/>
    <n v="0.560199699"/>
    <n v="0"/>
    <s v="Retain"/>
    <d v="2025-06-30T00:00:00"/>
  </r>
  <r>
    <x v="93"/>
    <x v="93"/>
    <x v="8"/>
    <x v="8"/>
    <s v="12: Human Capital Development"/>
    <s v="1797"/>
    <s v="Gulu University Infrastructure Development Project Phase II"/>
    <s v="1797: Gulu University Infrastructure Development Project Phase II"/>
    <s v="01/07/2023"/>
    <s v="30/06/2028"/>
    <m/>
    <m/>
    <s v="New"/>
    <s v="30/06/2028"/>
  </r>
  <r>
    <x v="94"/>
    <x v="94"/>
    <x v="2"/>
    <x v="2"/>
    <s v="16: Governance and security"/>
    <s v="1640"/>
    <s v="Retooling of the Law Development Centre"/>
    <s v="1640: Retooling of the Law Development Centre"/>
    <d v="2020-07-01T00:00:00"/>
    <d v="2025-06-30T00:00:00"/>
    <n v="5.335982542"/>
    <n v="0"/>
    <s v="Retain"/>
    <d v="2025-06-30T00:00:00"/>
  </r>
  <r>
    <x v="95"/>
    <x v="95"/>
    <x v="0"/>
    <x v="0"/>
    <s v="14: Public Sector Transformation"/>
    <s v="1777"/>
    <s v="Mountains of the Moon University Retooling Project"/>
    <s v="1777: Mountains of the Moon University Retooling Project"/>
    <d v="2022-07-01T00:00:00"/>
    <d v="2025-06-30T00:00:00"/>
    <n v="5.4128751719999997"/>
    <n v="0"/>
    <s v="Retain"/>
    <d v="2025-06-30T00:00:00"/>
  </r>
  <r>
    <x v="96"/>
    <x v="96"/>
    <x v="0"/>
    <x v="0"/>
    <s v="14: Public Sector Transformation"/>
    <s v="1637"/>
    <s v="Retooling of Mulago National Referral Hospital"/>
    <s v="1637: Retooling of Mulago National Referral Hospital"/>
    <d v="2020-07-01T00:00:00"/>
    <d v="2025-06-30T00:00:00"/>
    <n v="10.082000000000001"/>
    <n v="0"/>
    <s v="Retain"/>
    <d v="2025-06-30T00:00:00"/>
  </r>
  <r>
    <x v="97"/>
    <x v="97"/>
    <x v="0"/>
    <x v="0"/>
    <s v="14: Public Sector Transformation"/>
    <s v="1572"/>
    <s v="Retooling of Butabika National Referral Hospital"/>
    <s v="1572: Retooling of Butabika National Referral Hospital"/>
    <d v="2020-01-07T00:00:00"/>
    <d v="2025-06-30T00:00:00"/>
    <n v="2.2848843470000002"/>
    <n v="0"/>
    <s v="Retain"/>
    <d v="2025-06-30T00:00:00"/>
  </r>
  <r>
    <x v="98"/>
    <x v="98"/>
    <x v="0"/>
    <x v="0"/>
    <s v="14: Public Sector Transformation"/>
    <s v="1581"/>
    <s v="Retooling of Arua Regional Referral Hospital"/>
    <s v="1581: Retooling of Arua Regional Referral Hospital"/>
    <d v="2020-01-07T00:00:00"/>
    <d v="2025-06-30T00:00:00"/>
    <n v="6.68"/>
    <n v="0"/>
    <s v="Retain"/>
    <d v="2025-06-30T00:00:00"/>
  </r>
  <r>
    <x v="99"/>
    <x v="99"/>
    <x v="0"/>
    <x v="0"/>
    <s v="14: Public Sector Transformation"/>
    <s v="1576"/>
    <s v="Retooling of Fort Portal Regional Referral Hospital"/>
    <s v="1576: Retooling of Fort Portal Regional Referral Hospital"/>
    <d v="2020-01-07T00:00:00"/>
    <d v="2025-06-30T00:00:00"/>
    <n v="0.2"/>
    <n v="0"/>
    <s v="Retain"/>
    <d v="2025-06-30T00:00:00"/>
  </r>
  <r>
    <x v="100"/>
    <x v="100"/>
    <x v="0"/>
    <x v="0"/>
    <s v="14: Public Sector Transformation"/>
    <s v="1585"/>
    <s v="Retooling of Gulu Regional Referral Hospital"/>
    <s v="1585: Retooling of Gulu Regional Referral Hospital"/>
    <d v="2020-01-07T00:00:00"/>
    <d v="2025-06-30T00:00:00"/>
    <n v="0.99"/>
    <n v="0"/>
    <s v="Retain"/>
    <d v="2025-06-30T00:00:00"/>
  </r>
  <r>
    <x v="101"/>
    <x v="101"/>
    <x v="0"/>
    <x v="0"/>
    <s v="14: Public Sector Transformation"/>
    <s v="1584"/>
    <s v="Retooling of Hoima Regional Referral Hospital"/>
    <s v="1584: Retooling of Hoima Regional Referral Hospital"/>
    <d v="2020-01-07T00:00:00"/>
    <d v="2025-06-30T00:00:00"/>
    <n v="5.77"/>
    <n v="0"/>
    <s v="Retain"/>
    <d v="2025-06-30T00:00:00"/>
  </r>
  <r>
    <x v="102"/>
    <x v="102"/>
    <x v="0"/>
    <x v="0"/>
    <s v="14: Public Sector Transformation"/>
    <s v="1636"/>
    <s v="Retooling of Jinja Regional Referral Hospital"/>
    <s v="1636: Retooling of Jinja Regional Referral Hospital"/>
    <d v="2020-07-01T00:00:00"/>
    <d v="2025-06-30T00:00:00"/>
    <n v="0.2"/>
    <n v="0"/>
    <s v="Retain"/>
    <d v="2025-06-30T00:00:00"/>
  </r>
  <r>
    <x v="103"/>
    <x v="103"/>
    <x v="0"/>
    <x v="0"/>
    <s v="14: Public Sector Transformation"/>
    <s v="1582"/>
    <s v="Retooling of Kabale Regional Referral Hospital"/>
    <s v="1582: Retooling of Kabale Regional Referral Hospital"/>
    <d v="2020-01-07T00:00:00"/>
    <d v="2025-06-30T00:00:00"/>
    <n v="1.1200000000000001"/>
    <n v="0"/>
    <s v="Retain"/>
    <d v="2025-06-30T00:00:00"/>
  </r>
  <r>
    <x v="104"/>
    <x v="104"/>
    <x v="0"/>
    <x v="0"/>
    <s v="14: Public Sector Transformation"/>
    <s v="1586"/>
    <s v="Retooling of Masaka Regional Referral Hospital"/>
    <s v="1586: Retooling of Masaka Regional Referral Hospital"/>
    <d v="2020-01-07T00:00:00"/>
    <d v="2025-06-30T00:00:00"/>
    <n v="2.68"/>
    <n v="0"/>
    <s v="Retain"/>
    <d v="2025-06-30T00:00:00"/>
  </r>
  <r>
    <x v="105"/>
    <x v="105"/>
    <x v="0"/>
    <x v="0"/>
    <s v="14: Public Sector Transformation"/>
    <s v="1580"/>
    <s v="Retooling of Mbale Regional Referral Hospital"/>
    <s v="1580: Retooling of Mbale Regional Referral Hospital"/>
    <d v="2020-01-07T00:00:00"/>
    <d v="2025-06-30T00:00:00"/>
    <n v="3.8170000000000002"/>
    <n v="0"/>
    <s v="Retain"/>
    <d v="2025-06-30T00:00:00"/>
  </r>
  <r>
    <x v="106"/>
    <x v="106"/>
    <x v="0"/>
    <x v="0"/>
    <s v="14: Public Sector Transformation"/>
    <s v="1587"/>
    <s v="Retooling of Soroti Regional Referral Hospital"/>
    <s v="1587: Retooling of Soroti Regional Referral Hospital"/>
    <d v="2020-01-07T00:00:00"/>
    <d v="2025-06-30T00:00:00"/>
    <n v="1.27"/>
    <n v="0"/>
    <s v="Retain"/>
    <d v="2025-06-30T00:00:00"/>
  </r>
  <r>
    <x v="107"/>
    <x v="107"/>
    <x v="0"/>
    <x v="0"/>
    <s v="14: Public Sector Transformation"/>
    <s v="1583"/>
    <s v="Retooling of Lira Regional Hospital"/>
    <s v="1583: Retooling of Lira Regional Hospital"/>
    <d v="2020-01-07T00:00:00"/>
    <d v="2025-06-30T00:00:00"/>
    <n v="0.2"/>
    <n v="0"/>
    <s v="Retain"/>
    <d v="2025-06-30T00:00:00"/>
  </r>
  <r>
    <x v="108"/>
    <x v="108"/>
    <x v="0"/>
    <x v="0"/>
    <s v="14: Public Sector Transformation"/>
    <s v="1578"/>
    <s v="Retooling of Mbarara Regional Referral Hospital"/>
    <s v="1578: Retooling of Mbarara Regional Referral Hospital"/>
    <d v="2020-01-07T00:00:00"/>
    <d v="2025-06-30T00:00:00"/>
    <n v="1.67"/>
    <n v="0"/>
    <s v="Retain"/>
    <d v="2025-06-30T00:00:00"/>
  </r>
  <r>
    <x v="109"/>
    <x v="109"/>
    <x v="0"/>
    <x v="0"/>
    <s v="14: Public Sector Transformation"/>
    <s v="1579"/>
    <s v="Retooling of Mubende Regional Referral Hospital"/>
    <s v="1579: Retooling of Mubende Regional Referral Hospital"/>
    <d v="2020-01-07T00:00:00"/>
    <d v="2025-06-30T00:00:00"/>
    <n v="0.6"/>
    <n v="0"/>
    <s v="Retain"/>
    <d v="2025-06-30T00:00:00"/>
  </r>
  <r>
    <x v="110"/>
    <x v="110"/>
    <x v="8"/>
    <x v="8"/>
    <s v="12: Human Capital Development"/>
    <s v="1577"/>
    <s v="Retooling of Moroto Regional Referral Hospital"/>
    <s v="1577: Retooling of Moroto Regional Referral Hospital"/>
    <d v="2020-01-07T00:00:00"/>
    <d v="2025-06-30T00:00:00"/>
    <n v="0.2"/>
    <n v="0"/>
    <s v="Retain"/>
    <d v="2025-06-30T00:00:00"/>
  </r>
  <r>
    <x v="111"/>
    <x v="111"/>
    <x v="0"/>
    <x v="0"/>
    <s v="14: Public Sector Transformation"/>
    <s v="1571"/>
    <s v="Retooling of National Trauma Centre, Naguru"/>
    <s v="1571: Retooling of National Trauma Centre, Naguru"/>
    <d v="2020-01-07T00:00:00"/>
    <d v="2025-06-30T00:00:00"/>
    <n v="0.2"/>
    <n v="0"/>
    <s v="Retain"/>
    <d v="2025-06-30T00:00:00"/>
  </r>
  <r>
    <x v="112"/>
    <x v="112"/>
    <x v="8"/>
    <x v="8"/>
    <s v="12: Human Capital Development"/>
    <s v="1574"/>
    <s v="Retooling of Kiruddu National Referral Hospital"/>
    <s v="1574: Retooling of Kiruddu National Referral Hospital"/>
    <d v="2020-01-07T00:00:00"/>
    <d v="2025-06-30T00:00:00"/>
    <n v="1.5"/>
    <n v="0"/>
    <s v="Retain"/>
    <d v="2025-06-30T00:00:00"/>
  </r>
  <r>
    <x v="113"/>
    <x v="113"/>
    <x v="0"/>
    <x v="0"/>
    <s v="14: Public Sector Transformation"/>
    <s v="1575"/>
    <s v="Retooling of Kawempe National Referral Hospital"/>
    <s v="1575: Retooling of Kawempe National Referral Hospital"/>
    <d v="2020-01-07T00:00:00"/>
    <d v="2025-06-30T00:00:00"/>
    <n v="0.9"/>
    <n v="0"/>
    <s v="Retain"/>
    <d v="2025-06-30T00:00:00"/>
  </r>
  <r>
    <x v="114"/>
    <x v="114"/>
    <x v="0"/>
    <x v="0"/>
    <s v="14: Public Sector Transformation"/>
    <s v="1588"/>
    <s v="Retooling of Entebbe Regional Referral Hospital"/>
    <s v="1588: Retooling of Entebbe Regional Referral Hospital"/>
    <d v="2020-01-07T00:00:00"/>
    <d v="2025-06-30T00:00:00"/>
    <n v="0.9"/>
    <n v="0"/>
    <s v="Retain"/>
    <d v="2025-06-30T00:00:00"/>
  </r>
  <r>
    <x v="115"/>
    <x v="115"/>
    <x v="0"/>
    <x v="0"/>
    <s v="14: Public Sector Transformation"/>
    <s v="1573"/>
    <s v="Retooling of Mulago Specialized Women and Neonatal Hospital"/>
    <s v="1573: Retooling of Mulago Specialized Women and Neonatal Hospital"/>
    <d v="2020-01-07T00:00:00"/>
    <d v="2025-06-30T00:00:00"/>
    <n v="1.768"/>
    <n v="0"/>
    <s v="Retain"/>
    <d v="2025-06-30T00:00:00"/>
  </r>
  <r>
    <x v="116"/>
    <x v="116"/>
    <x v="2"/>
    <x v="2"/>
    <s v="16: Governance and security"/>
    <n v="1740"/>
    <s v="Retooling of Mission in New york - USA"/>
    <s v="1740: Retooling of Mission in New york - USA"/>
    <d v="2021-07-01T00:00:00"/>
    <d v="2025-06-30T00:00:00"/>
    <m/>
    <m/>
    <s v="Retain"/>
    <d v="2025-06-30T00:00:00"/>
  </r>
  <r>
    <x v="117"/>
    <x v="117"/>
    <x v="2"/>
    <x v="2"/>
    <s v="16: Governance and security"/>
    <n v="1733"/>
    <s v="Retooling of Mission in London - United Kingdom"/>
    <s v="1733: Retooling of Mission in London - United Kingdom"/>
    <d v="2021-07-01T00:00:00"/>
    <d v="2025-06-30T00:00:00"/>
    <m/>
    <m/>
    <s v="Retain"/>
    <d v="2025-06-30T00:00:00"/>
  </r>
  <r>
    <x v="118"/>
    <x v="118"/>
    <x v="2"/>
    <x v="2"/>
    <s v="16: Governance and security"/>
    <n v="1743"/>
    <s v="Retooling of Mission in Ottawa - Canada"/>
    <s v="1743: Retooling of Mission in Ottawa - Canada"/>
    <d v="2021-07-01T00:00:00"/>
    <d v="2025-06-30T00:00:00"/>
    <m/>
    <m/>
    <s v="Retain"/>
    <d v="2025-06-30T00:00:00"/>
  </r>
  <r>
    <x v="119"/>
    <x v="119"/>
    <x v="2"/>
    <x v="2"/>
    <s v="16: Governance and security"/>
    <n v="1735"/>
    <s v="Retooling of Mission in New Delhi - INDIA"/>
    <s v="1735: Retooling of Mission in New Delhi - INDIA"/>
    <d v="2021-07-01T00:00:00"/>
    <d v="2025-06-30T00:00:00"/>
    <m/>
    <m/>
    <s v="Retain"/>
    <d v="2025-06-30T00:00:00"/>
  </r>
  <r>
    <x v="120"/>
    <x v="120"/>
    <x v="2"/>
    <x v="2"/>
    <s v="16: Governance and security"/>
    <s v="1731"/>
    <s v="Retooling of Mission in Nairobi - Kenya"/>
    <s v="1731: Retooling of Mission in Nairobi - Kenya"/>
    <s v="01/07/2021"/>
    <s v="30/06/2025"/>
    <n v="10"/>
    <n v="0"/>
    <s v="Retain"/>
    <s v="30/06/2025"/>
  </r>
  <r>
    <x v="121"/>
    <x v="121"/>
    <x v="2"/>
    <x v="2"/>
    <s v="16: Governance and security"/>
    <n v="1730"/>
    <s v="Retooling of Mission in Dar es saalam - Tanzania"/>
    <s v="1730: Retooling of Mission in Dar es saalam - Tanzania"/>
    <d v="2021-07-01T00:00:00"/>
    <d v="2025-06-30T00:00:00"/>
    <m/>
    <m/>
    <s v="Retain"/>
    <d v="2025-06-30T00:00:00"/>
  </r>
  <r>
    <x v="122"/>
    <x v="122"/>
    <x v="2"/>
    <x v="2"/>
    <s v="16: Governance and security"/>
    <s v="1729"/>
    <s v="Retooling of Mission in Abuja - Nigeria"/>
    <s v="1729: Retooling of Mission in Abuja - Nigeria"/>
    <s v="01/07/2021"/>
    <s v="30/06/2025"/>
    <n v="3.75"/>
    <n v="0"/>
    <s v="Rescope"/>
    <d v="2023-06-30T00:00:00"/>
  </r>
  <r>
    <x v="123"/>
    <x v="123"/>
    <x v="2"/>
    <x v="2"/>
    <s v="16: Governance and security"/>
    <n v="1728"/>
    <s v="Retooling of Mission in Pretoria - South Africa"/>
    <s v="1728: Retooling of Mission in Pretoria - South Africa"/>
    <d v="2021-07-01T00:00:00"/>
    <d v="2025-06-30T00:00:00"/>
    <m/>
    <m/>
    <s v="Retain"/>
    <d v="2025-06-30T00:00:00"/>
  </r>
  <r>
    <x v="124"/>
    <x v="124"/>
    <x v="2"/>
    <x v="2"/>
    <s v="16: Governance and security"/>
    <n v="1725"/>
    <s v="Retooling of Mission in Kigali - Rwanda"/>
    <s v="1725: Retooling of Mission in Kigali - Rwanda"/>
    <d v="2021-07-01T00:00:00"/>
    <d v="2025-06-30T00:00:00"/>
    <m/>
    <m/>
    <s v="Retain"/>
    <d v="2025-06-30T00:00:00"/>
  </r>
  <r>
    <x v="125"/>
    <x v="125"/>
    <x v="2"/>
    <x v="2"/>
    <s v="16: Governance and security"/>
    <s v="1745"/>
    <s v="Retooling of Mission in Washington -USA"/>
    <s v="1745: Retooling of Mission in Washington -USA"/>
    <s v="01/03/2021"/>
    <s v="30/06/2025"/>
    <n v="2.62"/>
    <n v="0"/>
    <s v="Retain"/>
    <s v="30/06/2025"/>
  </r>
  <r>
    <x v="126"/>
    <x v="126"/>
    <x v="2"/>
    <x v="2"/>
    <s v="16: Governance and security"/>
    <n v="1732"/>
    <s v="Retooling of Mission in Cairo - Egypt"/>
    <s v="1732: Retooling of Mission in Cairo - Egypt"/>
    <d v="2021-07-01T00:00:00"/>
    <d v="2025-06-30T00:00:00"/>
    <m/>
    <m/>
    <s v="Retain"/>
    <d v="2025-06-30T00:00:00"/>
  </r>
  <r>
    <x v="127"/>
    <x v="127"/>
    <x v="2"/>
    <x v="2"/>
    <s v="16: Governance and security"/>
    <s v="1727"/>
    <s v="Retooling of Mission in Addis Ababa - Ethiopia"/>
    <s v="1727: Retooling of Mission in Addis Ababa - Ethiopia"/>
    <d v="2021-07-01T00:00:00"/>
    <d v="2025-06-30T00:00:00"/>
    <n v="0.4"/>
    <n v="0"/>
    <s v="Retain"/>
    <d v="2025-06-30T00:00:00"/>
  </r>
  <r>
    <x v="128"/>
    <x v="128"/>
    <x v="2"/>
    <x v="2"/>
    <s v="16: Governance and security"/>
    <n v="1726"/>
    <s v="Retooling of Mission in Beijing - China"/>
    <s v="1726: Retooling of Mission in Beijing - China"/>
    <d v="2021-07-01T00:00:00"/>
    <d v="2025-06-30T00:00:00"/>
    <m/>
    <m/>
    <s v="Retain"/>
    <d v="2025-06-30T00:00:00"/>
  </r>
  <r>
    <x v="129"/>
    <x v="129"/>
    <x v="2"/>
    <x v="2"/>
    <s v="16: Governance and security"/>
    <n v="1724"/>
    <s v="Retooling of Mission in Geneva - Switzerland"/>
    <s v="1724: Retooling of Mission in Geneva - Switzerland"/>
    <d v="2021-07-01T00:00:00"/>
    <d v="2025-06-30T00:00:00"/>
    <m/>
    <m/>
    <s v="Retain"/>
    <d v="2025-06-30T00:00:00"/>
  </r>
  <r>
    <x v="130"/>
    <x v="130"/>
    <x v="2"/>
    <x v="2"/>
    <s v="16: Governance and security"/>
    <n v="1723"/>
    <s v="Retooling of Mission in Tokyo - Japan"/>
    <s v="1723: Retooling of Mission in Tokyo - Japan"/>
    <d v="2021-07-01T00:00:00"/>
    <d v="2025-06-30T00:00:00"/>
    <m/>
    <m/>
    <s v="Retain"/>
    <d v="2025-06-30T00:00:00"/>
  </r>
  <r>
    <x v="131"/>
    <x v="131"/>
    <x v="2"/>
    <x v="2"/>
    <s v="16: Governance and security"/>
    <s v="1738"/>
    <s v="Retooling Mission in Riyadh- SAUDI ARABIA"/>
    <s v="1738: Retooling Mission in Riyadh- SAUDI ARABIA"/>
    <d v="2021-07-01T00:00:00"/>
    <d v="2025-06-30T00:00:00"/>
    <n v="0.6"/>
    <n v="0"/>
    <s v="Retain"/>
    <d v="2025-06-30T00:00:00"/>
  </r>
  <r>
    <x v="132"/>
    <x v="132"/>
    <x v="2"/>
    <x v="2"/>
    <s v="16: Governance and security"/>
    <s v="1737"/>
    <s v="Retooling of Mission in Copenhagen - Denmark"/>
    <s v="1737: Retooling of Mission in Copenhagen - Denmark"/>
    <d v="2021-07-01T00:00:00"/>
    <d v="2025-06-30T00:00:00"/>
    <n v="0.51"/>
    <n v="0"/>
    <s v="Retain"/>
    <d v="2023-06-30T00:00:00"/>
  </r>
  <r>
    <x v="133"/>
    <x v="133"/>
    <x v="2"/>
    <x v="2"/>
    <s v="16: Governance and security"/>
    <n v="1741"/>
    <s v="Retooling of Mission in BRUSSELS - BELGIUM"/>
    <s v="1741: Retooling of Mission in BRUSSELS - BELGIUM"/>
    <d v="2021-07-01T00:00:00"/>
    <d v="2025-06-30T00:00:00"/>
    <m/>
    <m/>
    <s v="Retain"/>
    <d v="2025-06-30T00:00:00"/>
  </r>
  <r>
    <x v="134"/>
    <x v="134"/>
    <x v="2"/>
    <x v="2"/>
    <s v="16: Governance and security"/>
    <s v="1721"/>
    <s v="Retooling of Mission in Rome - Italy"/>
    <s v="1721: Retooling of Mission in Rome - Italy"/>
    <d v="2021-07-01T00:00:00"/>
    <d v="2025-06-30T00:00:00"/>
    <n v="0.23599999999999999"/>
    <n v="0"/>
    <s v="Retain"/>
    <d v="2025-06-30T00:00:00"/>
  </r>
  <r>
    <x v="135"/>
    <x v="135"/>
    <x v="2"/>
    <x v="2"/>
    <s v="16: Governance and security"/>
    <s v="1720"/>
    <s v="Retooling of Mission in Kinshasa - D.R Congo"/>
    <s v="1720: Retooling of Mission in Kinshasa - D.R Congo"/>
    <s v="01/07/2021"/>
    <s v="30/06/2025"/>
    <n v="3.4733262479999998"/>
    <n v="0"/>
    <s v="Retain"/>
    <s v="30/06/2025"/>
  </r>
  <r>
    <x v="136"/>
    <x v="136"/>
    <x v="2"/>
    <x v="2"/>
    <s v="16: Governance and security"/>
    <s v="1719"/>
    <s v="Retooling of Mission in Khartoum - Sudan"/>
    <s v="1719: Retooling of Mission in Khartoum - Sudan"/>
    <s v="01/07/2021"/>
    <s v="30/06/2025"/>
    <n v="0.39"/>
    <n v="0"/>
    <s v="Retain"/>
    <s v="30/06/2025"/>
  </r>
  <r>
    <x v="137"/>
    <x v="137"/>
    <x v="2"/>
    <x v="2"/>
    <s v="16: Governance and security"/>
    <s v="1742"/>
    <s v="Retooling of Mission in Paris - France"/>
    <s v="1742: Retooling of Mission in Paris - France"/>
    <s v="01/07/2021"/>
    <s v="30/06/2025"/>
    <n v="13.075483999999999"/>
    <n v="0"/>
    <s v="Retain"/>
    <s v="30/06/2025"/>
  </r>
  <r>
    <x v="138"/>
    <x v="138"/>
    <x v="2"/>
    <x v="2"/>
    <s v="16: Governance and security"/>
    <s v="1717"/>
    <s v="Retooling of Mission in Berlin , Germany"/>
    <s v="1717: Retooling of Mission in Berlin , Germany"/>
    <d v="2021-07-01T00:00:00"/>
    <d v="2025-06-30T00:00:00"/>
    <n v="0.97"/>
    <n v="0"/>
    <s v="Retain"/>
    <d v="2025-06-30T00:00:00"/>
  </r>
  <r>
    <x v="139"/>
    <x v="139"/>
    <x v="2"/>
    <x v="2"/>
    <s v="16: Governance and security"/>
    <n v="1736"/>
    <s v="Retooling of Mission in Tehran- IRAN"/>
    <s v="1736: Retooling of Mission in Tehran- IRAN"/>
    <d v="2021-07-01T00:00:00"/>
    <d v="2025-06-30T00:00:00"/>
    <m/>
    <m/>
    <s v="Retain"/>
    <d v="2025-06-30T00:00:00"/>
  </r>
  <r>
    <x v="140"/>
    <x v="140"/>
    <x v="2"/>
    <x v="2"/>
    <s v="16: Governance and security"/>
    <n v="1739"/>
    <s v="Retooling of Mission in Moscow- Russia"/>
    <s v="1739: Retooling of Mission in Moscow- Russia"/>
    <d v="2021-07-01T00:00:00"/>
    <d v="2025-06-30T00:00:00"/>
    <m/>
    <m/>
    <s v="Retain"/>
    <d v="2025-06-30T00:00:00"/>
  </r>
  <r>
    <x v="141"/>
    <x v="141"/>
    <x v="2"/>
    <x v="2"/>
    <s v="16: Governance and security"/>
    <s v="1712"/>
    <s v="Retooling Mission in Canberra"/>
    <s v="1712: Retooling Mission in Canberra"/>
    <d v="2021-07-01T00:00:00"/>
    <d v="2025-06-30T00:00:00"/>
    <n v="6.2"/>
    <n v="0"/>
    <s v="Retain"/>
    <d v="2025-06-30T00:00:00"/>
  </r>
  <r>
    <x v="142"/>
    <x v="142"/>
    <x v="2"/>
    <x v="2"/>
    <s v="16: Governance and security"/>
    <s v="1711"/>
    <s v="Retooling of Mission in Juba"/>
    <s v="1711: Retooling of Mission in Juba"/>
    <s v="01/07/2021"/>
    <s v="30/06/2025"/>
    <n v="1.4"/>
    <n v="0"/>
    <s v="Retain"/>
    <s v="30/06/2025"/>
  </r>
  <r>
    <x v="143"/>
    <x v="143"/>
    <x v="2"/>
    <x v="2"/>
    <s v="16: Governance and security"/>
    <n v="1744"/>
    <s v="Retooling Mission in Abu Dhabi"/>
    <s v="1744: Retooling Mission in Abu Dhabi"/>
    <d v="2021-07-01T00:00:00"/>
    <d v="2025-06-30T00:00:00"/>
    <m/>
    <m/>
    <s v="Retain"/>
    <d v="2025-06-30T00:00:00"/>
  </r>
  <r>
    <x v="144"/>
    <x v="144"/>
    <x v="2"/>
    <x v="2"/>
    <s v="16: Governance and security"/>
    <n v="1734"/>
    <s v="Retooling of Mission in Bujumbura - Burundi"/>
    <s v="1734: Retooling of Mission in Bujumbura - Burundi"/>
    <d v="2021-07-01T00:00:00"/>
    <d v="2025-06-30T00:00:00"/>
    <m/>
    <m/>
    <s v="Retain"/>
    <d v="2025-06-30T00:00:00"/>
  </r>
  <r>
    <x v="145"/>
    <x v="145"/>
    <x v="2"/>
    <x v="2"/>
    <s v="16: Governance and security"/>
    <s v="1710"/>
    <s v="Retooling of Uganda Mission in Guangzhou"/>
    <s v="1710: Retooling of Uganda Mission in Guangzhou"/>
    <s v="01/07/2021"/>
    <s v="30/06/2025"/>
    <n v="0.55000000000000004"/>
    <n v="0"/>
    <s v="Retain"/>
    <s v="30/06/2025"/>
  </r>
  <r>
    <x v="146"/>
    <x v="146"/>
    <x v="2"/>
    <x v="2"/>
    <s v="16: Governance and security"/>
    <n v="1713"/>
    <s v="Retooling of Mission in ANKARA"/>
    <s v="1713: Retooling of Mission in ANKARA"/>
    <d v="2021-07-01T00:00:00"/>
    <d v="2025-06-30T00:00:00"/>
    <m/>
    <m/>
    <s v="Retain"/>
    <d v="2025-06-30T00:00:00"/>
  </r>
  <r>
    <x v="147"/>
    <x v="147"/>
    <x v="2"/>
    <x v="2"/>
    <s v="16: Governance and security"/>
    <s v="1714"/>
    <s v="Retooling of Mission in Mogadishu"/>
    <s v="1714: Retooling of Mission in Mogadishu"/>
    <s v="01/07/2021"/>
    <s v="30/06/2025"/>
    <n v="0.63900000000000001"/>
    <n v="0"/>
    <s v="Retain"/>
    <s v="30/06/2025"/>
  </r>
  <r>
    <x v="148"/>
    <x v="148"/>
    <x v="2"/>
    <x v="2"/>
    <s v="16: Governance and security"/>
    <s v="1716"/>
    <s v="Retooling of Mission in Kualar Lumpur"/>
    <s v="1716: Retooling of Mission in Kualar Lumpur"/>
    <d v="2021-07-01T00:00:00"/>
    <d v="2025-06-30T00:00:00"/>
    <n v="0.1"/>
    <n v="0"/>
    <s v="Retain"/>
    <d v="2023-06-30T00:00:00"/>
  </r>
  <r>
    <x v="149"/>
    <x v="149"/>
    <x v="2"/>
    <x v="2"/>
    <s v="16: Governance and security"/>
    <s v="1718"/>
    <s v="Retooling of Mission in Mombasa"/>
    <s v="1718: Retooling of Mission in Mombasa"/>
    <s v="01/07/2021"/>
    <s v="30/06/2025"/>
    <n v="1.6"/>
    <n v="0"/>
    <s v="Retain"/>
    <s v="30/06/2025"/>
  </r>
  <r>
    <x v="150"/>
    <x v="150"/>
    <x v="2"/>
    <x v="2"/>
    <s v="16: Governance and security"/>
    <s v="1722"/>
    <s v="Retooling of Mission in Algiers"/>
    <s v="1722: Retooling of Mission in Algiers"/>
    <d v="2021-07-01T00:00:00"/>
    <d v="2025-06-30T00:00:00"/>
    <n v="2"/>
    <n v="0"/>
    <s v="Retain"/>
    <d v="2025-06-30T00:00:00"/>
  </r>
  <r>
    <x v="151"/>
    <x v="151"/>
    <x v="2"/>
    <x v="2"/>
    <s v="16: Governance and security"/>
    <s v="1715"/>
    <s v="Retooling of Mission in Qatar Doha"/>
    <s v="1715: Retooling of Mission in Qatar Doha"/>
    <d v="2021-07-01T00:00:00"/>
    <d v="2025-06-30T00:00:00"/>
    <n v="0.29499999999999998"/>
    <n v="0"/>
    <s v="Retain"/>
    <d v="2025-06-30T00:00:0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7">
  <r>
    <m/>
    <s v=""/>
    <x v="0"/>
    <s v=""/>
    <s v=""/>
    <m/>
    <m/>
    <m/>
    <m/>
    <m/>
    <m/>
    <m/>
    <m/>
    <n v="0"/>
    <m/>
    <m/>
    <m/>
    <m/>
    <m/>
    <m/>
    <n v="0"/>
    <n v="0"/>
    <m/>
    <m/>
    <s v="Y"/>
  </r>
  <r>
    <m/>
    <s v=""/>
    <x v="0"/>
    <s v=""/>
    <s v=""/>
    <m/>
    <m/>
    <m/>
    <m/>
    <m/>
    <m/>
    <m/>
    <m/>
    <n v="0"/>
    <m/>
    <m/>
    <m/>
    <m/>
    <m/>
    <m/>
    <n v="0"/>
    <n v="0"/>
    <m/>
    <m/>
    <s v="N"/>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r>
    <m/>
    <s v=""/>
    <x v="0"/>
    <s v=""/>
    <s v=""/>
    <m/>
    <m/>
    <m/>
    <m/>
    <m/>
    <m/>
    <m/>
    <m/>
    <n v="0"/>
    <m/>
    <m/>
    <m/>
    <m/>
    <m/>
    <m/>
    <n v="0"/>
    <n v="0"/>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1"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rowHeaderCaption="">
  <location ref="B2:B3" firstHeaderRow="1" firstDataRow="1" firstDataCol="1"/>
  <pivotFields count="25">
    <pivotField showAll="0"/>
    <pivotField showAll="0"/>
    <pivotField axis="axisRow" showAll="0">
      <items count="4">
        <item h="1" x="0"/>
        <item m="1" x="1"/>
        <item m="1" x="2"/>
        <item t="default"/>
      </items>
    </pivotField>
    <pivotField showAll="0"/>
    <pivotField showAll="0"/>
    <pivotField showAll="0"/>
    <pivotField showAll="0"/>
    <pivotField showAll="0"/>
    <pivotField showAll="0"/>
    <pivotField showAll="0"/>
    <pivotField showAll="0"/>
    <pivotField showAll="0"/>
    <pivotField showAll="0"/>
    <pivotField numFmtId="170" showAll="0"/>
    <pivotField showAll="0"/>
    <pivotField showAll="0"/>
    <pivotField showAll="0"/>
    <pivotField showAll="0"/>
    <pivotField showAll="0"/>
    <pivotField showAll="0"/>
    <pivotField numFmtId="170" showAll="0"/>
    <pivotField numFmtId="170" showAll="0"/>
    <pivotField showAll="0"/>
    <pivotField showAll="0"/>
    <pivotField showAll="0"/>
  </pivotFields>
  <rowFields count="1">
    <field x="2"/>
  </rowFields>
  <rowItems count="1">
    <i t="grand">
      <x/>
    </i>
  </rowItems>
  <colItems count="1">
    <i/>
  </colItems>
  <formats count="1">
    <format dxfId="74">
      <pivotArea outline="0" collapsedLevelsAreSubtotals="1"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2" cacheId="1"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rowHeaderCaption="">
  <location ref="B8:C9" firstHeaderRow="0" firstDataRow="1" firstDataCol="0"/>
  <pivotFields count="25">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numFmtId="170" showAll="0"/>
    <pivotField showAll="0"/>
    <pivotField showAll="0"/>
    <pivotField showAll="0"/>
    <pivotField showAll="0"/>
    <pivotField showAll="0"/>
    <pivotField showAll="0"/>
    <pivotField numFmtId="170" showAll="0"/>
    <pivotField numFmtId="170" showAll="0"/>
    <pivotField showAll="0"/>
    <pivotField showAll="0"/>
    <pivotField showAll="0"/>
  </pivotFields>
  <rowItems count="1">
    <i/>
  </rowItems>
  <colFields count="1">
    <field x="-2"/>
  </colFields>
  <colItems count="2">
    <i>
      <x/>
    </i>
    <i i="1">
      <x v="1"/>
    </i>
  </colItems>
  <dataFields count="2">
    <dataField name="CPF" fld="10" baseField="0" baseItem="0"/>
    <dataField name="Arrears" fld="9" subtotal="count" baseField="0" baseItem="0"/>
  </dataFields>
  <formats count="1">
    <format dxfId="7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le1"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rowHeaderCaption="Vote Codes">
  <location ref="I1:I153" firstHeaderRow="1" firstDataRow="1" firstDataCol="1"/>
  <pivotFields count="14">
    <pivotField axis="axisRow" showAll="0" sortType="ascending" defaultSubtotal="0">
      <items count="1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m="1" x="156"/>
        <item x="82"/>
        <item x="83"/>
        <item m="1" x="155"/>
        <item m="1" x="154"/>
        <item x="84"/>
        <item x="85"/>
        <item x="86"/>
        <item x="87"/>
        <item x="88"/>
        <item x="89"/>
        <item x="90"/>
        <item x="91"/>
        <item x="92"/>
        <item x="93"/>
        <item m="1" x="157"/>
        <item x="94"/>
        <item m="1" x="158"/>
        <item x="95"/>
        <item m="1" x="159"/>
        <item m="1" x="160"/>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m="1" x="153"/>
        <item m="1" x="152"/>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0"/>
  </rowFields>
  <rowItems count="15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3"/>
    </i>
    <i>
      <x v="84"/>
    </i>
    <i>
      <x v="87"/>
    </i>
    <i>
      <x v="88"/>
    </i>
    <i>
      <x v="89"/>
    </i>
    <i>
      <x v="90"/>
    </i>
    <i>
      <x v="91"/>
    </i>
    <i>
      <x v="92"/>
    </i>
    <i>
      <x v="93"/>
    </i>
    <i>
      <x v="94"/>
    </i>
    <i>
      <x v="95"/>
    </i>
    <i>
      <x v="96"/>
    </i>
    <i>
      <x v="98"/>
    </i>
    <i>
      <x v="100"/>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A00-000001000000}" name="PivotTable4"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showHeaders="0" compact="0" compactData="0" multipleFieldFilters="0">
  <location ref="D3:E22" firstHeaderRow="0" firstDataRow="0" firstDataCol="2"/>
  <pivotFields count="14">
    <pivotField compact="0" outline="0" showAll="0" defaultSubtotal="0"/>
    <pivotField compact="0" outline="0" showAll="0" defaultSubtotal="0"/>
    <pivotField axis="axisRow" compact="0" outline="0" showAll="0" sortType="ascending" defaultSubtotal="0">
      <items count="20">
        <item x="5"/>
        <item x="13"/>
        <item x="12"/>
        <item sd="0" x="9"/>
        <item x="15"/>
        <item x="6"/>
        <item x="4"/>
        <item x="11"/>
        <item x="10"/>
        <item x="7"/>
        <item x="18"/>
        <item x="8"/>
        <item x="19"/>
        <item x="0"/>
        <item x="14"/>
        <item x="2"/>
        <item x="1"/>
        <item x="3"/>
        <item x="16"/>
        <item x="17"/>
      </items>
    </pivotField>
    <pivotField axis="axisRow" compact="0" outline="0" showAll="0" defaultSubtotal="0">
      <items count="23">
        <item x="5"/>
        <item x="3"/>
        <item x="18"/>
        <item x="2"/>
        <item x="8"/>
        <item x="19"/>
        <item x="10"/>
        <item x="13"/>
        <item x="6"/>
        <item x="4"/>
        <item x="0"/>
        <item x="1"/>
        <item x="12"/>
        <item x="11"/>
        <item x="7"/>
        <item x="15"/>
        <item m="1" x="20"/>
        <item x="16"/>
        <item m="1" x="21"/>
        <item m="1" x="22"/>
        <item x="17"/>
        <item x="9"/>
        <item x="14"/>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2"/>
    <field x="3"/>
  </rowFields>
  <rowItems count="20">
    <i>
      <x/>
      <x/>
    </i>
    <i>
      <x v="1"/>
      <x v="7"/>
    </i>
    <i>
      <x v="2"/>
      <x v="12"/>
    </i>
    <i>
      <x v="3"/>
    </i>
    <i>
      <x v="4"/>
      <x v="15"/>
    </i>
    <i>
      <x v="5"/>
      <x v="8"/>
    </i>
    <i>
      <x v="6"/>
      <x v="9"/>
    </i>
    <i>
      <x v="7"/>
      <x v="13"/>
    </i>
    <i>
      <x v="8"/>
      <x v="6"/>
    </i>
    <i>
      <x v="9"/>
      <x v="14"/>
    </i>
    <i>
      <x v="10"/>
      <x v="2"/>
    </i>
    <i>
      <x v="11"/>
      <x v="4"/>
    </i>
    <i>
      <x v="12"/>
      <x v="5"/>
    </i>
    <i>
      <x v="13"/>
      <x v="10"/>
    </i>
    <i>
      <x v="14"/>
      <x v="22"/>
    </i>
    <i>
      <x v="15"/>
      <x v="3"/>
    </i>
    <i>
      <x v="16"/>
      <x v="11"/>
    </i>
    <i>
      <x v="17"/>
      <x v="1"/>
    </i>
    <i>
      <x v="18"/>
      <x v="17"/>
    </i>
    <i>
      <x v="19"/>
      <x v="20"/>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le3"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showHeaders="0" compact="0" compactData="0" multipleFieldFilters="0">
  <location ref="A3:B154" firstHeaderRow="0" firstDataRow="0" firstDataCol="2"/>
  <pivotFields count="14">
    <pivotField axis="axisRow" compact="0" outline="0" showAll="0" defaultSubtotal="0">
      <items count="161">
        <item x="0"/>
        <item x="1"/>
        <item x="2"/>
        <item x="3"/>
        <item x="4"/>
        <item x="5"/>
        <item x="6"/>
        <item x="7"/>
        <item x="8"/>
        <item x="9"/>
        <item x="10"/>
        <item x="11"/>
        <item x="12"/>
        <item x="13"/>
        <item x="14"/>
        <item x="15"/>
        <item x="16"/>
        <item x="17"/>
        <item x="18"/>
        <item x="19"/>
        <item x="20"/>
        <item x="21"/>
        <item x="23"/>
        <item x="24"/>
        <item x="25"/>
        <item x="26"/>
        <item x="27"/>
        <item x="28"/>
        <item x="29"/>
        <item x="30"/>
        <item x="31"/>
        <item x="32"/>
        <item x="33"/>
        <item x="34"/>
        <item x="35"/>
        <item x="36"/>
        <item x="37"/>
        <item x="38"/>
        <item x="39"/>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m="1" x="156"/>
        <item x="82"/>
        <item x="83"/>
        <item m="1" x="155"/>
        <item m="1" x="154"/>
        <item x="84"/>
        <item x="85"/>
        <item x="86"/>
        <item x="87"/>
        <item x="88"/>
        <item x="89"/>
        <item x="90"/>
        <item x="91"/>
        <item x="92"/>
        <item x="93"/>
        <item m="1" x="157"/>
        <item x="94"/>
        <item m="1" x="158"/>
        <item x="95"/>
        <item m="1" x="159"/>
        <item m="1" x="160"/>
        <item x="96"/>
        <item x="97"/>
        <item x="98"/>
        <item x="99"/>
        <item x="100"/>
        <item x="101"/>
        <item x="102"/>
        <item x="103"/>
        <item x="104"/>
        <item x="105"/>
        <item x="106"/>
        <item x="107"/>
        <item x="108"/>
        <item x="109"/>
        <item x="110"/>
        <item x="111"/>
        <item x="112"/>
        <item x="113"/>
        <item x="114"/>
        <item x="115"/>
        <item x="120"/>
        <item x="122"/>
        <item x="124"/>
        <item x="125"/>
        <item x="127"/>
        <item x="128"/>
        <item x="131"/>
        <item x="132"/>
        <item x="134"/>
        <item x="135"/>
        <item x="136"/>
        <item x="137"/>
        <item x="138"/>
        <item x="141"/>
        <item x="142"/>
        <item x="143"/>
        <item x="145"/>
        <item x="147"/>
        <item x="148"/>
        <item x="149"/>
        <item x="150"/>
        <item x="151"/>
        <item m="1" x="153"/>
        <item m="1" x="152"/>
        <item x="40"/>
        <item x="22"/>
        <item x="116"/>
        <item x="117"/>
        <item x="118"/>
        <item x="119"/>
        <item x="121"/>
        <item x="123"/>
        <item x="126"/>
        <item x="129"/>
        <item x="130"/>
        <item x="133"/>
        <item x="139"/>
        <item x="140"/>
        <item x="144"/>
        <item x="146"/>
      </items>
    </pivotField>
    <pivotField axis="axisRow" compact="0" outline="0" showAll="0" defaultSubtotal="0">
      <items count="157">
        <item x="98"/>
        <item x="89"/>
        <item x="97"/>
        <item x="74"/>
        <item x="43"/>
        <item x="34"/>
        <item x="55"/>
        <item x="53"/>
        <item x="52"/>
        <item x="24"/>
        <item x="114"/>
        <item x="45"/>
        <item x="78"/>
        <item x="50"/>
        <item x="99"/>
        <item x="100"/>
        <item x="93"/>
        <item x="54"/>
        <item x="101"/>
        <item x="25"/>
        <item x="77"/>
        <item x="102"/>
        <item x="67"/>
        <item x="23"/>
        <item x="103"/>
        <item x="91"/>
        <item x="44"/>
        <item x="113"/>
        <item x="112"/>
        <item x="88"/>
        <item x="94"/>
        <item x="27"/>
        <item x="107"/>
        <item m="1" x="152"/>
        <item x="66"/>
        <item x="85"/>
        <item x="87"/>
        <item x="104"/>
        <item x="105"/>
        <item x="108"/>
        <item x="86"/>
        <item x="14"/>
        <item x="9"/>
        <item x="3"/>
        <item x="20"/>
        <item x="12"/>
        <item x="16"/>
        <item x="7"/>
        <item x="5"/>
        <item x="17"/>
        <item x="13"/>
        <item x="19"/>
        <item x="8"/>
        <item x="6"/>
        <item x="11"/>
        <item x="10"/>
        <item x="4"/>
        <item x="21"/>
        <item x="18"/>
        <item x="15"/>
        <item x="110"/>
        <item x="95"/>
        <item x="109"/>
        <item x="96"/>
        <item x="115"/>
        <item x="90"/>
        <item x="111"/>
        <item x="71"/>
        <item x="61"/>
        <item x="46"/>
        <item x="42"/>
        <item x="82"/>
        <item x="33"/>
        <item x="69"/>
        <item x="76"/>
        <item x="57"/>
        <item x="47"/>
        <item x="30"/>
        <item x="68"/>
        <item x="51"/>
        <item x="0"/>
        <item x="2"/>
        <item x="26"/>
        <item x="59"/>
        <item x="72"/>
        <item x="65"/>
        <item x="106"/>
        <item x="92"/>
        <item x="1"/>
        <item x="39"/>
        <item x="29"/>
        <item x="70"/>
        <item x="62"/>
        <item x="83"/>
        <item x="36"/>
        <item x="79"/>
        <item x="145"/>
        <item x="149"/>
        <item x="150"/>
        <item x="141"/>
        <item m="1" x="153"/>
        <item x="132"/>
        <item x="135"/>
        <item x="127"/>
        <item x="137"/>
        <item x="138"/>
        <item x="134"/>
        <item x="148"/>
        <item x="151"/>
        <item x="131"/>
        <item x="147"/>
        <item x="142"/>
        <item x="136"/>
        <item x="125"/>
        <item m="1" x="156"/>
        <item x="56"/>
        <item x="80"/>
        <item x="37"/>
        <item x="120"/>
        <item x="122"/>
        <item m="1" x="154"/>
        <item x="84"/>
        <item x="28"/>
        <item x="32"/>
        <item x="58"/>
        <item x="75"/>
        <item m="1" x="155"/>
        <item x="81"/>
        <item x="73"/>
        <item x="49"/>
        <item x="38"/>
        <item x="31"/>
        <item x="35"/>
        <item x="63"/>
        <item x="64"/>
        <item x="41"/>
        <item x="60"/>
        <item x="48"/>
        <item x="40"/>
        <item x="22"/>
        <item x="116"/>
        <item x="117"/>
        <item x="118"/>
        <item x="119"/>
        <item x="121"/>
        <item x="123"/>
        <item x="124"/>
        <item x="126"/>
        <item x="128"/>
        <item x="129"/>
        <item x="130"/>
        <item x="133"/>
        <item x="139"/>
        <item x="140"/>
        <item x="143"/>
        <item x="144"/>
        <item x="14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0"/>
    <field x="1"/>
  </rowFields>
  <rowItems count="152">
    <i>
      <x/>
      <x v="80"/>
    </i>
    <i>
      <x v="1"/>
      <x v="88"/>
    </i>
    <i>
      <x v="2"/>
      <x v="81"/>
    </i>
    <i>
      <x v="3"/>
      <x v="43"/>
    </i>
    <i>
      <x v="4"/>
      <x v="56"/>
    </i>
    <i>
      <x v="5"/>
      <x v="48"/>
    </i>
    <i>
      <x v="6"/>
      <x v="53"/>
    </i>
    <i>
      <x v="7"/>
      <x v="47"/>
    </i>
    <i>
      <x v="8"/>
      <x v="52"/>
    </i>
    <i>
      <x v="9"/>
      <x v="42"/>
    </i>
    <i>
      <x v="10"/>
      <x v="55"/>
    </i>
    <i>
      <x v="11"/>
      <x v="54"/>
    </i>
    <i>
      <x v="12"/>
      <x v="45"/>
    </i>
    <i>
      <x v="13"/>
      <x v="50"/>
    </i>
    <i>
      <x v="14"/>
      <x v="41"/>
    </i>
    <i>
      <x v="15"/>
      <x v="59"/>
    </i>
    <i>
      <x v="16"/>
      <x v="46"/>
    </i>
    <i>
      <x v="17"/>
      <x v="49"/>
    </i>
    <i>
      <x v="18"/>
      <x v="58"/>
    </i>
    <i>
      <x v="19"/>
      <x v="51"/>
    </i>
    <i>
      <x v="20"/>
      <x v="44"/>
    </i>
    <i>
      <x v="21"/>
      <x v="57"/>
    </i>
    <i>
      <x v="22"/>
      <x v="23"/>
    </i>
    <i>
      <x v="23"/>
      <x v="9"/>
    </i>
    <i>
      <x v="24"/>
      <x v="19"/>
    </i>
    <i>
      <x v="25"/>
      <x v="82"/>
    </i>
    <i>
      <x v="26"/>
      <x v="31"/>
    </i>
    <i>
      <x v="27"/>
      <x v="122"/>
    </i>
    <i>
      <x v="28"/>
      <x v="90"/>
    </i>
    <i>
      <x v="29"/>
      <x v="77"/>
    </i>
    <i>
      <x v="30"/>
      <x v="131"/>
    </i>
    <i>
      <x v="31"/>
      <x v="123"/>
    </i>
    <i>
      <x v="32"/>
      <x v="72"/>
    </i>
    <i>
      <x v="33"/>
      <x v="5"/>
    </i>
    <i>
      <x v="34"/>
      <x v="132"/>
    </i>
    <i>
      <x v="35"/>
      <x v="94"/>
    </i>
    <i>
      <x v="36"/>
      <x v="117"/>
    </i>
    <i>
      <x v="37"/>
      <x v="130"/>
    </i>
    <i>
      <x v="38"/>
      <x v="89"/>
    </i>
    <i>
      <x v="39"/>
      <x v="135"/>
    </i>
    <i>
      <x v="40"/>
      <x v="70"/>
    </i>
    <i>
      <x v="41"/>
      <x v="4"/>
    </i>
    <i>
      <x v="42"/>
      <x v="26"/>
    </i>
    <i>
      <x v="43"/>
      <x v="11"/>
    </i>
    <i>
      <x v="44"/>
      <x v="69"/>
    </i>
    <i>
      <x v="45"/>
      <x v="76"/>
    </i>
    <i>
      <x v="46"/>
      <x v="137"/>
    </i>
    <i>
      <x v="47"/>
      <x v="129"/>
    </i>
    <i>
      <x v="48"/>
      <x v="13"/>
    </i>
    <i>
      <x v="49"/>
      <x v="79"/>
    </i>
    <i>
      <x v="50"/>
      <x v="8"/>
    </i>
    <i>
      <x v="51"/>
      <x v="7"/>
    </i>
    <i>
      <x v="52"/>
      <x v="17"/>
    </i>
    <i>
      <x v="53"/>
      <x v="6"/>
    </i>
    <i>
      <x v="54"/>
      <x v="115"/>
    </i>
    <i>
      <x v="55"/>
      <x v="75"/>
    </i>
    <i>
      <x v="56"/>
      <x v="124"/>
    </i>
    <i>
      <x v="57"/>
      <x v="83"/>
    </i>
    <i>
      <x v="58"/>
      <x v="136"/>
    </i>
    <i>
      <x v="59"/>
      <x v="68"/>
    </i>
    <i>
      <x v="60"/>
      <x v="92"/>
    </i>
    <i>
      <x v="61"/>
      <x v="133"/>
    </i>
    <i>
      <x v="62"/>
      <x v="134"/>
    </i>
    <i>
      <x v="63"/>
      <x v="85"/>
    </i>
    <i>
      <x v="64"/>
      <x v="34"/>
    </i>
    <i>
      <x v="65"/>
      <x v="22"/>
    </i>
    <i>
      <x v="66"/>
      <x v="78"/>
    </i>
    <i>
      <x v="67"/>
      <x v="73"/>
    </i>
    <i>
      <x v="68"/>
      <x v="91"/>
    </i>
    <i>
      <x v="69"/>
      <x v="67"/>
    </i>
    <i>
      <x v="70"/>
      <x v="84"/>
    </i>
    <i>
      <x v="71"/>
      <x v="128"/>
    </i>
    <i>
      <x v="72"/>
      <x v="3"/>
    </i>
    <i>
      <x v="73"/>
      <x v="125"/>
    </i>
    <i>
      <x v="74"/>
      <x v="74"/>
    </i>
    <i>
      <x v="75"/>
      <x v="20"/>
    </i>
    <i>
      <x v="76"/>
      <x v="12"/>
    </i>
    <i>
      <x v="77"/>
      <x v="95"/>
    </i>
    <i>
      <x v="78"/>
      <x v="116"/>
    </i>
    <i>
      <x v="79"/>
      <x v="127"/>
    </i>
    <i>
      <x v="81"/>
      <x v="71"/>
    </i>
    <i>
      <x v="82"/>
      <x v="93"/>
    </i>
    <i>
      <x v="85"/>
      <x v="121"/>
    </i>
    <i>
      <x v="86"/>
      <x v="35"/>
    </i>
    <i>
      <x v="87"/>
      <x v="40"/>
    </i>
    <i>
      <x v="88"/>
      <x v="36"/>
    </i>
    <i>
      <x v="89"/>
      <x v="29"/>
    </i>
    <i>
      <x v="90"/>
      <x v="1"/>
    </i>
    <i>
      <x v="91"/>
      <x v="65"/>
    </i>
    <i>
      <x v="92"/>
      <x v="25"/>
    </i>
    <i>
      <x v="93"/>
      <x v="87"/>
    </i>
    <i>
      <x v="94"/>
      <x v="16"/>
    </i>
    <i>
      <x v="96"/>
      <x v="30"/>
    </i>
    <i>
      <x v="98"/>
      <x v="61"/>
    </i>
    <i>
      <x v="101"/>
      <x v="63"/>
    </i>
    <i>
      <x v="102"/>
      <x v="2"/>
    </i>
    <i>
      <x v="103"/>
      <x/>
    </i>
    <i>
      <x v="104"/>
      <x v="14"/>
    </i>
    <i>
      <x v="105"/>
      <x v="15"/>
    </i>
    <i>
      <x v="106"/>
      <x v="18"/>
    </i>
    <i>
      <x v="107"/>
      <x v="21"/>
    </i>
    <i>
      <x v="108"/>
      <x v="24"/>
    </i>
    <i>
      <x v="109"/>
      <x v="37"/>
    </i>
    <i>
      <x v="110"/>
      <x v="38"/>
    </i>
    <i>
      <x v="111"/>
      <x v="86"/>
    </i>
    <i>
      <x v="112"/>
      <x v="32"/>
    </i>
    <i>
      <x v="113"/>
      <x v="39"/>
    </i>
    <i>
      <x v="114"/>
      <x v="62"/>
    </i>
    <i>
      <x v="115"/>
      <x v="60"/>
    </i>
    <i>
      <x v="116"/>
      <x v="66"/>
    </i>
    <i>
      <x v="117"/>
      <x v="28"/>
    </i>
    <i>
      <x v="118"/>
      <x v="27"/>
    </i>
    <i>
      <x v="119"/>
      <x v="10"/>
    </i>
    <i>
      <x v="120"/>
      <x v="64"/>
    </i>
    <i>
      <x v="121"/>
      <x v="118"/>
    </i>
    <i>
      <x v="122"/>
      <x v="119"/>
    </i>
    <i>
      <x v="123"/>
      <x v="146"/>
    </i>
    <i>
      <x v="124"/>
      <x v="113"/>
    </i>
    <i>
      <x v="125"/>
      <x v="103"/>
    </i>
    <i>
      <x v="126"/>
      <x v="148"/>
    </i>
    <i>
      <x v="127"/>
      <x v="109"/>
    </i>
    <i>
      <x v="128"/>
      <x v="101"/>
    </i>
    <i>
      <x v="129"/>
      <x v="106"/>
    </i>
    <i>
      <x v="130"/>
      <x v="102"/>
    </i>
    <i>
      <x v="131"/>
      <x v="112"/>
    </i>
    <i>
      <x v="132"/>
      <x v="104"/>
    </i>
    <i>
      <x v="133"/>
      <x v="105"/>
    </i>
    <i>
      <x v="134"/>
      <x v="99"/>
    </i>
    <i>
      <x v="135"/>
      <x v="111"/>
    </i>
    <i>
      <x v="136"/>
      <x v="154"/>
    </i>
    <i>
      <x v="137"/>
      <x v="96"/>
    </i>
    <i>
      <x v="138"/>
      <x v="110"/>
    </i>
    <i>
      <x v="139"/>
      <x v="107"/>
    </i>
    <i>
      <x v="140"/>
      <x v="97"/>
    </i>
    <i>
      <x v="141"/>
      <x v="98"/>
    </i>
    <i>
      <x v="142"/>
      <x v="108"/>
    </i>
    <i>
      <x v="145"/>
      <x v="138"/>
    </i>
    <i>
      <x v="146"/>
      <x v="139"/>
    </i>
    <i>
      <x v="147"/>
      <x v="140"/>
    </i>
    <i>
      <x v="148"/>
      <x v="141"/>
    </i>
    <i>
      <x v="149"/>
      <x v="142"/>
    </i>
    <i>
      <x v="150"/>
      <x v="143"/>
    </i>
    <i>
      <x v="151"/>
      <x v="144"/>
    </i>
    <i>
      <x v="152"/>
      <x v="145"/>
    </i>
    <i>
      <x v="153"/>
      <x v="147"/>
    </i>
    <i>
      <x v="154"/>
      <x v="149"/>
    </i>
    <i>
      <x v="155"/>
      <x v="150"/>
    </i>
    <i>
      <x v="156"/>
      <x v="151"/>
    </i>
    <i>
      <x v="157"/>
      <x v="152"/>
    </i>
    <i>
      <x v="158"/>
      <x v="153"/>
    </i>
    <i>
      <x v="159"/>
      <x v="155"/>
    </i>
    <i>
      <x v="160"/>
      <x v="156"/>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MYCS" displayName="MYCS" ref="A4:Y1001" totalsRowShown="0" headerRowDxfId="104" dataDxfId="102" headerRowBorderDxfId="103" tableBorderDxfId="101">
  <autoFilter ref="A4:Y1001" xr:uid="{00000000-0009-0000-0100-000001000000}"/>
  <tableColumns count="25">
    <tableColumn id="1" xr3:uid="{00000000-0010-0000-0000-000001000000}" name="Project Code and Name " dataDxfId="100"/>
    <tableColumn id="22" xr3:uid="{00000000-0010-0000-0000-000016000000}" name="Programme Code and Name" dataDxfId="99">
      <calculatedColumnFormula>IFERROR(OFFSET(DC[[#Headers],[Code Project]],MATCH(MYCS[[#This Row],[Project Code and Name ]],DC[Code Project],0),-3),"")</calculatedColumnFormula>
    </tableColumn>
    <tableColumn id="2" xr3:uid="{00000000-0010-0000-0000-000002000000}" name="Funding Source" dataDxfId="98"/>
    <tableColumn id="19" xr3:uid="{00000000-0010-0000-0000-000013000000}" name="Start Date _x000a_dd/mm/yyyy" dataDxfId="97">
      <calculatedColumnFormula>IFERROR(OFFSET(DC[[#Headers],[Code Project]],MATCH(MYCS[[#This Row],[Project Code and Name ]],DC[Code Project],0),1),"")</calculatedColumnFormula>
    </tableColumn>
    <tableColumn id="20" xr3:uid="{00000000-0010-0000-0000-000014000000}" name="End Date _x000a_dd/mm/yyyy" dataDxfId="96">
      <calculatedColumnFormula>IFERROR(OFFSET(DC[[#Headers],[Code Project]],MATCH(MYCS[[#This Row],[Project Code and Name ]],DC[Code Project],0),6),"")</calculatedColumnFormula>
    </tableColumn>
    <tableColumn id="3" xr3:uid="{00000000-0010-0000-0000-000003000000}" name="Project Status" dataDxfId="95"/>
    <tableColumn id="4" xr3:uid="{00000000-0010-0000-0000-000004000000}" name="Project Classification" dataDxfId="94"/>
    <tableColumn id="23" xr3:uid="{00000000-0010-0000-0000-000017000000}" name="Total approved cost of the project by DC (Value in UGX)" dataDxfId="93" dataCellStyle="Comma"/>
    <tableColumn id="30" xr3:uid="{00000000-0010-0000-0000-00001E000000}" name="Approved budget FY 24/25" dataDxfId="92" dataCellStyle="Comma"/>
    <tableColumn id="6" xr3:uid="{00000000-0010-0000-0000-000006000000}" name="Verified Arrears" dataDxfId="91" dataCellStyle="Comma"/>
    <tableColumn id="7" xr3:uid="{00000000-0010-0000-0000-000007000000}" name="Counterpart Funding requirements" dataDxfId="90" dataCellStyle="Comma"/>
    <tableColumn id="8" xr3:uid="{00000000-0010-0000-0000-000008000000}" name="Cash Required for Contractual Commitments (value next FY)" dataDxfId="89" dataCellStyle="Comma"/>
    <tableColumn id="5" xr3:uid="{00000000-0010-0000-0000-000005000000}" name="Non contractual commitments" dataDxfId="88" dataCellStyle="Comma"/>
    <tableColumn id="9" xr3:uid="{00000000-0010-0000-0000-000009000000}" name="FY25-26 sum (signed)" dataDxfId="87" dataCellStyle="Comma">
      <calculatedColumnFormula>J5+K5+L5+MYCS[[#This Row],[Non contractual commitments]]</calculatedColumnFormula>
    </tableColumn>
    <tableColumn id="10" xr3:uid="{00000000-0010-0000-0000-00000A000000}" name="FY2 (FY26-27) Commitments" dataDxfId="86" dataCellStyle="Comma"/>
    <tableColumn id="11" xr3:uid="{00000000-0010-0000-0000-00000B000000}" name="FY3 (FY27-28) Commitments" dataDxfId="85" dataCellStyle="Comma"/>
    <tableColumn id="12" xr3:uid="{00000000-0010-0000-0000-00000C000000}" name="FY4 (FY28-29) Commitments" dataDxfId="84" dataCellStyle="Comma"/>
    <tableColumn id="16" xr3:uid="{00000000-0010-0000-0000-000010000000}" name="FY5 (FY29-30) Commitments" dataDxfId="83" dataCellStyle="Comma"/>
    <tableColumn id="17" xr3:uid="{00000000-0010-0000-0000-000011000000}" name="FY6 (FY30-31) Commitments" dataDxfId="82" dataCellStyle="Comma"/>
    <tableColumn id="24" xr3:uid="{00000000-0010-0000-0000-000018000000}" name="Cumulative spending to end FY 23/24" dataDxfId="81" dataCellStyle="Comma"/>
    <tableColumn id="13" xr3:uid="{00000000-0010-0000-0000-00000D000000}" name="Total Project Commitments" dataDxfId="80" dataCellStyle="Comma">
      <calculatedColumnFormula>SUM(MYCS[[#This Row],[FY25-26 sum (signed)]:[Cumulative spending to end FY 23/24]],MYCS[[#This Row],[Approved budget FY 24/25]])</calculatedColumnFormula>
    </tableColumn>
    <tableColumn id="14" xr3:uid="{00000000-0010-0000-0000-00000E000000}" name="Indicates red when project commitments&gt;Project cost , green when commitments &lt;project cost" dataDxfId="79">
      <calculatedColumnFormula>MYCS[[#This Row],[Total Project Commitments]]-MYCS[[#This Row],[Total approved cost of the project by DC (Value in UGX)]]</calculatedColumnFormula>
    </tableColumn>
    <tableColumn id="15" xr3:uid="{00000000-0010-0000-0000-00000F000000}" name="Provide evidence of contracts, agreements or other verified commitments e.g. tender documents and any other Important information or assumptions when populating the template)" dataDxfId="78"/>
    <tableColumn id="21" xr3:uid="{00000000-0010-0000-0000-000015000000}" name="PIM Process (Four Gates)" dataDxfId="77"/>
    <tableColumn id="18" xr3:uid="{00000000-0010-0000-0000-000012000000}" name="Select for first call on resources? (Y/N)" dataDxfId="7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MYCS8" displayName="MYCS8" ref="A3:T1000" totalsRowShown="0" headerRowDxfId="73" dataDxfId="71" headerRowBorderDxfId="72" tableBorderDxfId="70">
  <autoFilter ref="A3:T1000" xr:uid="{00000000-0009-0000-0100-000007000000}"/>
  <tableColumns count="20">
    <tableColumn id="1" xr3:uid="{00000000-0010-0000-0100-000001000000}" name="Project Code and Name " dataDxfId="69"/>
    <tableColumn id="22" xr3:uid="{00000000-0010-0000-0100-000016000000}" name="Programme Code and Name" dataDxfId="68">
      <calculatedColumnFormula>IFERROR(OFFSET(DC[[#Headers],[Code Project]],MATCH(MYCS8[[#This Row],[Project Code and Name ]],DC[Code Project],0),-3),"")</calculatedColumnFormula>
    </tableColumn>
    <tableColumn id="2" xr3:uid="{00000000-0010-0000-0100-000002000000}" name="Funding Source" dataDxfId="67"/>
    <tableColumn id="3" xr3:uid="{00000000-0010-0000-0100-000003000000}" name="Contract Code" dataDxfId="66"/>
    <tableColumn id="15" xr3:uid="{6C981986-DDDB-4BA6-A472-3C6509E175CE}" name="Contract Name" dataDxfId="65"/>
    <tableColumn id="4" xr3:uid="{1C6A0181-C011-4FB9-8089-0144E14077E3}" name="Contract Start Date" dataDxfId="64"/>
    <tableColumn id="13" xr3:uid="{4825D350-07F3-4422-B4B2-934D6A681FF4}" name="Contract End Date" dataDxfId="63"/>
    <tableColumn id="14" xr3:uid="{024DE923-E5A6-44F5-886E-FF7794192EC2}" name="Approved Contract Value" dataDxfId="62"/>
    <tableColumn id="6" xr3:uid="{00000000-0010-0000-0100-000006000000}" name="Verified Arrears" dataDxfId="61" dataCellStyle="Comma"/>
    <tableColumn id="7" xr3:uid="{00000000-0010-0000-0100-000007000000}" name="Counterpart Funding requirements" dataDxfId="60" dataCellStyle="Comma"/>
    <tableColumn id="8" xr3:uid="{00000000-0010-0000-0100-000008000000}" name="Cash Required for Contractual Commitments (value next FY)" dataDxfId="59" dataCellStyle="Comma"/>
    <tableColumn id="5" xr3:uid="{00000000-0010-0000-0100-000005000000}" name="Non contractual commitments" dataDxfId="58" dataCellStyle="Comma"/>
    <tableColumn id="9" xr3:uid="{00000000-0010-0000-0100-000009000000}" name="FY25-26 sum " dataDxfId="57" dataCellStyle="Comma">
      <calculatedColumnFormula>I4+J4+K4+MYCS8[[#This Row],[Non contractual commitments]]</calculatedColumnFormula>
    </tableColumn>
    <tableColumn id="10" xr3:uid="{00000000-0010-0000-0100-00000A000000}" name="FY2 (FY26-27) Commitments" dataDxfId="56" dataCellStyle="Comma"/>
    <tableColumn id="11" xr3:uid="{00000000-0010-0000-0100-00000B000000}" name="FY3 (FY27-28) Commitments" dataDxfId="55" dataCellStyle="Comma"/>
    <tableColumn id="12" xr3:uid="{00000000-0010-0000-0100-00000C000000}" name="FY4 (FY28-29) Commitments" dataDxfId="54" dataCellStyle="Comma"/>
    <tableColumn id="16" xr3:uid="{00000000-0010-0000-0100-000010000000}" name="FY5 (FY29-30) Commitments" dataDxfId="53" dataCellStyle="Comma"/>
    <tableColumn id="17" xr3:uid="{00000000-0010-0000-0100-000011000000}" name="FY6 (FY30-31) Commitments" dataDxfId="52" dataCellStyle="Comma"/>
    <tableColumn id="21" xr3:uid="{00000000-0010-0000-0100-000015000000}" name="PIM Process (Four Gates)" dataDxfId="51"/>
    <tableColumn id="18" xr3:uid="{00000000-0010-0000-0100-000012000000}" name="Select for first call on resources? (Y/N)" dataDxfId="5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PC" displayName="PC" ref="A2:P400" totalsRowShown="0" headerRowDxfId="49" dataDxfId="47" headerRowBorderDxfId="48" tableBorderDxfId="46">
  <autoFilter ref="A2:P400" xr:uid="{00000000-0009-0000-0100-000002000000}"/>
  <tableColumns count="16">
    <tableColumn id="1" xr3:uid="{00000000-0010-0000-0200-000001000000}" name="Project Code (if avaialble)" dataDxfId="45"/>
    <tableColumn id="13" xr3:uid="{00000000-0010-0000-0200-00000D000000}" name="Funding source" dataDxfId="44"/>
    <tableColumn id="2" xr3:uid="{00000000-0010-0000-0200-000002000000}" name="Project Name" dataDxfId="43"/>
    <tableColumn id="3" xr3:uid="{00000000-0010-0000-0200-000003000000}" name="Contract Code (if applicable)" dataDxfId="42"/>
    <tableColumn id="15" xr3:uid="{8D0CC45A-44F2-48C6-9C37-F483C5F4DD34}" name="Contract Name" dataDxfId="41"/>
    <tableColumn id="16" xr3:uid="{D83411EC-15E6-4969-8298-658986F6EE92}" name="Estimated Contract Cost" dataDxfId="40"/>
    <tableColumn id="4" xr3:uid="{00000000-0010-0000-0200-000004000000}" name="Verified Arrears" dataDxfId="39"/>
    <tableColumn id="5" xr3:uid="{00000000-0010-0000-0200-000005000000}" name="Counterpart Funding requirements" dataDxfId="38"/>
    <tableColumn id="6" xr3:uid="{00000000-0010-0000-0200-000006000000}" name="Cash Required for Contractual Commitments (value next FY)" dataDxfId="37"/>
    <tableColumn id="14" xr3:uid="{00000000-0010-0000-0200-00000E000000}" name="Non contractual commitments" dataDxfId="36"/>
    <tableColumn id="7" xr3:uid="{00000000-0010-0000-0200-000007000000}" name="FY25-26 sum " dataDxfId="35">
      <calculatedColumnFormula>PC[[#This Row],[Verified Arrears]]+PC[[#This Row],[Counterpart Funding requirements]]+PC[[#This Row],[Cash Required for Contractual Commitments (value next FY)]]+PC[[#This Row],[Non contractual commitments]]</calculatedColumnFormula>
    </tableColumn>
    <tableColumn id="8" xr3:uid="{00000000-0010-0000-0200-000008000000}" name="FY2 (FY26-27) Commitments" dataDxfId="34"/>
    <tableColumn id="9" xr3:uid="{00000000-0010-0000-0200-000009000000}" name="FY3 (FY27-28) Commitments" dataDxfId="33"/>
    <tableColumn id="10" xr3:uid="{00000000-0010-0000-0200-00000A000000}" name="FY4 (FY28-29) Commitments" dataDxfId="32"/>
    <tableColumn id="11" xr3:uid="{00000000-0010-0000-0200-00000B000000}" name="FY5 (FY29-30) Commitments" dataDxfId="31"/>
    <tableColumn id="12" xr3:uid="{00000000-0010-0000-0200-00000C000000}" name="FY6 (FY30-31) Commitments" dataDxfId="3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e3" displayName="Table3" ref="A1:A4" totalsRowShown="0" headerRowDxfId="29">
  <autoFilter ref="A1:A4" xr:uid="{00000000-0009-0000-0100-000003000000}"/>
  <tableColumns count="1">
    <tableColumn id="1" xr3:uid="{00000000-0010-0000-0300-000001000000}" name="Statu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able4" displayName="Table4" ref="E1:E5" totalsRowShown="0" headerRowDxfId="28">
  <autoFilter ref="E1:E5" xr:uid="{00000000-0009-0000-0100-000004000000}"/>
  <tableColumns count="1">
    <tableColumn id="1" xr3:uid="{00000000-0010-0000-0400-000001000000}" name="Project classificatio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able5" displayName="Table5" ref="G1:G3" totalsRowShown="0" headerRowDxfId="27">
  <autoFilter ref="G1:G3" xr:uid="{00000000-0009-0000-0100-000005000000}"/>
  <tableColumns count="1">
    <tableColumn id="1" xr3:uid="{00000000-0010-0000-0500-000001000000}" name="Funding Sourc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6000000}" name="DC" displayName="DC" ref="A1:O307" totalsRowShown="0" headerRowDxfId="26" dataDxfId="24" headerRowBorderDxfId="25" tableBorderDxfId="23" totalsRowBorderDxfId="22">
  <autoFilter ref="A1:O307" xr:uid="{00000000-0009-0000-0100-000006000000}">
    <filterColumn colId="5">
      <customFilters>
        <customFilter operator="notEqual" val=" "/>
      </customFilters>
    </filterColumn>
    <filterColumn colId="7">
      <filters>
        <filter val="1566 Institutional Development of Ministry of Health"/>
        <filter val="1567 Institutional Development of National Medical Stores"/>
        <filter val="1568 Institutional Development of Uganda Heart Institute"/>
        <filter val="1569 Institutional Development of Uganda Virus Research Institute"/>
        <filter val="1570 Institutional Development of Uganda Cancer Institute"/>
        <filter val="1571 Institutional Development of National Trauma Centre, Naguru"/>
        <filter val="1572 Institutional Development of Butabika National Referral Hospital"/>
        <filter val="1573 Institutional Development of Mulago Specialized Women and Neonatal Hospital"/>
        <filter val="1574 Institutional Development of Kiruddu National Referral Hospital"/>
        <filter val="1575 Institutional Development of Kawempe National Referral Hospital"/>
        <filter val="1576 Institutional Development of Fort Portal Regional Referral Hospital"/>
        <filter val="1577 Institutional Development of Moroto Regional Referral Hospital"/>
        <filter val="1578 Institutional Development of Mbarara Regional Referral Hospital"/>
        <filter val="1579 Institutional Development of Mubende Regional Referral Hospital"/>
        <filter val="1580 Institutional Development of Mbale Regional Referral Hospital"/>
        <filter val="1581 Institutional Development of Arua Regional Referral Hospital"/>
        <filter val="1582 Institutional Development of Kabale Regional Referral Hospital"/>
        <filter val="1583 Institutional Development of Lira Regional Hospital"/>
        <filter val="1584 Institutional Development of Hoima Regional Referral Hospital"/>
        <filter val="1585 Institutional Development of Gulu Regional Referral Hospital"/>
        <filter val="1586 Institutional Development of Masaka Regional Referral Hospital"/>
        <filter val="1587 Institutional Development of Soroti Regional Referral Hospital"/>
        <filter val="1588 Institutional Development of Entebbe Regional Referral Hospital"/>
        <filter val="1590 Institutional Development of State House"/>
        <filter val="1591 Institutional Development of Ministry of Foreign Affairs"/>
        <filter val="1593 Institutional Development of Internal Security Organization"/>
        <filter val="1594 Institutional Development of Ministry of Energy and Mineral Development (Phase II)"/>
        <filter val="1596 Institutional Development of Petroleum Authority of Uganda"/>
        <filter val="1598 Institutional Development of Uganda Industrial Research Institute"/>
        <filter val="1600 Institutional Development of Ministry of ICT &amp; National Guidance"/>
        <filter val="1601 Institutional Development of Ministry of Education and Sports"/>
        <filter val="1602 Institutional Development of Education Service Commission"/>
        <filter val="1603 Institutional Development of Makerere University"/>
        <filter val="1604 Institutional Development of Kyambogo University"/>
        <filter val="1605 Institutional Development of Kabale University"/>
        <filter val="1606 Institutional Development of Busitema University"/>
        <filter val="1607 Institutional Development of Makerere University Business School"/>
        <filter val="1608 Institutional Development of Gulu University"/>
        <filter val="1609 Institutional Development of Ministry of Tourism, Wildlife and Antiquities"/>
        <filter val="1616 Institutional Development of Uganda National Roads Authority"/>
        <filter val="1617 Institutional Development of Ministry of Works and Transport"/>
        <filter val="1618 Institutional Development of Ministry Agriculture, Animal Industry and Fisheries"/>
        <filter val="1619 Institutional Development of National Agricultural Research Organization"/>
        <filter val="1620 Institutional Development of Directorate of Ethics and Integrity"/>
        <filter val="1621 Institutional Development of Public Procurement and Disposal of Public Assets Authority"/>
        <filter val="1622 Institutional Development of Uganda Revenue Authority"/>
        <filter val="1623 Institutional Development of Financial Intelligence Authority"/>
        <filter val="1624 Institutional Development of Uganda Investment Authority"/>
        <filter val="1625 Institutional Development of Ministry of Finance, Planning and Economic Development"/>
        <filter val="1626 Institutional Development of Uganda Bureau of Statistics"/>
        <filter val="1627 Institutional Development of Ministry of Gender, Labour and Social Development and its Institutions."/>
        <filter val="1628 Institutional Development of Equal Opportunities Commission"/>
        <filter val="1629 Institutional Development of National Planning Authority"/>
        <filter val="1630 Institutional Development of Ministry of Defense and Veteran Affairs"/>
        <filter val="1631 Institutional Development of External Security Organization"/>
        <filter val="1632 Institutional Development of Ministry of Lands, Housing and Urban Development"/>
        <filter val="1633 Institutional Development of Uganda Land Commission"/>
        <filter val="1634 Institutional Development of Uganda AIDS Commission"/>
        <filter val="1635 Institutional Development of Health Service Commission"/>
        <filter val="1636 Institutional Development of Jinja Regional Referral Hospital"/>
        <filter val="1637 Institutional Development of Mulago National Referral Hospital"/>
        <filter val="1638 Institutional Development of Ministry of Water and Environment"/>
        <filter val="1639 Institutional Development of National Environment Management Authority"/>
        <filter val="1640 Institutional Development of the Law Development Centre"/>
        <filter val="1641 Institutional Development of Ministry of Internal Affairs"/>
        <filter val="1642 Institutional Development of Directorate of Government Analytical Laboratory"/>
        <filter val="1643 Institutional Development of Uganda Prisons Service"/>
        <filter val="1644 Institutional Development of the Judiciary"/>
        <filter val="1645 Institutional Development of Office of the Director of Public Prosecutions"/>
        <filter val="1646 Institutional Development of Judicial Service Commission"/>
        <filter val="1647 Institutional Development of Ministry of Justice and Constitutional Affairs"/>
        <filter val="1648 Institutional Development of Uganda Registration Services Bureau"/>
        <filter val="1649 Institutional Development of Uganda National Examinations Board"/>
        <filter val="1650 Institutional Development of Mbarara University of Science and Technology"/>
        <filter val="1651 Institutional Development of Local Government Finance Commission"/>
        <filter val="1652 Institutional Development of Ministry of Local Government"/>
        <filter val="1653 Institutional Development of National Information &amp; Technology Authority"/>
        <filter val="1667 Institutional Development the National Identification and Registration Authority"/>
        <filter val="1668 Institutional Development the Uganda Law Reform Commission"/>
        <filter val="1669 Institutional Development the Uganda Police Force"/>
        <filter val="1670 Institutional Development the Uganda Human Rights Commission"/>
        <filter val="1671 Institutional Development the National Citizenship and Immigration Control"/>
        <filter val="1672 Institutional Development of Uganda Blood Transfusion services"/>
        <filter val="1673 Institutional Development of Office of the Prime Minister"/>
        <filter val="1674 Institutional Development of Public Service Commission"/>
        <filter val="1675 Institutional Development of Uganda National Bureau of Standards"/>
        <filter val="1676 Institutional Development of Uganda Tourism Board"/>
        <filter val="1677 Institutional Development of Uganda Road Fund"/>
        <filter val="1678 Institutional Development of Uganda National Meteorological Authority"/>
        <filter val="1679 Institutional Development of National Forestry Authority"/>
        <filter val="1680 Institutional Development of Soroti University"/>
        <filter val="1681 Institutional Development of National Curriculum Development Centre"/>
        <filter val="1682 Institutional Development of Public Service"/>
        <filter val="1683 Institutional Development of Uganda Coffee Development Authority"/>
        <filter val="1684 Institutional Development of Inspectorate of Government"/>
        <filter val="1685 Institutional Development of Muni University"/>
        <filter val="1686 Institutional Development of Kampala Capital City Authority"/>
        <filter val="1687 Institutional Development of Electoral Commission"/>
        <filter val="1688 Institutional Development of Uganda Export Promotion Board"/>
        <filter val="1689 Institutional Development of Ministry of Trade and Industry"/>
        <filter val="1690 Institutional Development of  Office of the Auditor General"/>
        <filter val="1691 Institutional Development of Ministry of East African Affairs"/>
        <filter val="1708 Institutional Development of Parliamentary Commission"/>
        <filter val="1710 Institutional Development of Uganda Mission in Guangzhou"/>
        <filter val="1711 Institutional Development of Mission in Juba"/>
        <filter val="1712 Institutional Development Mission in Canberra"/>
        <filter val="1713 Institutional Development of Mission in ANKARA"/>
        <filter val="1714 Institutional Development of Mission in Mogadishu"/>
        <filter val="1715 Institutional Development of Mission in Qatar Doha"/>
        <filter val="1716 Institutional Development of Mission in Kualar Lumpur"/>
        <filter val="1717 Institutional Development of Mission in Berlin , Germany"/>
        <filter val="1718 Institutional Development of Mission in Mombasa"/>
        <filter val="1719 Institutional Development of Mission in Khartoum - Sudan"/>
        <filter val="1720 Institutional Development of Mission in Kinshasa - D.R Congo"/>
        <filter val="1721 Institutional Development of Mission in Rome - Italy"/>
        <filter val="1722 Institutional Development of Mission in Algiers"/>
        <filter val="1723 Institutional Development of Mission in Tokyo - Japan"/>
        <filter val="1724 Institutional Development of Mission in Geneva - Switzerland"/>
        <filter val="1725 Institutional Development of Mission in Kigali - Rwanda"/>
        <filter val="1726 Institutional Development of Mission in Beijing - China"/>
        <filter val="1727 Institutional Development of Mission in Addis Ababa - Ethiopia"/>
        <filter val="1728 Institutional Development of Mission in Pretoria - South Africa"/>
        <filter val="1729 Institutional Development of Mission in Abuja - Nigeria"/>
        <filter val="1730 Institutional Development of Mission in Dar es saalam - Tanzania"/>
        <filter val="1731 Institutional Development of Mission in Nairobi - Kenya"/>
        <filter val="1732 Institutional Development of Mission in Cairo - Egypt"/>
        <filter val="1733 Institutional Development of Mission in London - United Kingdom"/>
        <filter val="1734 Institutional Development of Mission in Bujumbura - Burundi"/>
        <filter val="1735 Institutional Development of Mission in New Delhi - INDIA"/>
        <filter val="1736 Institutional Development of Mission in Tehran- IRAN"/>
        <filter val="1737 Institutional Development of Mission in Copenhagen - Denmark"/>
        <filter val="1738 Institutional Development Mission in Riyadh- SAUDI ARABIA"/>
        <filter val="1739 Institutional Development of Mission in Moscow- Russia"/>
        <filter val="1740 Institutional Development of Mission in New york - USA"/>
        <filter val="1741 Institutional Development of Mission in BRUSSELS - BELGIUM"/>
        <filter val="1742 Institutional Development of Mission in Paris - France"/>
        <filter val="1743 Institutional Development of Mission in Ottawa - Canada"/>
        <filter val="1744 Institutional Development Mission in Abu Dhabi"/>
        <filter val="1745 Institutional Development of Mission in Washington -USA"/>
        <filter val="1748 Institutional Development of the Uganda Business and Technical  Examination Board"/>
        <filter val="1749 Institutional Development of the National Council of Higher Education"/>
        <filter val="1751 Institutional Development of Diary Development Authority"/>
        <filter val="1752 Institutional Development of the National Animal Genetic Resources Centre and Data Bank"/>
        <filter val="1754 Institutional Development of National Agricultural Advisory Services Secretariat"/>
        <filter val="1755 Institutional Development of the Uganda Free Zones Authority"/>
        <filter val="1756 Institutional Development for Cotton Development Organization"/>
        <filter val="1758 Institutional Development of National Population Council"/>
        <filter val="1776 Institutional Development of Uganda Microfinance Regulatory Authority"/>
        <filter val="1777 Mountains of the Moon University Institutional Development Project"/>
        <filter val="Institutional Development of Office of the President"/>
      </filters>
    </filterColumn>
  </autoFilter>
  <sortState xmlns:xlrd2="http://schemas.microsoft.com/office/spreadsheetml/2017/richdata2" ref="A2:N307">
    <sortCondition ref="A2:A307"/>
  </sortState>
  <tableColumns count="15">
    <tableColumn id="11" xr3:uid="{00000000-0010-0000-0600-00000B000000}" name="Vote Code" dataDxfId="21"/>
    <tableColumn id="1" xr3:uid="{00000000-0010-0000-0600-000001000000}" name="Vote Name" dataDxfId="20"/>
    <tableColumn id="12" xr3:uid="{00000000-0010-0000-0600-00000C000000}" name="Program Code" dataDxfId="19"/>
    <tableColumn id="3" xr3:uid="{00000000-0010-0000-0600-000003000000}" name="Programme Name" dataDxfId="18"/>
    <tableColumn id="14" xr3:uid="{00000000-0010-0000-0600-00000E000000}" name="Code Program" dataDxfId="17">
      <calculatedColumnFormula>DC[[#This Row],[Program Code]]&amp;": "&amp;DC[[#This Row],[Programme Name]]</calculatedColumnFormula>
    </tableColumn>
    <tableColumn id="2" xr3:uid="{00000000-0010-0000-0600-000002000000}" name="Project Code" dataDxfId="16"/>
    <tableColumn id="4" xr3:uid="{00000000-0010-0000-0600-000004000000}" name="Project Name" dataDxfId="15"/>
    <tableColumn id="13" xr3:uid="{00000000-0010-0000-0600-00000D000000}" name="Code Project" dataDxfId="14">
      <calculatedColumnFormula>DC[[#This Row],[Project Code]]&amp;" "&amp;DC[[#This Row],[Project Name]]</calculatedColumnFormula>
    </tableColumn>
    <tableColumn id="5" xr3:uid="{00000000-0010-0000-0600-000005000000}" name="Start Date" dataDxfId="13"/>
    <tableColumn id="6" xr3:uid="{00000000-0010-0000-0600-000006000000}" name="End Date" dataDxfId="12"/>
    <tableColumn id="7" xr3:uid="{00000000-0010-0000-0600-000007000000}" name="GoU FY 2024/25" dataDxfId="11" dataCellStyle="Comma [0] 2"/>
    <tableColumn id="8" xr3:uid="{00000000-0010-0000-0600-000008000000}" name="EF FY 2024/25" dataDxfId="10" dataCellStyle="Comma [0] 2"/>
    <tableColumn id="9" xr3:uid="{00000000-0010-0000-0600-000009000000}" name="DC Decision" dataDxfId="9"/>
    <tableColumn id="10" xr3:uid="{00000000-0010-0000-0600-00000A000000}" name="Revised End Date" dataDxfId="8"/>
    <tableColumn id="15" xr3:uid="{774658DF-7B5C-4EF7-89EC-D1EBC2D655B2}" name="Project Classification" dataDxfId="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8.bin"/><Relationship Id="rId1" Type="http://schemas.openxmlformats.org/officeDocument/2006/relationships/pivotTable" Target="../pivotTables/pivotTable3.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E30"/>
  <sheetViews>
    <sheetView zoomScale="120" zoomScaleNormal="120" zoomScaleSheetLayoutView="140" workbookViewId="0">
      <pane xSplit="1" ySplit="1" topLeftCell="B2" activePane="bottomRight" state="frozen"/>
      <selection pane="topRight" activeCell="B1" sqref="B1"/>
      <selection pane="bottomLeft" activeCell="A2" sqref="A2"/>
      <selection pane="bottomRight" activeCell="E21" sqref="E21:E25"/>
    </sheetView>
  </sheetViews>
  <sheetFormatPr defaultRowHeight="15" x14ac:dyDescent="0.25"/>
  <cols>
    <col min="1" max="1" width="28.42578125" customWidth="1"/>
    <col min="2" max="2" width="8.28515625" style="12" customWidth="1"/>
    <col min="3" max="3" width="26.5703125" style="12" bestFit="1" customWidth="1"/>
    <col min="4" max="4" width="101.28515625" style="12" customWidth="1"/>
    <col min="5" max="5" width="29.7109375" style="12" customWidth="1"/>
  </cols>
  <sheetData>
    <row r="1" spans="1:5" x14ac:dyDescent="0.25">
      <c r="A1" s="44" t="s">
        <v>8</v>
      </c>
      <c r="B1" s="52" t="s">
        <v>246</v>
      </c>
      <c r="C1" s="52" t="s">
        <v>10</v>
      </c>
      <c r="D1" s="52" t="s">
        <v>21</v>
      </c>
      <c r="E1" s="69" t="s">
        <v>575</v>
      </c>
    </row>
    <row r="2" spans="1:5" ht="45" x14ac:dyDescent="0.25">
      <c r="A2" s="167" t="s">
        <v>7</v>
      </c>
      <c r="B2" s="49" t="s">
        <v>247</v>
      </c>
      <c r="C2" s="51" t="s">
        <v>22</v>
      </c>
      <c r="D2" s="49" t="s">
        <v>845</v>
      </c>
      <c r="E2" s="51" t="s">
        <v>694</v>
      </c>
    </row>
    <row r="3" spans="1:5" ht="45" x14ac:dyDescent="0.25">
      <c r="A3" s="167"/>
      <c r="B3" s="49" t="s">
        <v>248</v>
      </c>
      <c r="C3" s="51" t="s">
        <v>278</v>
      </c>
      <c r="D3" s="49" t="s">
        <v>278</v>
      </c>
      <c r="E3" s="51" t="s">
        <v>695</v>
      </c>
    </row>
    <row r="4" spans="1:5" ht="25.15" customHeight="1" x14ac:dyDescent="0.25">
      <c r="A4" s="167"/>
      <c r="B4" s="49" t="s">
        <v>249</v>
      </c>
      <c r="C4" s="51" t="s">
        <v>18</v>
      </c>
      <c r="D4" s="49" t="s">
        <v>193</v>
      </c>
      <c r="E4" s="51"/>
    </row>
    <row r="5" spans="1:5" ht="45" x14ac:dyDescent="0.25">
      <c r="A5" s="167"/>
      <c r="B5" s="49" t="s">
        <v>250</v>
      </c>
      <c r="C5" s="51" t="s">
        <v>243</v>
      </c>
      <c r="D5" s="49" t="s">
        <v>565</v>
      </c>
      <c r="E5" s="51" t="s">
        <v>695</v>
      </c>
    </row>
    <row r="6" spans="1:5" ht="45" x14ac:dyDescent="0.25">
      <c r="A6" s="167"/>
      <c r="B6" s="49" t="s">
        <v>251</v>
      </c>
      <c r="C6" s="51" t="s">
        <v>244</v>
      </c>
      <c r="D6" s="49" t="s">
        <v>566</v>
      </c>
      <c r="E6" s="51" t="s">
        <v>696</v>
      </c>
    </row>
    <row r="7" spans="1:5" ht="21.6" customHeight="1" x14ac:dyDescent="0.25">
      <c r="A7" s="167"/>
      <c r="B7" s="176" t="s">
        <v>252</v>
      </c>
      <c r="C7" s="165" t="s">
        <v>19</v>
      </c>
      <c r="D7" s="49" t="s">
        <v>268</v>
      </c>
      <c r="E7" s="170" t="s">
        <v>576</v>
      </c>
    </row>
    <row r="8" spans="1:5" ht="45" x14ac:dyDescent="0.25">
      <c r="A8" s="167"/>
      <c r="B8" s="176"/>
      <c r="C8" s="165"/>
      <c r="D8" s="49" t="s">
        <v>266</v>
      </c>
      <c r="E8" s="171"/>
    </row>
    <row r="9" spans="1:5" ht="30" x14ac:dyDescent="0.25">
      <c r="A9" s="167"/>
      <c r="B9" s="176"/>
      <c r="C9" s="165"/>
      <c r="D9" s="49" t="s">
        <v>267</v>
      </c>
      <c r="E9" s="172"/>
    </row>
    <row r="10" spans="1:5" ht="30" x14ac:dyDescent="0.25">
      <c r="A10" s="168" t="s">
        <v>6</v>
      </c>
      <c r="B10" s="176" t="s">
        <v>253</v>
      </c>
      <c r="C10" s="169" t="s">
        <v>20</v>
      </c>
      <c r="D10" s="49" t="s">
        <v>232</v>
      </c>
      <c r="E10" s="170" t="s">
        <v>577</v>
      </c>
    </row>
    <row r="11" spans="1:5" ht="30" x14ac:dyDescent="0.25">
      <c r="A11" s="168"/>
      <c r="B11" s="176"/>
      <c r="C11" s="169"/>
      <c r="D11" s="49" t="s">
        <v>233</v>
      </c>
      <c r="E11" s="171"/>
    </row>
    <row r="12" spans="1:5" ht="30" x14ac:dyDescent="0.25">
      <c r="A12" s="168"/>
      <c r="B12" s="176"/>
      <c r="C12" s="169"/>
      <c r="D12" s="49" t="s">
        <v>270</v>
      </c>
      <c r="E12" s="171"/>
    </row>
    <row r="13" spans="1:5" ht="45" x14ac:dyDescent="0.25">
      <c r="A13" s="168"/>
      <c r="B13" s="176"/>
      <c r="C13" s="169"/>
      <c r="D13" s="49" t="s">
        <v>567</v>
      </c>
      <c r="E13" s="172"/>
    </row>
    <row r="14" spans="1:5" ht="30" x14ac:dyDescent="0.25">
      <c r="A14" s="45" t="s">
        <v>236</v>
      </c>
      <c r="B14" s="49" t="s">
        <v>254</v>
      </c>
      <c r="C14" s="51" t="s">
        <v>245</v>
      </c>
      <c r="D14" s="49" t="s">
        <v>699</v>
      </c>
      <c r="E14" s="51" t="s">
        <v>697</v>
      </c>
    </row>
    <row r="15" spans="1:5" x14ac:dyDescent="0.25">
      <c r="A15" s="48" t="s">
        <v>846</v>
      </c>
      <c r="B15" s="49" t="s">
        <v>255</v>
      </c>
      <c r="C15" s="51" t="s">
        <v>847</v>
      </c>
      <c r="D15" s="49" t="s">
        <v>865</v>
      </c>
      <c r="E15" s="51" t="s">
        <v>704</v>
      </c>
    </row>
    <row r="16" spans="1:5" ht="45" x14ac:dyDescent="0.25">
      <c r="A16" s="166" t="s">
        <v>864</v>
      </c>
      <c r="B16" s="49" t="s">
        <v>256</v>
      </c>
      <c r="C16" s="49" t="s">
        <v>568</v>
      </c>
      <c r="D16" s="49" t="s">
        <v>866</v>
      </c>
      <c r="E16" s="51" t="s">
        <v>572</v>
      </c>
    </row>
    <row r="17" spans="1:5" ht="45" x14ac:dyDescent="0.25">
      <c r="A17" s="166"/>
      <c r="B17" s="49" t="s">
        <v>257</v>
      </c>
      <c r="C17" s="51" t="s">
        <v>242</v>
      </c>
      <c r="D17" s="49" t="s">
        <v>269</v>
      </c>
      <c r="E17" s="51" t="s">
        <v>572</v>
      </c>
    </row>
    <row r="18" spans="1:5" ht="30" x14ac:dyDescent="0.25">
      <c r="A18" s="166"/>
      <c r="B18" s="49" t="s">
        <v>258</v>
      </c>
      <c r="C18" s="49" t="s">
        <v>569</v>
      </c>
      <c r="D18" s="49" t="s">
        <v>867</v>
      </c>
      <c r="E18" s="51" t="s">
        <v>573</v>
      </c>
    </row>
    <row r="19" spans="1:5" ht="45" x14ac:dyDescent="0.25">
      <c r="A19" s="46"/>
      <c r="B19" s="49" t="s">
        <v>259</v>
      </c>
      <c r="C19" s="49" t="s">
        <v>272</v>
      </c>
      <c r="D19" s="49" t="s">
        <v>273</v>
      </c>
      <c r="E19" s="51" t="s">
        <v>573</v>
      </c>
    </row>
    <row r="20" spans="1:5" ht="30" x14ac:dyDescent="0.25">
      <c r="A20" s="46"/>
      <c r="B20" s="49" t="s">
        <v>3</v>
      </c>
      <c r="C20" s="51" t="s">
        <v>868</v>
      </c>
      <c r="D20" s="43" t="s">
        <v>274</v>
      </c>
      <c r="E20" s="51" t="s">
        <v>571</v>
      </c>
    </row>
    <row r="21" spans="1:5" x14ac:dyDescent="0.25">
      <c r="A21" s="164" t="s">
        <v>700</v>
      </c>
      <c r="B21" s="49" t="s">
        <v>260</v>
      </c>
      <c r="C21" s="60" t="s">
        <v>869</v>
      </c>
      <c r="D21" s="173" t="s">
        <v>275</v>
      </c>
      <c r="E21" s="170" t="s">
        <v>692</v>
      </c>
    </row>
    <row r="22" spans="1:5" x14ac:dyDescent="0.25">
      <c r="A22" s="164"/>
      <c r="B22" s="49" t="s">
        <v>261</v>
      </c>
      <c r="C22" s="60" t="s">
        <v>870</v>
      </c>
      <c r="D22" s="174"/>
      <c r="E22" s="171"/>
    </row>
    <row r="23" spans="1:5" x14ac:dyDescent="0.25">
      <c r="A23" s="164"/>
      <c r="B23" s="49" t="s">
        <v>262</v>
      </c>
      <c r="C23" s="60" t="s">
        <v>871</v>
      </c>
      <c r="D23" s="174"/>
      <c r="E23" s="171"/>
    </row>
    <row r="24" spans="1:5" x14ac:dyDescent="0.25">
      <c r="A24" s="164"/>
      <c r="B24" s="49" t="s">
        <v>263</v>
      </c>
      <c r="C24" s="60" t="s">
        <v>872</v>
      </c>
      <c r="D24" s="174"/>
      <c r="E24" s="171"/>
    </row>
    <row r="25" spans="1:5" x14ac:dyDescent="0.25">
      <c r="A25" s="164"/>
      <c r="B25" s="49" t="s">
        <v>264</v>
      </c>
      <c r="C25" s="60" t="s">
        <v>873</v>
      </c>
      <c r="D25" s="175"/>
      <c r="E25" s="172"/>
    </row>
    <row r="26" spans="1:5" ht="30" x14ac:dyDescent="0.25">
      <c r="A26" s="77" t="s">
        <v>705</v>
      </c>
      <c r="B26" s="49" t="s">
        <v>265</v>
      </c>
      <c r="C26" s="51" t="s">
        <v>862</v>
      </c>
      <c r="D26" s="49" t="s">
        <v>709</v>
      </c>
      <c r="E26" s="51" t="s">
        <v>573</v>
      </c>
    </row>
    <row r="27" spans="1:5" ht="21.6" customHeight="1" x14ac:dyDescent="0.25">
      <c r="A27" s="78" t="s">
        <v>706</v>
      </c>
      <c r="B27" s="49" t="s">
        <v>271</v>
      </c>
      <c r="C27" s="49" t="s">
        <v>240</v>
      </c>
      <c r="D27" s="43" t="s">
        <v>276</v>
      </c>
      <c r="E27" s="51" t="s">
        <v>571</v>
      </c>
    </row>
    <row r="28" spans="1:5" ht="24" customHeight="1" x14ac:dyDescent="0.25">
      <c r="A28" s="47" t="s">
        <v>707</v>
      </c>
      <c r="B28" s="49" t="s">
        <v>570</v>
      </c>
      <c r="C28" s="53" t="s">
        <v>245</v>
      </c>
      <c r="D28" s="43" t="s">
        <v>693</v>
      </c>
      <c r="E28" s="51" t="s">
        <v>571</v>
      </c>
    </row>
    <row r="29" spans="1:5" ht="30" x14ac:dyDescent="0.25">
      <c r="A29" s="48" t="s">
        <v>708</v>
      </c>
      <c r="B29" s="49" t="s">
        <v>703</v>
      </c>
      <c r="C29" s="50" t="s">
        <v>9</v>
      </c>
      <c r="D29" s="49" t="s">
        <v>239</v>
      </c>
      <c r="E29" s="51"/>
    </row>
    <row r="30" spans="1:5" ht="42.6" hidden="1" customHeight="1" x14ac:dyDescent="0.25">
      <c r="A30" s="10" t="s">
        <v>230</v>
      </c>
      <c r="B30" s="49" t="s">
        <v>247</v>
      </c>
      <c r="C30" s="54"/>
      <c r="D30" s="51" t="s">
        <v>231</v>
      </c>
    </row>
  </sheetData>
  <sheetProtection algorithmName="SHA-512" hashValue="wRZWUgIFTB2ezVKFWSmJkh4Vjd4VXgXiuZYewt0+uk4pXoLxGDQsEn3YzHIHuGhl4WNRZcvA6DU0xhVASdp86Q==" saltValue="7e0dOqcLWjXk03KzIJsP1g==" spinCount="100000" sheet="1" objects="1" scenarios="1"/>
  <mergeCells count="12">
    <mergeCell ref="E7:E9"/>
    <mergeCell ref="E10:E13"/>
    <mergeCell ref="E21:E25"/>
    <mergeCell ref="D21:D25"/>
    <mergeCell ref="B7:B9"/>
    <mergeCell ref="B10:B13"/>
    <mergeCell ref="A21:A25"/>
    <mergeCell ref="C7:C9"/>
    <mergeCell ref="A16:A18"/>
    <mergeCell ref="A2:A9"/>
    <mergeCell ref="A10:A13"/>
    <mergeCell ref="C10:C13"/>
  </mergeCells>
  <pageMargins left="0.70866141732283505" right="0.70866141732283505" top="0.74803149606299202" bottom="0.74803149606299202" header="0.31496062992126" footer="0.31496062992126"/>
  <pageSetup scale="72" fitToHeight="2" orientation="landscape" horizontalDpi="1200" verticalDpi="1200" r:id="rId1"/>
  <headerFooter>
    <oddHeader>&amp;L&amp;20Definitions: Multi year commitment template</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307"/>
  <sheetViews>
    <sheetView topLeftCell="C1" zoomScale="90" zoomScaleNormal="90" zoomScaleSheetLayoutView="70" workbookViewId="0">
      <pane ySplit="1" topLeftCell="A159" activePane="bottomLeft" state="frozen"/>
      <selection pane="bottomLeft" sqref="A1:XFD1048576"/>
    </sheetView>
  </sheetViews>
  <sheetFormatPr defaultRowHeight="15" x14ac:dyDescent="0.25"/>
  <cols>
    <col min="1" max="1" width="15.7109375" bestFit="1" customWidth="1"/>
    <col min="2" max="2" width="56.7109375" bestFit="1" customWidth="1"/>
    <col min="3" max="3" width="20.28515625" bestFit="1" customWidth="1"/>
    <col min="4" max="4" width="64.7109375" bestFit="1" customWidth="1"/>
    <col min="5" max="5" width="67.7109375" hidden="1" customWidth="1"/>
    <col min="6" max="6" width="20" customWidth="1"/>
    <col min="7" max="7" width="60.7109375" customWidth="1"/>
    <col min="8" max="8" width="106.28515625" hidden="1" customWidth="1"/>
    <col min="9" max="9" width="16.7109375" hidden="1" customWidth="1"/>
    <col min="10" max="10" width="17.28515625" hidden="1" customWidth="1"/>
    <col min="11" max="11" width="24.42578125" bestFit="1" customWidth="1"/>
    <col min="12" max="12" width="23" bestFit="1" customWidth="1"/>
    <col min="13" max="13" width="15.7109375" customWidth="1"/>
    <col min="14" max="14" width="23.5703125" bestFit="1" customWidth="1"/>
    <col min="15" max="15" width="27.85546875" bestFit="1" customWidth="1"/>
  </cols>
  <sheetData>
    <row r="1" spans="1:15" s="59" customFormat="1" x14ac:dyDescent="0.25">
      <c r="A1" s="55" t="s">
        <v>558</v>
      </c>
      <c r="B1" s="56" t="s">
        <v>196</v>
      </c>
      <c r="C1" s="55" t="s">
        <v>559</v>
      </c>
      <c r="D1" s="57" t="s">
        <v>560</v>
      </c>
      <c r="E1" s="57" t="s">
        <v>562</v>
      </c>
      <c r="F1" s="57" t="s">
        <v>281</v>
      </c>
      <c r="G1" s="57" t="s">
        <v>15</v>
      </c>
      <c r="H1" s="57" t="s">
        <v>561</v>
      </c>
      <c r="I1" s="57" t="s">
        <v>16</v>
      </c>
      <c r="J1" s="57" t="s">
        <v>11</v>
      </c>
      <c r="K1" s="57" t="s">
        <v>1017</v>
      </c>
      <c r="L1" s="57" t="s">
        <v>1018</v>
      </c>
      <c r="M1" s="57" t="s">
        <v>282</v>
      </c>
      <c r="N1" s="58" t="s">
        <v>283</v>
      </c>
      <c r="O1" s="163" t="s">
        <v>20</v>
      </c>
    </row>
    <row r="2" spans="1:15" hidden="1" x14ac:dyDescent="0.25">
      <c r="A2" s="72" t="s">
        <v>114</v>
      </c>
      <c r="B2" s="73" t="s">
        <v>197</v>
      </c>
      <c r="C2" s="61" t="s">
        <v>688</v>
      </c>
      <c r="D2" s="62" t="s">
        <v>292</v>
      </c>
      <c r="E2" s="63" t="str">
        <f>DC[[#This Row],[Program Code]]&amp;": "&amp;DC[[#This Row],[Programme Name]]</f>
        <v>16: Governance and security</v>
      </c>
      <c r="F2" s="62"/>
      <c r="G2" s="62" t="s">
        <v>874</v>
      </c>
      <c r="H2" s="63" t="str">
        <f>DC[[#This Row],[Project Code]]&amp;" "&amp;DC[[#This Row],[Project Name]]</f>
        <v xml:space="preserve"> Institutional Development of Office of the President</v>
      </c>
      <c r="I2" s="126">
        <v>45839</v>
      </c>
      <c r="J2" s="126">
        <v>47664</v>
      </c>
      <c r="K2" s="64">
        <v>20.123999999999999</v>
      </c>
      <c r="L2" s="64">
        <v>0</v>
      </c>
      <c r="M2" s="65" t="s">
        <v>1016</v>
      </c>
      <c r="N2" s="70">
        <v>47664</v>
      </c>
      <c r="O2" s="162" t="s">
        <v>1019</v>
      </c>
    </row>
    <row r="3" spans="1:15" x14ac:dyDescent="0.25">
      <c r="A3" s="72" t="s">
        <v>144</v>
      </c>
      <c r="B3" s="73" t="s">
        <v>198</v>
      </c>
      <c r="C3" s="61" t="s">
        <v>677</v>
      </c>
      <c r="D3" s="62" t="s">
        <v>285</v>
      </c>
      <c r="E3" s="63" t="str">
        <f>DC[[#This Row],[Program Code]]&amp;": "&amp;DC[[#This Row],[Programme Name]]</f>
        <v>14: Public Sector Transformation</v>
      </c>
      <c r="F3" s="62" t="s">
        <v>146</v>
      </c>
      <c r="G3" s="62" t="s">
        <v>475</v>
      </c>
      <c r="H3" s="63" t="str">
        <f>DC[[#This Row],[Project Code]]&amp;" "&amp;DC[[#This Row],[Project Name]]</f>
        <v>1513 National Science, Technology, Engineering and Innovation Skills Enhancement Project (NSTEIC)</v>
      </c>
      <c r="I3" s="126">
        <v>43837</v>
      </c>
      <c r="J3" s="126">
        <v>45838</v>
      </c>
      <c r="K3" s="64">
        <v>138.147839</v>
      </c>
      <c r="L3" s="64">
        <v>44.250124837999998</v>
      </c>
      <c r="M3" s="65" t="s">
        <v>286</v>
      </c>
      <c r="N3" s="70">
        <v>45838</v>
      </c>
      <c r="O3" s="162"/>
    </row>
    <row r="4" spans="1:15" hidden="1" x14ac:dyDescent="0.25">
      <c r="A4" s="72" t="s">
        <v>144</v>
      </c>
      <c r="B4" s="73" t="s">
        <v>198</v>
      </c>
      <c r="C4" s="61" t="s">
        <v>688</v>
      </c>
      <c r="D4" s="62" t="s">
        <v>292</v>
      </c>
      <c r="E4" s="63" t="str">
        <f>DC[[#This Row],[Program Code]]&amp;": "&amp;DC[[#This Row],[Programme Name]]</f>
        <v>16: Governance and security</v>
      </c>
      <c r="F4" s="62"/>
      <c r="G4" s="62" t="s">
        <v>875</v>
      </c>
      <c r="H4" s="63" t="str">
        <f>DC[[#This Row],[Project Code]]&amp;" "&amp;DC[[#This Row],[Project Name]]</f>
        <v xml:space="preserve"> Institutional Development of State House</v>
      </c>
      <c r="I4" s="126">
        <v>45839</v>
      </c>
      <c r="J4" s="126">
        <v>47664</v>
      </c>
      <c r="K4" s="64">
        <v>21.722000000000001</v>
      </c>
      <c r="L4" s="64">
        <v>0</v>
      </c>
      <c r="M4" s="65" t="s">
        <v>1016</v>
      </c>
      <c r="N4" s="70">
        <v>47664</v>
      </c>
      <c r="O4" s="162" t="s">
        <v>1019</v>
      </c>
    </row>
    <row r="5" spans="1:15" hidden="1" x14ac:dyDescent="0.25">
      <c r="A5" s="72" t="s">
        <v>128</v>
      </c>
      <c r="B5" s="73" t="s">
        <v>199</v>
      </c>
      <c r="C5" s="61" t="s">
        <v>690</v>
      </c>
      <c r="D5" s="62" t="s">
        <v>1020</v>
      </c>
      <c r="E5" s="63" t="str">
        <f>DC[[#This Row],[Program Code]]&amp;": "&amp;DC[[#This Row],[Programme Name]]</f>
        <v xml:space="preserve">18: Development Plan Implementation </v>
      </c>
      <c r="F5" s="62"/>
      <c r="G5" s="62" t="s">
        <v>876</v>
      </c>
      <c r="H5" s="63" t="str">
        <f>DC[[#This Row],[Project Code]]&amp;" "&amp;DC[[#This Row],[Project Name]]</f>
        <v xml:space="preserve"> Institutional Development of Office of the Prime Minister</v>
      </c>
      <c r="I5" s="126">
        <v>45839</v>
      </c>
      <c r="J5" s="126">
        <v>47664</v>
      </c>
      <c r="K5" s="64">
        <v>3.4704000000000002</v>
      </c>
      <c r="L5" s="64">
        <v>0</v>
      </c>
      <c r="M5" s="65" t="s">
        <v>1016</v>
      </c>
      <c r="N5" s="70">
        <v>47664</v>
      </c>
      <c r="O5" s="162" t="s">
        <v>1019</v>
      </c>
    </row>
    <row r="6" spans="1:15" x14ac:dyDescent="0.25">
      <c r="A6" s="72" t="s">
        <v>128</v>
      </c>
      <c r="B6" s="73" t="s">
        <v>199</v>
      </c>
      <c r="C6" s="61" t="s">
        <v>689</v>
      </c>
      <c r="D6" s="62" t="s">
        <v>391</v>
      </c>
      <c r="E6" s="63" t="str">
        <f>DC[[#This Row],[Program Code]]&amp;": "&amp;DC[[#This Row],[Programme Name]]</f>
        <v xml:space="preserve">17: Regional Development </v>
      </c>
      <c r="F6" s="62" t="s">
        <v>129</v>
      </c>
      <c r="G6" s="62" t="s">
        <v>467</v>
      </c>
      <c r="H6" s="63" t="str">
        <f>DC[[#This Row],[Project Code]]&amp;" "&amp;DC[[#This Row],[Project Name]]</f>
        <v>1486 Development Initiative for Northern Uganda</v>
      </c>
      <c r="I6" s="126">
        <v>42917</v>
      </c>
      <c r="J6" s="126">
        <v>45473</v>
      </c>
      <c r="K6" s="64">
        <v>0</v>
      </c>
      <c r="L6" s="64">
        <v>12.685035786</v>
      </c>
      <c r="M6" s="65" t="s">
        <v>311</v>
      </c>
      <c r="N6" s="70">
        <v>45473</v>
      </c>
      <c r="O6" s="162"/>
    </row>
    <row r="7" spans="1:15" x14ac:dyDescent="0.25">
      <c r="A7" s="72" t="s">
        <v>128</v>
      </c>
      <c r="B7" s="73" t="s">
        <v>199</v>
      </c>
      <c r="C7" s="61" t="s">
        <v>689</v>
      </c>
      <c r="D7" s="62" t="s">
        <v>391</v>
      </c>
      <c r="E7" s="63" t="str">
        <f>DC[[#This Row],[Program Code]]&amp;": "&amp;DC[[#This Row],[Programme Name]]</f>
        <v xml:space="preserve">17: Regional Development </v>
      </c>
      <c r="F7" s="62" t="s">
        <v>130</v>
      </c>
      <c r="G7" s="62" t="s">
        <v>468</v>
      </c>
      <c r="H7" s="63" t="str">
        <f>DC[[#This Row],[Project Code]]&amp;" "&amp;DC[[#This Row],[Project Name]]</f>
        <v>1499 Development Response to Displacement Impacts Project (DRDIP)</v>
      </c>
      <c r="I7" s="126">
        <v>42917</v>
      </c>
      <c r="J7" s="126">
        <v>45473</v>
      </c>
      <c r="K7" s="66">
        <v>0</v>
      </c>
      <c r="L7" s="66">
        <v>77.437718466999996</v>
      </c>
      <c r="M7" s="65" t="s">
        <v>286</v>
      </c>
      <c r="N7" s="70">
        <v>45473</v>
      </c>
      <c r="O7" s="162"/>
    </row>
    <row r="8" spans="1:15" x14ac:dyDescent="0.25">
      <c r="A8" s="72" t="s">
        <v>115</v>
      </c>
      <c r="B8" s="73" t="s">
        <v>345</v>
      </c>
      <c r="C8" s="61" t="s">
        <v>688</v>
      </c>
      <c r="D8" s="62" t="s">
        <v>292</v>
      </c>
      <c r="E8" s="63" t="str">
        <f>DC[[#This Row],[Program Code]]&amp;": "&amp;DC[[#This Row],[Programme Name]]</f>
        <v>16: Governance and security</v>
      </c>
      <c r="F8" s="62" t="s">
        <v>116</v>
      </c>
      <c r="G8" s="62" t="s">
        <v>346</v>
      </c>
      <c r="H8" s="63" t="str">
        <f>DC[[#This Row],[Project Code]]&amp;" "&amp;DC[[#This Row],[Project Name]]</f>
        <v>1178 UPDF Peace Keeping Mission in Somalia</v>
      </c>
      <c r="I8" s="126">
        <v>42186</v>
      </c>
      <c r="J8" s="126">
        <v>45838</v>
      </c>
      <c r="K8" s="64">
        <v>0</v>
      </c>
      <c r="L8" s="64">
        <v>393.01485877200008</v>
      </c>
      <c r="M8" s="65" t="s">
        <v>286</v>
      </c>
      <c r="N8" s="70">
        <v>45838</v>
      </c>
      <c r="O8" s="162"/>
    </row>
    <row r="9" spans="1:15" hidden="1" x14ac:dyDescent="0.25">
      <c r="A9" s="72" t="s">
        <v>115</v>
      </c>
      <c r="B9" s="73" t="s">
        <v>345</v>
      </c>
      <c r="C9" s="61" t="s">
        <v>688</v>
      </c>
      <c r="D9" s="62" t="s">
        <v>292</v>
      </c>
      <c r="E9" s="63" t="str">
        <f>DC[[#This Row],[Program Code]]&amp;": "&amp;DC[[#This Row],[Programme Name]]</f>
        <v>16: Governance and security</v>
      </c>
      <c r="F9" s="62"/>
      <c r="G9" s="62" t="s">
        <v>877</v>
      </c>
      <c r="H9" s="63" t="str">
        <f>DC[[#This Row],[Project Code]]&amp;" "&amp;DC[[#This Row],[Project Name]]</f>
        <v xml:space="preserve"> Institutional Development of Ministry of Defense and Veteran Affairs</v>
      </c>
      <c r="I9" s="126">
        <v>45839</v>
      </c>
      <c r="J9" s="126">
        <v>47664</v>
      </c>
      <c r="K9" s="64">
        <v>1873.08575623</v>
      </c>
      <c r="L9" s="64">
        <v>0</v>
      </c>
      <c r="M9" s="65" t="s">
        <v>1016</v>
      </c>
      <c r="N9" s="70">
        <v>47664</v>
      </c>
      <c r="O9" s="162" t="s">
        <v>1019</v>
      </c>
    </row>
    <row r="10" spans="1:15" x14ac:dyDescent="0.25">
      <c r="A10" s="137" t="s">
        <v>115</v>
      </c>
      <c r="B10" s="136" t="s">
        <v>345</v>
      </c>
      <c r="C10" s="61" t="s">
        <v>688</v>
      </c>
      <c r="D10" s="62" t="s">
        <v>292</v>
      </c>
      <c r="E10" s="124" t="str">
        <f>DC[[#This Row],[Program Code]]&amp;": "&amp;DC[[#This Row],[Programme Name]]</f>
        <v>16: Governance and security</v>
      </c>
      <c r="F10" s="133" t="s">
        <v>843</v>
      </c>
      <c r="G10" s="123" t="s">
        <v>844</v>
      </c>
      <c r="H10" s="124" t="str">
        <f>DC[[#This Row],[Project Code]]&amp;" "&amp;DC[[#This Row],[Project Name]]</f>
        <v>1702 Construction of the National Military Museum Project</v>
      </c>
      <c r="I10" s="126">
        <v>44378</v>
      </c>
      <c r="J10" s="126">
        <v>46203</v>
      </c>
      <c r="K10" s="125"/>
      <c r="L10" s="125"/>
      <c r="M10" s="65" t="s">
        <v>286</v>
      </c>
      <c r="N10" s="126">
        <v>46203</v>
      </c>
      <c r="O10" s="162"/>
    </row>
    <row r="11" spans="1:15" hidden="1" x14ac:dyDescent="0.25">
      <c r="A11" s="74" t="s">
        <v>131</v>
      </c>
      <c r="B11" s="73" t="s">
        <v>395</v>
      </c>
      <c r="C11" s="61" t="s">
        <v>677</v>
      </c>
      <c r="D11" s="62" t="s">
        <v>285</v>
      </c>
      <c r="E11" s="63" t="str">
        <f>DC[[#This Row],[Program Code]]&amp;": "&amp;DC[[#This Row],[Programme Name]]</f>
        <v>14: Public Sector Transformation</v>
      </c>
      <c r="F11" s="62"/>
      <c r="G11" s="62" t="s">
        <v>878</v>
      </c>
      <c r="H11" s="63" t="str">
        <f>DC[[#This Row],[Project Code]]&amp;" "&amp;DC[[#This Row],[Project Name]]</f>
        <v xml:space="preserve"> Institutional Development of Public Service</v>
      </c>
      <c r="I11" s="126">
        <v>45839</v>
      </c>
      <c r="J11" s="126">
        <v>47664</v>
      </c>
      <c r="K11" s="64">
        <v>1.7377471229999999</v>
      </c>
      <c r="L11" s="64">
        <v>0</v>
      </c>
      <c r="M11" s="65" t="s">
        <v>1016</v>
      </c>
      <c r="N11" s="70">
        <v>47664</v>
      </c>
      <c r="O11" s="162" t="s">
        <v>1019</v>
      </c>
    </row>
    <row r="12" spans="1:15" hidden="1" x14ac:dyDescent="0.25">
      <c r="A12" s="72" t="s">
        <v>145</v>
      </c>
      <c r="B12" s="73" t="s">
        <v>376</v>
      </c>
      <c r="C12" s="61" t="s">
        <v>688</v>
      </c>
      <c r="D12" s="62" t="s">
        <v>292</v>
      </c>
      <c r="E12" s="63" t="str">
        <f>DC[[#This Row],[Program Code]]&amp;": "&amp;DC[[#This Row],[Programme Name]]</f>
        <v>16: Governance and security</v>
      </c>
      <c r="F12" s="62"/>
      <c r="G12" s="62" t="s">
        <v>879</v>
      </c>
      <c r="H12" s="63" t="str">
        <f>DC[[#This Row],[Project Code]]&amp;" "&amp;DC[[#This Row],[Project Name]]</f>
        <v xml:space="preserve"> Institutional Development of Ministry of Foreign Affairs</v>
      </c>
      <c r="I12" s="126">
        <v>45839</v>
      </c>
      <c r="J12" s="126">
        <v>47664</v>
      </c>
      <c r="K12" s="64">
        <v>2.7531450789999998</v>
      </c>
      <c r="L12" s="64">
        <v>1.1299999999999999</v>
      </c>
      <c r="M12" s="65" t="s">
        <v>1016</v>
      </c>
      <c r="N12" s="70">
        <v>47664</v>
      </c>
      <c r="O12" s="162" t="s">
        <v>1019</v>
      </c>
    </row>
    <row r="13" spans="1:15" x14ac:dyDescent="0.25">
      <c r="A13" s="72" t="s">
        <v>117</v>
      </c>
      <c r="B13" s="73" t="s">
        <v>383</v>
      </c>
      <c r="C13" s="61" t="s">
        <v>688</v>
      </c>
      <c r="D13" s="62" t="s">
        <v>292</v>
      </c>
      <c r="E13" s="63" t="str">
        <f>DC[[#This Row],[Program Code]]&amp;": "&amp;DC[[#This Row],[Programme Name]]</f>
        <v>16: Governance and security</v>
      </c>
      <c r="F13" s="62" t="s">
        <v>118</v>
      </c>
      <c r="G13" s="62" t="s">
        <v>384</v>
      </c>
      <c r="H13" s="63" t="str">
        <f>DC[[#This Row],[Project Code]]&amp;" "&amp;DC[[#This Row],[Project Name]]</f>
        <v>1242 JLOS House Project</v>
      </c>
      <c r="I13" s="126">
        <v>42186</v>
      </c>
      <c r="J13" s="126">
        <v>45838</v>
      </c>
      <c r="K13" s="64">
        <v>20</v>
      </c>
      <c r="L13" s="64">
        <v>0</v>
      </c>
      <c r="M13" s="65" t="s">
        <v>286</v>
      </c>
      <c r="N13" s="70">
        <v>45838</v>
      </c>
      <c r="O13" s="162"/>
    </row>
    <row r="14" spans="1:15" hidden="1" x14ac:dyDescent="0.25">
      <c r="A14" s="72" t="s">
        <v>117</v>
      </c>
      <c r="B14" s="73" t="s">
        <v>383</v>
      </c>
      <c r="C14" s="61" t="s">
        <v>688</v>
      </c>
      <c r="D14" s="62" t="s">
        <v>292</v>
      </c>
      <c r="E14" s="63" t="str">
        <f>DC[[#This Row],[Program Code]]&amp;": "&amp;DC[[#This Row],[Programme Name]]</f>
        <v>16: Governance and security</v>
      </c>
      <c r="F14" s="62"/>
      <c r="G14" s="62" t="s">
        <v>880</v>
      </c>
      <c r="H14" s="63" t="str">
        <f>DC[[#This Row],[Project Code]]&amp;" "&amp;DC[[#This Row],[Project Name]]</f>
        <v xml:space="preserve"> Institutional Development of Ministry of Justice and Constitutional Affairs</v>
      </c>
      <c r="I14" s="126">
        <v>45839</v>
      </c>
      <c r="J14" s="126">
        <v>47664</v>
      </c>
      <c r="K14" s="64">
        <v>0.5</v>
      </c>
      <c r="L14" s="64">
        <v>0</v>
      </c>
      <c r="M14" s="65" t="s">
        <v>1016</v>
      </c>
      <c r="N14" s="70">
        <v>47664</v>
      </c>
      <c r="O14" s="162" t="s">
        <v>1019</v>
      </c>
    </row>
    <row r="15" spans="1:15" x14ac:dyDescent="0.25">
      <c r="A15" s="72" t="s">
        <v>615</v>
      </c>
      <c r="B15" s="73" t="s">
        <v>372</v>
      </c>
      <c r="C15" s="61" t="s">
        <v>690</v>
      </c>
      <c r="D15" s="62" t="s">
        <v>304</v>
      </c>
      <c r="E15" s="63" t="str">
        <f>DC[[#This Row],[Program Code]]&amp;": "&amp;DC[[#This Row],[Programme Name]]</f>
        <v>18: Development Plan Implementation</v>
      </c>
      <c r="F15" s="62" t="s">
        <v>137</v>
      </c>
      <c r="G15" s="62" t="s">
        <v>375</v>
      </c>
      <c r="H15" s="63" t="str">
        <f>DC[[#This Row],[Project Code]]&amp;" "&amp;DC[[#This Row],[Project Name]]</f>
        <v>1521 Resource Enhancement and Accountability Programme (REAP)</v>
      </c>
      <c r="I15" s="126">
        <v>43647</v>
      </c>
      <c r="J15" s="126">
        <v>45838</v>
      </c>
      <c r="K15" s="66">
        <v>128.91212182000001</v>
      </c>
      <c r="L15" s="66">
        <v>25.591322194</v>
      </c>
      <c r="M15" s="65" t="s">
        <v>286</v>
      </c>
      <c r="N15" s="70">
        <v>45838</v>
      </c>
      <c r="O15" s="162"/>
    </row>
    <row r="16" spans="1:15" x14ac:dyDescent="0.25">
      <c r="A16" s="72" t="s">
        <v>615</v>
      </c>
      <c r="B16" s="73" t="s">
        <v>372</v>
      </c>
      <c r="C16" s="61" t="s">
        <v>684</v>
      </c>
      <c r="D16" s="62" t="s">
        <v>373</v>
      </c>
      <c r="E16" s="63" t="str">
        <f>DC[[#This Row],[Program Code]]&amp;": "&amp;DC[[#This Row],[Programme Name]]</f>
        <v>07: Private Sector Development</v>
      </c>
      <c r="F16" s="62" t="s">
        <v>38</v>
      </c>
      <c r="G16" s="62" t="s">
        <v>374</v>
      </c>
      <c r="H16" s="63" t="str">
        <f>DC[[#This Row],[Project Code]]&amp;" "&amp;DC[[#This Row],[Project Name]]</f>
        <v>1289 Competitiveness and Enterprise Development Project-CEDP</v>
      </c>
      <c r="I16" s="126">
        <v>41821</v>
      </c>
      <c r="J16" s="126">
        <v>45473</v>
      </c>
      <c r="K16" s="64">
        <v>2.249341995</v>
      </c>
      <c r="L16" s="64">
        <v>47.937635245000003</v>
      </c>
      <c r="M16" s="65" t="s">
        <v>286</v>
      </c>
      <c r="N16" s="70">
        <v>45473</v>
      </c>
      <c r="O16" s="162"/>
    </row>
    <row r="17" spans="1:15" hidden="1" x14ac:dyDescent="0.25">
      <c r="A17" s="72" t="s">
        <v>615</v>
      </c>
      <c r="B17" s="73" t="s">
        <v>372</v>
      </c>
      <c r="C17" s="61" t="s">
        <v>690</v>
      </c>
      <c r="D17" s="62" t="s">
        <v>304</v>
      </c>
      <c r="E17" s="63" t="str">
        <f>DC[[#This Row],[Program Code]]&amp;": "&amp;DC[[#This Row],[Programme Name]]</f>
        <v>18: Development Plan Implementation</v>
      </c>
      <c r="F17" s="62"/>
      <c r="G17" s="62" t="s">
        <v>881</v>
      </c>
      <c r="H17" s="63" t="str">
        <f>DC[[#This Row],[Project Code]]&amp;" "&amp;DC[[#This Row],[Project Name]]</f>
        <v xml:space="preserve"> Institutional Development of Ministry of Finance, Planning and Economic Development</v>
      </c>
      <c r="I17" s="126">
        <v>45839</v>
      </c>
      <c r="J17" s="126">
        <v>47664</v>
      </c>
      <c r="K17" s="64">
        <v>15.81114809</v>
      </c>
      <c r="L17" s="64">
        <v>0</v>
      </c>
      <c r="M17" s="65" t="s">
        <v>1016</v>
      </c>
      <c r="N17" s="70">
        <v>47664</v>
      </c>
      <c r="O17" s="162" t="s">
        <v>1019</v>
      </c>
    </row>
    <row r="18" spans="1:15" x14ac:dyDescent="0.25">
      <c r="A18" s="72" t="s">
        <v>615</v>
      </c>
      <c r="B18" s="73" t="s">
        <v>372</v>
      </c>
      <c r="C18" s="152" t="s">
        <v>684</v>
      </c>
      <c r="D18" s="65" t="s">
        <v>373</v>
      </c>
      <c r="E18" s="67" t="str">
        <f>DC[[#This Row],[Program Code]]&amp;": "&amp;DC[[#This Row],[Programme Name]]</f>
        <v>07: Private Sector Development</v>
      </c>
      <c r="F18" s="151" t="s">
        <v>791</v>
      </c>
      <c r="G18" s="65" t="s">
        <v>792</v>
      </c>
      <c r="H18" s="67" t="str">
        <f>DC[[#This Row],[Project Code]]&amp;" "&amp;DC[[#This Row],[Project Name]]</f>
        <v>1778 Enhancing Growth and Productivity Opportunities for Women Enterprises</v>
      </c>
      <c r="I18" s="126" t="s">
        <v>793</v>
      </c>
      <c r="J18" s="126" t="s">
        <v>794</v>
      </c>
      <c r="K18" s="64"/>
      <c r="L18" s="64"/>
      <c r="M18" s="65" t="s">
        <v>747</v>
      </c>
      <c r="N18" s="70" t="s">
        <v>794</v>
      </c>
      <c r="O18" s="162"/>
    </row>
    <row r="19" spans="1:15" x14ac:dyDescent="0.25">
      <c r="A19" s="137" t="s">
        <v>615</v>
      </c>
      <c r="B19" s="136" t="s">
        <v>372</v>
      </c>
      <c r="C19" s="61" t="s">
        <v>690</v>
      </c>
      <c r="D19" s="62" t="s">
        <v>304</v>
      </c>
      <c r="E19" s="124" t="str">
        <f>DC[[#This Row],[Program Code]]&amp;": "&amp;DC[[#This Row],[Programme Name]]</f>
        <v>18: Development Plan Implementation</v>
      </c>
      <c r="F19" s="133" t="s">
        <v>807</v>
      </c>
      <c r="G19" s="123" t="s">
        <v>808</v>
      </c>
      <c r="H19" s="124" t="str">
        <f>DC[[#This Row],[Project Code]]&amp;" "&amp;DC[[#This Row],[Project Name]]</f>
        <v>1208 Support to National Authorising Officer</v>
      </c>
      <c r="I19" s="126">
        <v>42186</v>
      </c>
      <c r="J19" s="126">
        <v>46203</v>
      </c>
      <c r="K19" s="125"/>
      <c r="L19" s="125"/>
      <c r="M19" s="65" t="s">
        <v>286</v>
      </c>
      <c r="N19" s="126">
        <v>46203</v>
      </c>
      <c r="O19" s="162"/>
    </row>
    <row r="20" spans="1:15" hidden="1" x14ac:dyDescent="0.25">
      <c r="A20" s="72" t="s">
        <v>119</v>
      </c>
      <c r="B20" s="73" t="s">
        <v>382</v>
      </c>
      <c r="C20" s="61" t="s">
        <v>688</v>
      </c>
      <c r="D20" s="62" t="s">
        <v>292</v>
      </c>
      <c r="E20" s="63" t="str">
        <f>DC[[#This Row],[Program Code]]&amp;": "&amp;DC[[#This Row],[Programme Name]]</f>
        <v>16: Governance and security</v>
      </c>
      <c r="F20" s="62"/>
      <c r="G20" s="62" t="s">
        <v>882</v>
      </c>
      <c r="H20" s="63" t="str">
        <f>DC[[#This Row],[Project Code]]&amp;" "&amp;DC[[#This Row],[Project Name]]</f>
        <v xml:space="preserve"> Institutional Development of Ministry of Internal Affairs</v>
      </c>
      <c r="I20" s="126">
        <v>45839</v>
      </c>
      <c r="J20" s="126">
        <v>47664</v>
      </c>
      <c r="K20" s="64">
        <v>0.69088000000000005</v>
      </c>
      <c r="L20" s="64">
        <v>0</v>
      </c>
      <c r="M20" s="65" t="s">
        <v>1016</v>
      </c>
      <c r="N20" s="70">
        <v>47664</v>
      </c>
      <c r="O20" s="162" t="s">
        <v>1019</v>
      </c>
    </row>
    <row r="21" spans="1:15" x14ac:dyDescent="0.25">
      <c r="A21" s="72" t="s">
        <v>12</v>
      </c>
      <c r="B21" s="73" t="s">
        <v>328</v>
      </c>
      <c r="C21" s="61" t="s">
        <v>676</v>
      </c>
      <c r="D21" s="62" t="s">
        <v>327</v>
      </c>
      <c r="E21" s="63" t="str">
        <f>DC[[#This Row],[Program Code]]&amp;": "&amp;DC[[#This Row],[Programme Name]]</f>
        <v>01: Agro-Industralisation</v>
      </c>
      <c r="F21" s="62" t="s">
        <v>31</v>
      </c>
      <c r="G21" s="62" t="s">
        <v>329</v>
      </c>
      <c r="H21" s="63" t="str">
        <f>DC[[#This Row],[Project Code]]&amp;" "&amp;DC[[#This Row],[Project Name]]</f>
        <v>1263 Agriculture Cluster Development Project (ACDP)</v>
      </c>
      <c r="I21" s="126">
        <v>41456</v>
      </c>
      <c r="J21" s="126">
        <v>45199</v>
      </c>
      <c r="K21" s="64">
        <v>1</v>
      </c>
      <c r="L21" s="64">
        <v>73.75</v>
      </c>
      <c r="M21" s="65" t="s">
        <v>286</v>
      </c>
      <c r="N21" s="70">
        <v>45199</v>
      </c>
      <c r="O21" s="162"/>
    </row>
    <row r="22" spans="1:15" x14ac:dyDescent="0.25">
      <c r="A22" s="72" t="s">
        <v>12</v>
      </c>
      <c r="B22" s="73" t="s">
        <v>328</v>
      </c>
      <c r="C22" s="61" t="s">
        <v>676</v>
      </c>
      <c r="D22" s="62" t="s">
        <v>327</v>
      </c>
      <c r="E22" s="63" t="str">
        <f>DC[[#This Row],[Program Code]]&amp;": "&amp;DC[[#This Row],[Programme Name]]</f>
        <v>01: Agro-Industralisation</v>
      </c>
      <c r="F22" s="62" t="s">
        <v>32</v>
      </c>
      <c r="G22" s="62" t="s">
        <v>330</v>
      </c>
      <c r="H22" s="63" t="str">
        <f>DC[[#This Row],[Project Code]]&amp;" "&amp;DC[[#This Row],[Project Name]]</f>
        <v>1316 Enhancing National Food Security through increased Rice production in Eastern Uganda</v>
      </c>
      <c r="I22" s="126">
        <v>41821</v>
      </c>
      <c r="J22" s="126">
        <v>45473</v>
      </c>
      <c r="K22" s="64">
        <v>0.49</v>
      </c>
      <c r="L22" s="64">
        <v>73.75</v>
      </c>
      <c r="M22" s="65" t="s">
        <v>286</v>
      </c>
      <c r="N22" s="70">
        <v>45473</v>
      </c>
      <c r="O22" s="162"/>
    </row>
    <row r="23" spans="1:15" x14ac:dyDescent="0.25">
      <c r="A23" s="72" t="s">
        <v>12</v>
      </c>
      <c r="B23" s="73" t="s">
        <v>328</v>
      </c>
      <c r="C23" s="61" t="s">
        <v>676</v>
      </c>
      <c r="D23" s="62" t="s">
        <v>327</v>
      </c>
      <c r="E23" s="63" t="str">
        <f>DC[[#This Row],[Program Code]]&amp;": "&amp;DC[[#This Row],[Programme Name]]</f>
        <v>01: Agro-Industralisation</v>
      </c>
      <c r="F23" s="62" t="s">
        <v>33</v>
      </c>
      <c r="G23" s="62" t="s">
        <v>331</v>
      </c>
      <c r="H23" s="63" t="str">
        <f>DC[[#This Row],[Project Code]]&amp;" "&amp;DC[[#This Row],[Project Name]]</f>
        <v>1425 Multisectoral Food Safety &amp; Nutrition Project</v>
      </c>
      <c r="I23" s="126">
        <v>42552</v>
      </c>
      <c r="J23" s="126">
        <v>45107</v>
      </c>
      <c r="K23" s="64">
        <v>1.55</v>
      </c>
      <c r="L23" s="64">
        <v>11.532458889999999</v>
      </c>
      <c r="M23" s="65" t="s">
        <v>332</v>
      </c>
      <c r="N23" s="70">
        <v>45473</v>
      </c>
      <c r="O23" s="162"/>
    </row>
    <row r="24" spans="1:15" x14ac:dyDescent="0.25">
      <c r="A24" s="72" t="s">
        <v>12</v>
      </c>
      <c r="B24" s="73" t="s">
        <v>328</v>
      </c>
      <c r="C24" s="61" t="s">
        <v>676</v>
      </c>
      <c r="D24" s="62" t="s">
        <v>327</v>
      </c>
      <c r="E24" s="63" t="str">
        <f>DC[[#This Row],[Program Code]]&amp;": "&amp;DC[[#This Row],[Programme Name]]</f>
        <v>01: Agro-Industralisation</v>
      </c>
      <c r="F24" s="62" t="s">
        <v>34</v>
      </c>
      <c r="G24" s="62" t="s">
        <v>333</v>
      </c>
      <c r="H24" s="63" t="str">
        <f>DC[[#This Row],[Project Code]]&amp;" "&amp;DC[[#This Row],[Project Name]]</f>
        <v>1444 Agriculture Value Chain Development</v>
      </c>
      <c r="I24" s="126">
        <v>42917</v>
      </c>
      <c r="J24" s="126">
        <v>45107</v>
      </c>
      <c r="K24" s="64">
        <v>10.271000000000001</v>
      </c>
      <c r="L24" s="64">
        <v>73.75</v>
      </c>
      <c r="M24" s="65" t="s">
        <v>332</v>
      </c>
      <c r="N24" s="70">
        <v>45473</v>
      </c>
      <c r="O24" s="162"/>
    </row>
    <row r="25" spans="1:15" x14ac:dyDescent="0.25">
      <c r="A25" s="72" t="s">
        <v>12</v>
      </c>
      <c r="B25" s="73" t="s">
        <v>328</v>
      </c>
      <c r="C25" s="61" t="s">
        <v>676</v>
      </c>
      <c r="D25" s="62" t="s">
        <v>327</v>
      </c>
      <c r="E25" s="63" t="str">
        <f>DC[[#This Row],[Program Code]]&amp;": "&amp;DC[[#This Row],[Programme Name]]</f>
        <v>01: Agro-Industralisation</v>
      </c>
      <c r="F25" s="62" t="s">
        <v>334</v>
      </c>
      <c r="G25" s="62" t="s">
        <v>335</v>
      </c>
      <c r="H25" s="63" t="str">
        <f>DC[[#This Row],[Project Code]]&amp;" "&amp;DC[[#This Row],[Project Name]]</f>
        <v>1494 Promoting Commercial Aquaculture Project</v>
      </c>
      <c r="I25" s="126">
        <v>42917</v>
      </c>
      <c r="J25" s="126">
        <v>45473</v>
      </c>
      <c r="K25" s="64">
        <v>7.4219555599999998</v>
      </c>
      <c r="L25" s="64">
        <v>0</v>
      </c>
      <c r="M25" s="65" t="s">
        <v>286</v>
      </c>
      <c r="N25" s="70">
        <v>45473</v>
      </c>
      <c r="O25" s="162"/>
    </row>
    <row r="26" spans="1:15" x14ac:dyDescent="0.25">
      <c r="A26" s="72" t="s">
        <v>12</v>
      </c>
      <c r="B26" s="73" t="s">
        <v>328</v>
      </c>
      <c r="C26" s="61" t="s">
        <v>676</v>
      </c>
      <c r="D26" s="62" t="s">
        <v>327</v>
      </c>
      <c r="E26" s="63" t="str">
        <f>DC[[#This Row],[Program Code]]&amp;": "&amp;DC[[#This Row],[Programme Name]]</f>
        <v>01: Agro-Industralisation</v>
      </c>
      <c r="F26" s="62" t="s">
        <v>35</v>
      </c>
      <c r="G26" s="62" t="s">
        <v>336</v>
      </c>
      <c r="H26" s="63" t="str">
        <f>DC[[#This Row],[Project Code]]&amp;" "&amp;DC[[#This Row],[Project Name]]</f>
        <v>1508 National Oil Palm Project</v>
      </c>
      <c r="I26" s="126">
        <v>43282</v>
      </c>
      <c r="J26" s="126">
        <v>45473</v>
      </c>
      <c r="K26" s="64">
        <v>5.24</v>
      </c>
      <c r="L26" s="64">
        <v>43.5</v>
      </c>
      <c r="M26" s="65" t="s">
        <v>286</v>
      </c>
      <c r="N26" s="70">
        <v>45473</v>
      </c>
      <c r="O26" s="162"/>
    </row>
    <row r="27" spans="1:15" x14ac:dyDescent="0.25">
      <c r="A27" s="72" t="s">
        <v>12</v>
      </c>
      <c r="B27" s="73" t="s">
        <v>328</v>
      </c>
      <c r="C27" s="61" t="s">
        <v>676</v>
      </c>
      <c r="D27" s="62" t="s">
        <v>327</v>
      </c>
      <c r="E27" s="63" t="str">
        <f>DC[[#This Row],[Program Code]]&amp;": "&amp;DC[[#This Row],[Programme Name]]</f>
        <v>01: Agro-Industralisation</v>
      </c>
      <c r="F27" s="62" t="s">
        <v>183</v>
      </c>
      <c r="G27" s="62" t="s">
        <v>339</v>
      </c>
      <c r="H27" s="63" t="str">
        <f>DC[[#This Row],[Project Code]]&amp;" "&amp;DC[[#This Row],[Project Name]]</f>
        <v>1661 Irrigation For Climate Resilience Project Profile</v>
      </c>
      <c r="I27" s="126">
        <v>44203</v>
      </c>
      <c r="J27" s="126">
        <v>46203</v>
      </c>
      <c r="K27" s="64">
        <v>0.71</v>
      </c>
      <c r="L27" s="64">
        <v>0</v>
      </c>
      <c r="M27" s="65" t="s">
        <v>286</v>
      </c>
      <c r="N27" s="70">
        <v>46203</v>
      </c>
      <c r="O27" s="162"/>
    </row>
    <row r="28" spans="1:15" x14ac:dyDescent="0.25">
      <c r="A28" s="72" t="s">
        <v>12</v>
      </c>
      <c r="B28" s="73" t="s">
        <v>328</v>
      </c>
      <c r="C28" s="61" t="s">
        <v>676</v>
      </c>
      <c r="D28" s="62" t="s">
        <v>327</v>
      </c>
      <c r="E28" s="63" t="str">
        <f>DC[[#This Row],[Program Code]]&amp;": "&amp;DC[[#This Row],[Programme Name]]</f>
        <v>01: Agro-Industralisation</v>
      </c>
      <c r="F28" s="62" t="s">
        <v>192</v>
      </c>
      <c r="G28" s="62" t="s">
        <v>340</v>
      </c>
      <c r="H28" s="63" t="str">
        <f>DC[[#This Row],[Project Code]]&amp;" "&amp;DC[[#This Row],[Project Name]]</f>
        <v>1709 Rice Development Project Phase II</v>
      </c>
      <c r="I28" s="126">
        <v>44203</v>
      </c>
      <c r="J28" s="126">
        <v>46203</v>
      </c>
      <c r="K28" s="64">
        <v>0.45</v>
      </c>
      <c r="L28" s="64">
        <v>7.9720000000000004</v>
      </c>
      <c r="M28" s="65" t="s">
        <v>286</v>
      </c>
      <c r="N28" s="70">
        <v>46203</v>
      </c>
      <c r="O28" s="162"/>
    </row>
    <row r="29" spans="1:15" x14ac:dyDescent="0.25">
      <c r="A29" s="72" t="s">
        <v>12</v>
      </c>
      <c r="B29" s="73" t="s">
        <v>328</v>
      </c>
      <c r="C29" s="61" t="s">
        <v>676</v>
      </c>
      <c r="D29" s="62" t="s">
        <v>327</v>
      </c>
      <c r="E29" s="63" t="str">
        <f>DC[[#This Row],[Program Code]]&amp;": "&amp;DC[[#This Row],[Programme Name]]</f>
        <v>01: Agro-Industralisation</v>
      </c>
      <c r="F29" s="62" t="s">
        <v>341</v>
      </c>
      <c r="G29" s="62" t="s">
        <v>342</v>
      </c>
      <c r="H29" s="63" t="str">
        <f>DC[[#This Row],[Project Code]]&amp;" "&amp;DC[[#This Row],[Project Name]]</f>
        <v>1759 Support to External Markets for Flowers, Fruits and Vegetables</v>
      </c>
      <c r="I29" s="126">
        <v>44378</v>
      </c>
      <c r="J29" s="126">
        <v>46203</v>
      </c>
      <c r="K29" s="64">
        <v>3.17</v>
      </c>
      <c r="L29" s="64">
        <v>0</v>
      </c>
      <c r="M29" s="65" t="s">
        <v>286</v>
      </c>
      <c r="N29" s="70">
        <v>46203</v>
      </c>
      <c r="O29" s="162"/>
    </row>
    <row r="30" spans="1:15" x14ac:dyDescent="0.25">
      <c r="A30" s="72" t="s">
        <v>12</v>
      </c>
      <c r="B30" s="73" t="s">
        <v>328</v>
      </c>
      <c r="C30" s="61" t="s">
        <v>676</v>
      </c>
      <c r="D30" s="62" t="s">
        <v>327</v>
      </c>
      <c r="E30" s="63" t="str">
        <f>DC[[#This Row],[Program Code]]&amp;": "&amp;DC[[#This Row],[Programme Name]]</f>
        <v>01: Agro-Industralisation</v>
      </c>
      <c r="F30" s="62" t="s">
        <v>343</v>
      </c>
      <c r="G30" s="62" t="s">
        <v>344</v>
      </c>
      <c r="H30" s="63" t="str">
        <f>DC[[#This Row],[Project Code]]&amp;" "&amp;DC[[#This Row],[Project Name]]</f>
        <v>1772 National Oil Seeds Project</v>
      </c>
      <c r="I30" s="126">
        <v>44743</v>
      </c>
      <c r="J30" s="126">
        <v>46568</v>
      </c>
      <c r="K30" s="64">
        <v>0.78</v>
      </c>
      <c r="L30" s="64">
        <v>36.880000000000003</v>
      </c>
      <c r="M30" s="65" t="s">
        <v>286</v>
      </c>
      <c r="N30" s="70">
        <v>46568</v>
      </c>
      <c r="O30" s="162"/>
    </row>
    <row r="31" spans="1:15" x14ac:dyDescent="0.25">
      <c r="A31" s="72" t="s">
        <v>12</v>
      </c>
      <c r="B31" s="73" t="s">
        <v>328</v>
      </c>
      <c r="C31" s="61" t="s">
        <v>683</v>
      </c>
      <c r="D31" s="62" t="s">
        <v>337</v>
      </c>
      <c r="E31" s="63" t="str">
        <f>DC[[#This Row],[Program Code]]&amp;": "&amp;DC[[#This Row],[Programme Name]]</f>
        <v>06: Natural Resources, Environment, Climate Change, Land and Water Management</v>
      </c>
      <c r="F31" s="62" t="s">
        <v>101</v>
      </c>
      <c r="G31" s="62" t="s">
        <v>338</v>
      </c>
      <c r="H31" s="63" t="str">
        <f>DC[[#This Row],[Project Code]]&amp;" "&amp;DC[[#This Row],[Project Name]]</f>
        <v>1520 Building Resilient Communities, Wetland Ecosystems and Associated Catchments in Uganda</v>
      </c>
      <c r="I31" s="127">
        <v>44013</v>
      </c>
      <c r="J31" s="127">
        <v>45838</v>
      </c>
      <c r="K31" s="64">
        <v>4.22</v>
      </c>
      <c r="L31" s="64">
        <v>0</v>
      </c>
      <c r="M31" s="65" t="s">
        <v>286</v>
      </c>
      <c r="N31" s="70">
        <v>45838</v>
      </c>
      <c r="O31" s="162"/>
    </row>
    <row r="32" spans="1:15" hidden="1" x14ac:dyDescent="0.25">
      <c r="A32" s="72" t="s">
        <v>12</v>
      </c>
      <c r="B32" s="73" t="s">
        <v>328</v>
      </c>
      <c r="C32" s="61" t="s">
        <v>676</v>
      </c>
      <c r="D32" s="62" t="s">
        <v>327</v>
      </c>
      <c r="E32" s="63" t="str">
        <f>DC[[#This Row],[Program Code]]&amp;": "&amp;DC[[#This Row],[Programme Name]]</f>
        <v>01: Agro-Industralisation</v>
      </c>
      <c r="F32" s="62"/>
      <c r="G32" s="62" t="s">
        <v>883</v>
      </c>
      <c r="H32" s="63" t="str">
        <f>DC[[#This Row],[Project Code]]&amp;" "&amp;DC[[#This Row],[Project Name]]</f>
        <v xml:space="preserve"> Institutional Development of Ministry Agriculture, Animal Industry and Fisheries</v>
      </c>
      <c r="I32" s="126">
        <v>45839</v>
      </c>
      <c r="J32" s="126">
        <v>47664</v>
      </c>
      <c r="K32" s="64">
        <v>4.5279999970000002</v>
      </c>
      <c r="L32" s="64">
        <v>0</v>
      </c>
      <c r="M32" s="65" t="s">
        <v>1016</v>
      </c>
      <c r="N32" s="70">
        <v>47664</v>
      </c>
      <c r="O32" s="162" t="s">
        <v>1019</v>
      </c>
    </row>
    <row r="33" spans="1:15" x14ac:dyDescent="0.25">
      <c r="A33" s="72" t="s">
        <v>12</v>
      </c>
      <c r="B33" s="73" t="s">
        <v>328</v>
      </c>
      <c r="C33" s="139" t="s">
        <v>676</v>
      </c>
      <c r="D33" s="62" t="s">
        <v>327</v>
      </c>
      <c r="E33" s="67" t="str">
        <f>DC[[#This Row],[Program Code]]&amp;": "&amp;DC[[#This Row],[Programme Name]]</f>
        <v>01: Agro-Industralisation</v>
      </c>
      <c r="F33" s="151" t="s">
        <v>787</v>
      </c>
      <c r="G33" s="65" t="s">
        <v>788</v>
      </c>
      <c r="H33" s="67" t="str">
        <f>DC[[#This Row],[Project Code]]&amp;" "&amp;DC[[#This Row],[Project Name]]</f>
        <v>1786 Uganda Climate Smart Agricultural Trnasformation Project (UCSATP)</v>
      </c>
      <c r="I33" s="126" t="s">
        <v>773</v>
      </c>
      <c r="J33" s="126" t="s">
        <v>769</v>
      </c>
      <c r="K33" s="64"/>
      <c r="L33" s="64"/>
      <c r="M33" s="65" t="s">
        <v>747</v>
      </c>
      <c r="N33" s="70" t="s">
        <v>769</v>
      </c>
      <c r="O33" s="162"/>
    </row>
    <row r="34" spans="1:15" x14ac:dyDescent="0.25">
      <c r="A34" s="72" t="s">
        <v>12</v>
      </c>
      <c r="B34" s="73" t="s">
        <v>328</v>
      </c>
      <c r="C34" s="139" t="s">
        <v>676</v>
      </c>
      <c r="D34" s="62" t="s">
        <v>327</v>
      </c>
      <c r="E34" s="67" t="str">
        <f>DC[[#This Row],[Program Code]]&amp;": "&amp;DC[[#This Row],[Programme Name]]</f>
        <v>01: Agro-Industralisation</v>
      </c>
      <c r="F34" s="151" t="s">
        <v>789</v>
      </c>
      <c r="G34" s="65" t="s">
        <v>790</v>
      </c>
      <c r="H34" s="67" t="str">
        <f>DC[[#This Row],[Project Code]]&amp;" "&amp;DC[[#This Row],[Project Name]]</f>
        <v xml:space="preserve">1802 Enhancing Agricultural Production, Quality and Standards for Market Access Project </v>
      </c>
      <c r="I34" s="126" t="s">
        <v>773</v>
      </c>
      <c r="J34" s="126" t="s">
        <v>769</v>
      </c>
      <c r="K34" s="64"/>
      <c r="L34" s="64"/>
      <c r="M34" s="65" t="s">
        <v>747</v>
      </c>
      <c r="N34" s="70" t="s">
        <v>769</v>
      </c>
      <c r="O34" s="162"/>
    </row>
    <row r="35" spans="1:15" x14ac:dyDescent="0.25">
      <c r="A35" s="72" t="s">
        <v>132</v>
      </c>
      <c r="B35" s="73" t="s">
        <v>200</v>
      </c>
      <c r="C35" s="61" t="s">
        <v>676</v>
      </c>
      <c r="D35" s="62" t="s">
        <v>327</v>
      </c>
      <c r="E35" s="63" t="str">
        <f>DC[[#This Row],[Program Code]]&amp;": "&amp;DC[[#This Row],[Programme Name]]</f>
        <v>01: Agro-Industralisation</v>
      </c>
      <c r="F35" s="62" t="s">
        <v>343</v>
      </c>
      <c r="G35" s="62" t="s">
        <v>344</v>
      </c>
      <c r="H35" s="63" t="str">
        <f>DC[[#This Row],[Project Code]]&amp;" "&amp;DC[[#This Row],[Project Name]]</f>
        <v>1772 National Oil Seeds Project</v>
      </c>
      <c r="I35" s="126">
        <v>44743</v>
      </c>
      <c r="J35" s="126">
        <v>46568</v>
      </c>
      <c r="K35" s="64">
        <v>0.62</v>
      </c>
      <c r="L35" s="64">
        <v>9</v>
      </c>
      <c r="M35" s="65" t="s">
        <v>286</v>
      </c>
      <c r="N35" s="70">
        <v>46568</v>
      </c>
      <c r="O35" s="162"/>
    </row>
    <row r="36" spans="1:15" hidden="1" x14ac:dyDescent="0.25">
      <c r="A36" s="72" t="s">
        <v>132</v>
      </c>
      <c r="B36" s="73" t="s">
        <v>200</v>
      </c>
      <c r="C36" s="61" t="s">
        <v>689</v>
      </c>
      <c r="D36" s="62" t="s">
        <v>391</v>
      </c>
      <c r="E36" s="63" t="str">
        <f>DC[[#This Row],[Program Code]]&amp;": "&amp;DC[[#This Row],[Programme Name]]</f>
        <v xml:space="preserve">17: Regional Development </v>
      </c>
      <c r="F36" s="62"/>
      <c r="G36" s="62" t="s">
        <v>884</v>
      </c>
      <c r="H36" s="63" t="str">
        <f>DC[[#This Row],[Project Code]]&amp;" "&amp;DC[[#This Row],[Project Name]]</f>
        <v xml:space="preserve"> Institutional Development of Ministry of Local Government</v>
      </c>
      <c r="I36" s="126">
        <v>45839</v>
      </c>
      <c r="J36" s="126">
        <v>47664</v>
      </c>
      <c r="K36" s="64">
        <v>3.0309824000000001</v>
      </c>
      <c r="L36" s="64">
        <v>0</v>
      </c>
      <c r="M36" s="65" t="s">
        <v>1016</v>
      </c>
      <c r="N36" s="70">
        <v>47664</v>
      </c>
      <c r="O36" s="162" t="s">
        <v>1019</v>
      </c>
    </row>
    <row r="37" spans="1:15" x14ac:dyDescent="0.25">
      <c r="A37" s="72" t="s">
        <v>132</v>
      </c>
      <c r="B37" s="73" t="s">
        <v>200</v>
      </c>
      <c r="C37" s="61" t="s">
        <v>689</v>
      </c>
      <c r="D37" s="62" t="s">
        <v>391</v>
      </c>
      <c r="E37" s="63" t="str">
        <f>DC[[#This Row],[Program Code]]&amp;": "&amp;DC[[#This Row],[Programme Name]]</f>
        <v xml:space="preserve">17: Regional Development </v>
      </c>
      <c r="F37" s="62" t="s">
        <v>133</v>
      </c>
      <c r="G37" s="62" t="s">
        <v>392</v>
      </c>
      <c r="H37" s="63" t="str">
        <f>DC[[#This Row],[Project Code]]&amp;" "&amp;DC[[#This Row],[Project Name]]</f>
        <v>1381 Programme for Restoration of Livelihoods in Northern Region (PRELNOR)</v>
      </c>
      <c r="I37" s="126">
        <v>42186</v>
      </c>
      <c r="J37" s="126">
        <v>45473</v>
      </c>
      <c r="K37" s="64">
        <v>0.6</v>
      </c>
      <c r="L37" s="64">
        <v>50</v>
      </c>
      <c r="M37" s="65" t="s">
        <v>311</v>
      </c>
      <c r="N37" s="70">
        <v>45473</v>
      </c>
      <c r="O37" s="162"/>
    </row>
    <row r="38" spans="1:15" x14ac:dyDescent="0.25">
      <c r="A38" s="72" t="s">
        <v>132</v>
      </c>
      <c r="B38" s="73" t="s">
        <v>200</v>
      </c>
      <c r="C38" s="61" t="s">
        <v>689</v>
      </c>
      <c r="D38" s="62" t="s">
        <v>391</v>
      </c>
      <c r="E38" s="63" t="str">
        <f>DC[[#This Row],[Program Code]]&amp;": "&amp;DC[[#This Row],[Programme Name]]</f>
        <v xml:space="preserve">17: Regional Development </v>
      </c>
      <c r="F38" s="62" t="s">
        <v>134</v>
      </c>
      <c r="G38" s="62" t="s">
        <v>393</v>
      </c>
      <c r="H38" s="63" t="str">
        <f>DC[[#This Row],[Project Code]]&amp;" "&amp;DC[[#This Row],[Project Name]]</f>
        <v>1509 Local Economic Growth (LEGS) Support Project</v>
      </c>
      <c r="I38" s="126">
        <v>43282</v>
      </c>
      <c r="J38" s="126">
        <v>45473</v>
      </c>
      <c r="K38" s="64">
        <v>1</v>
      </c>
      <c r="L38" s="64">
        <v>34.812739272999998</v>
      </c>
      <c r="M38" s="65" t="s">
        <v>311</v>
      </c>
      <c r="N38" s="70">
        <v>45473</v>
      </c>
      <c r="O38" s="162"/>
    </row>
    <row r="39" spans="1:15" x14ac:dyDescent="0.25">
      <c r="A39" s="72" t="s">
        <v>132</v>
      </c>
      <c r="B39" s="73" t="s">
        <v>200</v>
      </c>
      <c r="C39" s="61" t="s">
        <v>689</v>
      </c>
      <c r="D39" s="62" t="s">
        <v>391</v>
      </c>
      <c r="E39" s="63" t="str">
        <f>DC[[#This Row],[Program Code]]&amp;": "&amp;DC[[#This Row],[Programme Name]]</f>
        <v xml:space="preserve">17: Regional Development </v>
      </c>
      <c r="F39" s="62" t="s">
        <v>190</v>
      </c>
      <c r="G39" s="62" t="s">
        <v>394</v>
      </c>
      <c r="H39" s="63" t="str">
        <f>DC[[#This Row],[Project Code]]&amp;" "&amp;DC[[#This Row],[Project Name]]</f>
        <v>1704 Local Government Revenue Managment Information System</v>
      </c>
      <c r="I39" s="126">
        <v>44378</v>
      </c>
      <c r="J39" s="126">
        <v>46203</v>
      </c>
      <c r="K39" s="64">
        <v>2</v>
      </c>
      <c r="L39" s="64">
        <v>0</v>
      </c>
      <c r="M39" s="65" t="s">
        <v>286</v>
      </c>
      <c r="N39" s="70">
        <v>46203</v>
      </c>
      <c r="O39" s="162"/>
    </row>
    <row r="40" spans="1:15" x14ac:dyDescent="0.25">
      <c r="A40" s="72" t="s">
        <v>132</v>
      </c>
      <c r="B40" s="73" t="s">
        <v>200</v>
      </c>
      <c r="C40" s="61" t="s">
        <v>689</v>
      </c>
      <c r="D40" s="62" t="s">
        <v>391</v>
      </c>
      <c r="E40" s="104" t="str">
        <f>DC[[#This Row],[Program Code]]&amp;": "&amp;DC[[#This Row],[Programme Name]]</f>
        <v xml:space="preserve">17: Regional Development </v>
      </c>
      <c r="F40" s="105" t="s">
        <v>712</v>
      </c>
      <c r="G40" s="62" t="s">
        <v>713</v>
      </c>
      <c r="H40" s="104" t="str">
        <f>DC[[#This Row],[Project Code]]&amp;" "&amp;DC[[#This Row],[Project Name]]</f>
        <v>1760 Rural Development and Food Security in Northern Uganda</v>
      </c>
      <c r="I40" s="126">
        <v>44378</v>
      </c>
      <c r="J40" s="126">
        <v>46203</v>
      </c>
      <c r="K40" s="106">
        <v>0</v>
      </c>
      <c r="L40" s="106">
        <v>0</v>
      </c>
      <c r="M40" s="65" t="s">
        <v>286</v>
      </c>
      <c r="N40" s="70">
        <v>46203</v>
      </c>
      <c r="O40" s="162"/>
    </row>
    <row r="41" spans="1:15" x14ac:dyDescent="0.25">
      <c r="A41" s="72" t="s">
        <v>37</v>
      </c>
      <c r="B41" s="73" t="s">
        <v>385</v>
      </c>
      <c r="C41" s="61" t="s">
        <v>683</v>
      </c>
      <c r="D41" s="62" t="s">
        <v>337</v>
      </c>
      <c r="E41" s="63" t="str">
        <f>DC[[#This Row],[Program Code]]&amp;": "&amp;DC[[#This Row],[Programme Name]]</f>
        <v>06: Natural Resources, Environment, Climate Change, Land and Water Management</v>
      </c>
      <c r="F41" s="62" t="s">
        <v>389</v>
      </c>
      <c r="G41" s="62" t="s">
        <v>390</v>
      </c>
      <c r="H41" s="63" t="str">
        <f>DC[[#This Row],[Project Code]]&amp;" "&amp;DC[[#This Row],[Project Name]]</f>
        <v>1763 Land Valuation Infrastructure Project</v>
      </c>
      <c r="I41" s="126">
        <v>44378</v>
      </c>
      <c r="J41" s="126">
        <v>46203</v>
      </c>
      <c r="K41" s="64">
        <v>11.59</v>
      </c>
      <c r="L41" s="64">
        <v>0</v>
      </c>
      <c r="M41" s="65" t="s">
        <v>286</v>
      </c>
      <c r="N41" s="70">
        <v>46203</v>
      </c>
      <c r="O41" s="162"/>
    </row>
    <row r="42" spans="1:15" x14ac:dyDescent="0.25">
      <c r="A42" s="72" t="s">
        <v>37</v>
      </c>
      <c r="B42" s="73" t="s">
        <v>385</v>
      </c>
      <c r="C42" s="61" t="s">
        <v>684</v>
      </c>
      <c r="D42" s="62" t="s">
        <v>373</v>
      </c>
      <c r="E42" s="63" t="str">
        <f>DC[[#This Row],[Program Code]]&amp;": "&amp;DC[[#This Row],[Programme Name]]</f>
        <v>07: Private Sector Development</v>
      </c>
      <c r="F42" s="62" t="s">
        <v>38</v>
      </c>
      <c r="G42" s="62" t="s">
        <v>374</v>
      </c>
      <c r="H42" s="63" t="str">
        <f>DC[[#This Row],[Project Code]]&amp;" "&amp;DC[[#This Row],[Project Name]]</f>
        <v>1289 Competitiveness and Enterprise Development Project-CEDP</v>
      </c>
      <c r="I42" s="126">
        <v>41821</v>
      </c>
      <c r="J42" s="126">
        <v>45473</v>
      </c>
      <c r="K42" s="64">
        <v>1.08</v>
      </c>
      <c r="L42" s="64">
        <v>92.19</v>
      </c>
      <c r="M42" s="65" t="s">
        <v>286</v>
      </c>
      <c r="N42" s="70">
        <v>45473</v>
      </c>
      <c r="O42" s="162"/>
    </row>
    <row r="43" spans="1:15" hidden="1" x14ac:dyDescent="0.25">
      <c r="A43" s="72" t="s">
        <v>37</v>
      </c>
      <c r="B43" s="73" t="s">
        <v>385</v>
      </c>
      <c r="C43" s="61" t="s">
        <v>679</v>
      </c>
      <c r="D43" s="62" t="s">
        <v>386</v>
      </c>
      <c r="E43" s="63" t="str">
        <f>DC[[#This Row],[Program Code]]&amp;": "&amp;DC[[#This Row],[Programme Name]]</f>
        <v xml:space="preserve">10: Sustainable Urbanization and Housing </v>
      </c>
      <c r="F43" s="62"/>
      <c r="G43" s="62" t="s">
        <v>885</v>
      </c>
      <c r="H43" s="63" t="str">
        <f>DC[[#This Row],[Project Code]]&amp;" "&amp;DC[[#This Row],[Project Name]]</f>
        <v xml:space="preserve"> Institutional Development of Ministry of Lands, Housing and Urban Development</v>
      </c>
      <c r="I43" s="126">
        <v>45839</v>
      </c>
      <c r="J43" s="126">
        <v>47664</v>
      </c>
      <c r="K43" s="64">
        <v>0.84235077700000005</v>
      </c>
      <c r="L43" s="64">
        <v>0</v>
      </c>
      <c r="M43" s="65" t="s">
        <v>1016</v>
      </c>
      <c r="N43" s="70">
        <v>47664</v>
      </c>
      <c r="O43" s="162" t="s">
        <v>1019</v>
      </c>
    </row>
    <row r="44" spans="1:15" x14ac:dyDescent="0.25">
      <c r="A44" s="72" t="s">
        <v>37</v>
      </c>
      <c r="B44" s="73" t="s">
        <v>385</v>
      </c>
      <c r="C44" s="61" t="s">
        <v>679</v>
      </c>
      <c r="D44" s="62" t="s">
        <v>386</v>
      </c>
      <c r="E44" s="63" t="str">
        <f>DC[[#This Row],[Program Code]]&amp;": "&amp;DC[[#This Row],[Programme Name]]</f>
        <v xml:space="preserve">10: Sustainable Urbanization and Housing </v>
      </c>
      <c r="F44" s="62" t="s">
        <v>39</v>
      </c>
      <c r="G44" s="62" t="s">
        <v>387</v>
      </c>
      <c r="H44" s="63" t="str">
        <f>DC[[#This Row],[Project Code]]&amp;" "&amp;DC[[#This Row],[Project Name]]</f>
        <v>1514 Uganda Support to Municipal Infrastructure Development (USMID II)</v>
      </c>
      <c r="I44" s="126">
        <v>43282</v>
      </c>
      <c r="J44" s="126">
        <v>45107</v>
      </c>
      <c r="K44" s="64">
        <v>0</v>
      </c>
      <c r="L44" s="64">
        <v>267.58</v>
      </c>
      <c r="M44" s="65" t="s">
        <v>311</v>
      </c>
      <c r="N44" s="70">
        <v>45473</v>
      </c>
      <c r="O44" s="162"/>
    </row>
    <row r="45" spans="1:15" x14ac:dyDescent="0.25">
      <c r="A45" s="72" t="s">
        <v>37</v>
      </c>
      <c r="B45" s="73" t="s">
        <v>385</v>
      </c>
      <c r="C45" s="61" t="s">
        <v>679</v>
      </c>
      <c r="D45" s="62" t="s">
        <v>386</v>
      </c>
      <c r="E45" s="63" t="str">
        <f>DC[[#This Row],[Program Code]]&amp;": "&amp;DC[[#This Row],[Programme Name]]</f>
        <v xml:space="preserve">10: Sustainable Urbanization and Housing </v>
      </c>
      <c r="F45" s="62" t="s">
        <v>40</v>
      </c>
      <c r="G45" s="62" t="s">
        <v>388</v>
      </c>
      <c r="H45" s="63" t="str">
        <f>DC[[#This Row],[Project Code]]&amp;" "&amp;DC[[#This Row],[Project Name]]</f>
        <v>1528 Hoima Oil Refinery Proximity Development Master Plan</v>
      </c>
      <c r="I45" s="126">
        <v>43647</v>
      </c>
      <c r="J45" s="126">
        <v>45473</v>
      </c>
      <c r="K45" s="64">
        <v>0.50838045799999998</v>
      </c>
      <c r="L45" s="64">
        <v>0</v>
      </c>
      <c r="M45" s="65" t="s">
        <v>286</v>
      </c>
      <c r="N45" s="70">
        <v>45473</v>
      </c>
      <c r="O45" s="162"/>
    </row>
    <row r="46" spans="1:15" x14ac:dyDescent="0.25">
      <c r="A46" s="72" t="s">
        <v>80</v>
      </c>
      <c r="B46" s="73" t="s">
        <v>201</v>
      </c>
      <c r="C46" s="61" t="s">
        <v>678</v>
      </c>
      <c r="D46" s="62" t="s">
        <v>301</v>
      </c>
      <c r="E46" s="63" t="str">
        <f>DC[[#This Row],[Program Code]]&amp;": "&amp;DC[[#This Row],[Programme Name]]</f>
        <v>12: Human Capital Development</v>
      </c>
      <c r="F46" s="62" t="s">
        <v>81</v>
      </c>
      <c r="G46" s="62" t="s">
        <v>348</v>
      </c>
      <c r="H46" s="63" t="str">
        <f>DC[[#This Row],[Project Code]]&amp;" "&amp;DC[[#This Row],[Project Name]]</f>
        <v>1308 Development and Improvement of Special Needs Education (SNE)</v>
      </c>
      <c r="I46" s="126">
        <v>41821</v>
      </c>
      <c r="J46" s="126">
        <v>45838</v>
      </c>
      <c r="K46" s="64">
        <v>2.6984910229999999</v>
      </c>
      <c r="L46" s="64">
        <v>0</v>
      </c>
      <c r="M46" s="65" t="s">
        <v>286</v>
      </c>
      <c r="N46" s="70">
        <v>45838</v>
      </c>
      <c r="O46" s="162"/>
    </row>
    <row r="47" spans="1:15" x14ac:dyDescent="0.25">
      <c r="A47" s="72" t="s">
        <v>80</v>
      </c>
      <c r="B47" s="73" t="s">
        <v>201</v>
      </c>
      <c r="C47" s="61" t="s">
        <v>678</v>
      </c>
      <c r="D47" s="62" t="s">
        <v>301</v>
      </c>
      <c r="E47" s="63" t="str">
        <f>DC[[#This Row],[Program Code]]&amp;": "&amp;DC[[#This Row],[Programme Name]]</f>
        <v>12: Human Capital Development</v>
      </c>
      <c r="F47" s="62" t="s">
        <v>82</v>
      </c>
      <c r="G47" s="62" t="s">
        <v>349</v>
      </c>
      <c r="H47" s="63" t="str">
        <f>DC[[#This Row],[Project Code]]&amp;" "&amp;DC[[#This Row],[Project Name]]</f>
        <v>1432 OFID Funded Vocational Project Phase II</v>
      </c>
      <c r="I47" s="126">
        <v>42917</v>
      </c>
      <c r="J47" s="126">
        <v>45838</v>
      </c>
      <c r="K47" s="64">
        <v>6.0147622280000004</v>
      </c>
      <c r="L47" s="64">
        <v>73.322456860000003</v>
      </c>
      <c r="M47" s="65" t="s">
        <v>286</v>
      </c>
      <c r="N47" s="70">
        <v>45838</v>
      </c>
      <c r="O47" s="162"/>
    </row>
    <row r="48" spans="1:15" x14ac:dyDescent="0.25">
      <c r="A48" s="72" t="s">
        <v>80</v>
      </c>
      <c r="B48" s="73" t="s">
        <v>201</v>
      </c>
      <c r="C48" s="61" t="s">
        <v>678</v>
      </c>
      <c r="D48" s="62" t="s">
        <v>301</v>
      </c>
      <c r="E48" s="63" t="str">
        <f>DC[[#This Row],[Program Code]]&amp;": "&amp;DC[[#This Row],[Programme Name]]</f>
        <v>12: Human Capital Development</v>
      </c>
      <c r="F48" s="62" t="s">
        <v>83</v>
      </c>
      <c r="G48" s="62" t="s">
        <v>350</v>
      </c>
      <c r="H48" s="63" t="str">
        <f>DC[[#This Row],[Project Code]]&amp;" "&amp;DC[[#This Row],[Project Name]]</f>
        <v>1491 African Centers of Excellence II</v>
      </c>
      <c r="I48" s="126">
        <v>42917</v>
      </c>
      <c r="J48" s="126">
        <v>45473</v>
      </c>
      <c r="K48" s="64">
        <v>0.29555904900000002</v>
      </c>
      <c r="L48" s="64">
        <v>9.661277256</v>
      </c>
      <c r="M48" s="65" t="s">
        <v>286</v>
      </c>
      <c r="N48" s="70">
        <v>45473</v>
      </c>
      <c r="O48" s="162"/>
    </row>
    <row r="49" spans="1:15" x14ac:dyDescent="0.25">
      <c r="A49" s="72" t="s">
        <v>80</v>
      </c>
      <c r="B49" s="73" t="s">
        <v>201</v>
      </c>
      <c r="C49" s="61" t="s">
        <v>678</v>
      </c>
      <c r="D49" s="62" t="s">
        <v>301</v>
      </c>
      <c r="E49" s="63" t="str">
        <f>DC[[#This Row],[Program Code]]&amp;": "&amp;DC[[#This Row],[Programme Name]]</f>
        <v>12: Human Capital Development</v>
      </c>
      <c r="F49" s="62" t="s">
        <v>84</v>
      </c>
      <c r="G49" s="62" t="s">
        <v>351</v>
      </c>
      <c r="H49" s="63" t="str">
        <f>DC[[#This Row],[Project Code]]&amp;" "&amp;DC[[#This Row],[Project Name]]</f>
        <v>1540 Development of Secondary Education Phase II</v>
      </c>
      <c r="I49" s="126">
        <v>44013</v>
      </c>
      <c r="J49" s="126">
        <v>45107</v>
      </c>
      <c r="K49" s="64">
        <v>40.17</v>
      </c>
      <c r="L49" s="64">
        <v>0</v>
      </c>
      <c r="M49" s="65" t="s">
        <v>332</v>
      </c>
      <c r="N49" s="70">
        <v>45473</v>
      </c>
      <c r="O49" s="162"/>
    </row>
    <row r="50" spans="1:15" x14ac:dyDescent="0.25">
      <c r="A50" s="72" t="s">
        <v>80</v>
      </c>
      <c r="B50" s="73" t="s">
        <v>201</v>
      </c>
      <c r="C50" s="61" t="s">
        <v>678</v>
      </c>
      <c r="D50" s="62" t="s">
        <v>301</v>
      </c>
      <c r="E50" s="63" t="str">
        <f>DC[[#This Row],[Program Code]]&amp;": "&amp;DC[[#This Row],[Programme Name]]</f>
        <v>12: Human Capital Development</v>
      </c>
      <c r="F50" s="62" t="s">
        <v>177</v>
      </c>
      <c r="G50" s="62" t="s">
        <v>352</v>
      </c>
      <c r="H50" s="63" t="str">
        <f>DC[[#This Row],[Project Code]]&amp;" "&amp;DC[[#This Row],[Project Name]]</f>
        <v>1665 Uganda Secondary Education Expansion Project</v>
      </c>
      <c r="I50" s="126">
        <v>44013</v>
      </c>
      <c r="J50" s="126">
        <v>45838</v>
      </c>
      <c r="K50" s="64">
        <v>2.8923760300000003</v>
      </c>
      <c r="L50" s="64">
        <v>33.187593630000002</v>
      </c>
      <c r="M50" s="65" t="s">
        <v>286</v>
      </c>
      <c r="N50" s="70">
        <v>45838</v>
      </c>
      <c r="O50" s="162"/>
    </row>
    <row r="51" spans="1:15" hidden="1" x14ac:dyDescent="0.25">
      <c r="A51" s="72" t="s">
        <v>80</v>
      </c>
      <c r="B51" s="73" t="s">
        <v>201</v>
      </c>
      <c r="C51" s="61" t="s">
        <v>678</v>
      </c>
      <c r="D51" s="62" t="s">
        <v>301</v>
      </c>
      <c r="E51" s="63" t="str">
        <f>DC[[#This Row],[Program Code]]&amp;": "&amp;DC[[#This Row],[Programme Name]]</f>
        <v>12: Human Capital Development</v>
      </c>
      <c r="F51" s="62"/>
      <c r="G51" s="62" t="s">
        <v>886</v>
      </c>
      <c r="H51" s="63" t="str">
        <f>DC[[#This Row],[Project Code]]&amp;" "&amp;DC[[#This Row],[Project Name]]</f>
        <v xml:space="preserve"> Institutional Development of Ministry of Education and Sports</v>
      </c>
      <c r="I51" s="126">
        <v>45839</v>
      </c>
      <c r="J51" s="126">
        <v>47664</v>
      </c>
      <c r="K51" s="64">
        <v>1.93</v>
      </c>
      <c r="L51" s="64">
        <v>0</v>
      </c>
      <c r="M51" s="65" t="s">
        <v>1016</v>
      </c>
      <c r="N51" s="70">
        <v>47664</v>
      </c>
      <c r="O51" s="162" t="s">
        <v>1019</v>
      </c>
    </row>
    <row r="52" spans="1:15" x14ac:dyDescent="0.25">
      <c r="A52" s="72" t="s">
        <v>80</v>
      </c>
      <c r="B52" s="73" t="s">
        <v>201</v>
      </c>
      <c r="C52" s="152" t="s">
        <v>678</v>
      </c>
      <c r="D52" s="65" t="s">
        <v>301</v>
      </c>
      <c r="E52" s="67" t="str">
        <f>DC[[#This Row],[Program Code]]&amp;": "&amp;DC[[#This Row],[Programme Name]]</f>
        <v>12: Human Capital Development</v>
      </c>
      <c r="F52" s="151" t="s">
        <v>799</v>
      </c>
      <c r="G52" s="65" t="s">
        <v>800</v>
      </c>
      <c r="H52" s="67" t="str">
        <f>DC[[#This Row],[Project Code]]&amp;" "&amp;DC[[#This Row],[Project Name]]</f>
        <v>1803 Development and Expansion of Health Training Institutions</v>
      </c>
      <c r="I52" s="126" t="s">
        <v>773</v>
      </c>
      <c r="J52" s="126" t="s">
        <v>769</v>
      </c>
      <c r="K52" s="64"/>
      <c r="L52" s="64"/>
      <c r="M52" s="65" t="s">
        <v>747</v>
      </c>
      <c r="N52" s="126" t="s">
        <v>769</v>
      </c>
      <c r="O52" s="162"/>
    </row>
    <row r="53" spans="1:15" x14ac:dyDescent="0.25">
      <c r="A53" s="72" t="s">
        <v>80</v>
      </c>
      <c r="B53" s="73" t="s">
        <v>201</v>
      </c>
      <c r="C53" s="152" t="s">
        <v>678</v>
      </c>
      <c r="D53" s="65" t="s">
        <v>301</v>
      </c>
      <c r="E53" s="67" t="str">
        <f>DC[[#This Row],[Program Code]]&amp;": "&amp;DC[[#This Row],[Programme Name]]</f>
        <v>12: Human Capital Development</v>
      </c>
      <c r="F53" s="151" t="s">
        <v>801</v>
      </c>
      <c r="G53" s="65" t="s">
        <v>802</v>
      </c>
      <c r="H53" s="67" t="str">
        <f>DC[[#This Row],[Project Code]]&amp;" "&amp;DC[[#This Row],[Project Name]]</f>
        <v>1804 Uganda Skills Development in Refugee and Host Communities</v>
      </c>
      <c r="I53" s="126" t="s">
        <v>773</v>
      </c>
      <c r="J53" s="126" t="s">
        <v>769</v>
      </c>
      <c r="K53" s="64"/>
      <c r="L53" s="64"/>
      <c r="M53" s="65" t="s">
        <v>747</v>
      </c>
      <c r="N53" s="126" t="s">
        <v>769</v>
      </c>
      <c r="O53" s="162"/>
    </row>
    <row r="54" spans="1:15" x14ac:dyDescent="0.25">
      <c r="A54" s="72" t="s">
        <v>85</v>
      </c>
      <c r="B54" s="73" t="s">
        <v>14</v>
      </c>
      <c r="C54" s="61" t="s">
        <v>678</v>
      </c>
      <c r="D54" s="62" t="s">
        <v>301</v>
      </c>
      <c r="E54" s="63" t="str">
        <f>DC[[#This Row],[Program Code]]&amp;": "&amp;DC[[#This Row],[Programme Name]]</f>
        <v>12: Human Capital Development</v>
      </c>
      <c r="F54" s="62" t="s">
        <v>86</v>
      </c>
      <c r="G54" s="62" t="s">
        <v>377</v>
      </c>
      <c r="H54" s="63" t="str">
        <f>DC[[#This Row],[Project Code]]&amp;" "&amp;DC[[#This Row],[Project Name]]</f>
        <v>0220 Global Fund for AIDS, TB and Malaria</v>
      </c>
      <c r="I54" s="126">
        <v>40366</v>
      </c>
      <c r="J54" s="126">
        <v>45473</v>
      </c>
      <c r="K54" s="64">
        <v>5.5752689999999996</v>
      </c>
      <c r="L54" s="64">
        <v>927.70386723499996</v>
      </c>
      <c r="M54" s="65" t="s">
        <v>286</v>
      </c>
      <c r="N54" s="70">
        <v>45473</v>
      </c>
      <c r="O54" s="162"/>
    </row>
    <row r="55" spans="1:15" x14ac:dyDescent="0.25">
      <c r="A55" s="72" t="s">
        <v>85</v>
      </c>
      <c r="B55" s="73" t="s">
        <v>14</v>
      </c>
      <c r="C55" s="61" t="s">
        <v>678</v>
      </c>
      <c r="D55" s="62" t="s">
        <v>301</v>
      </c>
      <c r="E55" s="63" t="str">
        <f>DC[[#This Row],[Program Code]]&amp;": "&amp;DC[[#This Row],[Programme Name]]</f>
        <v>12: Human Capital Development</v>
      </c>
      <c r="F55" s="62" t="s">
        <v>87</v>
      </c>
      <c r="G55" s="62" t="s">
        <v>378</v>
      </c>
      <c r="H55" s="63" t="str">
        <f>DC[[#This Row],[Project Code]]&amp;" "&amp;DC[[#This Row],[Project Name]]</f>
        <v>1440 Uganda Reproductive Maternal &amp; Child Health Services Improvement Project</v>
      </c>
      <c r="I55" s="126">
        <v>42742</v>
      </c>
      <c r="J55" s="126">
        <v>45107</v>
      </c>
      <c r="K55" s="64">
        <v>1.2</v>
      </c>
      <c r="L55" s="64">
        <v>124.76764212800001</v>
      </c>
      <c r="M55" s="65" t="s">
        <v>332</v>
      </c>
      <c r="N55" s="70">
        <v>45473</v>
      </c>
      <c r="O55" s="162"/>
    </row>
    <row r="56" spans="1:15" x14ac:dyDescent="0.25">
      <c r="A56" s="72" t="s">
        <v>85</v>
      </c>
      <c r="B56" s="73" t="s">
        <v>14</v>
      </c>
      <c r="C56" s="61" t="s">
        <v>678</v>
      </c>
      <c r="D56" s="62" t="s">
        <v>301</v>
      </c>
      <c r="E56" s="63" t="str">
        <f>DC[[#This Row],[Program Code]]&amp;": "&amp;DC[[#This Row],[Programme Name]]</f>
        <v>12: Human Capital Development</v>
      </c>
      <c r="F56" s="62" t="s">
        <v>88</v>
      </c>
      <c r="G56" s="62" t="s">
        <v>379</v>
      </c>
      <c r="H56" s="63" t="str">
        <f>DC[[#This Row],[Project Code]]&amp;" "&amp;DC[[#This Row],[Project Name]]</f>
        <v>1539 Italian support to Health Sector Decelopment Plan- Karamoja Infrastructure Development Project Phase II</v>
      </c>
      <c r="I56" s="126">
        <v>43647</v>
      </c>
      <c r="J56" s="126">
        <v>45107</v>
      </c>
      <c r="K56" s="64">
        <v>2.4609999999999999</v>
      </c>
      <c r="L56" s="64">
        <v>18.990678576000001</v>
      </c>
      <c r="M56" s="65" t="s">
        <v>311</v>
      </c>
      <c r="N56" s="70">
        <v>45473</v>
      </c>
      <c r="O56" s="162"/>
    </row>
    <row r="57" spans="1:15" x14ac:dyDescent="0.25">
      <c r="A57" s="72" t="s">
        <v>85</v>
      </c>
      <c r="B57" s="73" t="s">
        <v>14</v>
      </c>
      <c r="C57" s="61" t="s">
        <v>678</v>
      </c>
      <c r="D57" s="62" t="s">
        <v>301</v>
      </c>
      <c r="E57" s="63" t="str">
        <f>DC[[#This Row],[Program Code]]&amp;": "&amp;DC[[#This Row],[Programme Name]]</f>
        <v>12: Human Capital Development</v>
      </c>
      <c r="F57" s="62" t="s">
        <v>380</v>
      </c>
      <c r="G57" s="62" t="s">
        <v>381</v>
      </c>
      <c r="H57" s="63" t="str">
        <f>DC[[#This Row],[Project Code]]&amp;" "&amp;DC[[#This Row],[Project Name]]</f>
        <v>1768 Uganda Covid-19 Response and Emergency Preparedness Project (UCREPP)</v>
      </c>
      <c r="I57" s="126">
        <v>44743</v>
      </c>
      <c r="J57" s="126">
        <v>46568</v>
      </c>
      <c r="K57" s="64">
        <v>0</v>
      </c>
      <c r="L57" s="64">
        <v>168.38943492499999</v>
      </c>
      <c r="M57" s="65" t="s">
        <v>286</v>
      </c>
      <c r="N57" s="70">
        <v>46568</v>
      </c>
      <c r="O57" s="162"/>
    </row>
    <row r="58" spans="1:15" hidden="1" x14ac:dyDescent="0.25">
      <c r="A58" s="72" t="s">
        <v>85</v>
      </c>
      <c r="B58" s="73" t="s">
        <v>14</v>
      </c>
      <c r="C58" s="61" t="s">
        <v>678</v>
      </c>
      <c r="D58" s="62" t="s">
        <v>301</v>
      </c>
      <c r="E58" s="63" t="str">
        <f>DC[[#This Row],[Program Code]]&amp;": "&amp;DC[[#This Row],[Programme Name]]</f>
        <v>12: Human Capital Development</v>
      </c>
      <c r="F58" s="62"/>
      <c r="G58" s="62" t="s">
        <v>887</v>
      </c>
      <c r="H58" s="63" t="str">
        <f>DC[[#This Row],[Project Code]]&amp;" "&amp;DC[[#This Row],[Project Name]]</f>
        <v xml:space="preserve"> Institutional Development of Ministry of Health</v>
      </c>
      <c r="I58" s="126">
        <v>45839</v>
      </c>
      <c r="J58" s="126">
        <v>47664</v>
      </c>
      <c r="K58" s="64">
        <v>0.27244223200000001</v>
      </c>
      <c r="L58" s="64">
        <v>0</v>
      </c>
      <c r="M58" s="65" t="s">
        <v>1016</v>
      </c>
      <c r="N58" s="70">
        <v>47664</v>
      </c>
      <c r="O58" s="162" t="s">
        <v>1019</v>
      </c>
    </row>
    <row r="59" spans="1:15" hidden="1" x14ac:dyDescent="0.25">
      <c r="A59" s="72" t="s">
        <v>613</v>
      </c>
      <c r="B59" s="73" t="s">
        <v>326</v>
      </c>
      <c r="C59" s="122" t="s">
        <v>754</v>
      </c>
      <c r="D59" s="123" t="s">
        <v>755</v>
      </c>
      <c r="E59" s="124" t="str">
        <f>DC[[#This Row],[Program Code]]&amp;": "&amp;DC[[#This Row],[Programme Name]]</f>
        <v xml:space="preserve">04: Manufacturing </v>
      </c>
      <c r="F59" s="112"/>
      <c r="G59" s="112" t="s">
        <v>888</v>
      </c>
      <c r="H59" s="124" t="str">
        <f>DC[[#This Row],[Project Code]]&amp;" "&amp;DC[[#This Row],[Project Name]]</f>
        <v xml:space="preserve"> Institutional Development of Ministry of Trade and Industry</v>
      </c>
      <c r="I59" s="126">
        <v>45839</v>
      </c>
      <c r="J59" s="126">
        <v>47664</v>
      </c>
      <c r="K59" s="125">
        <v>4.8188880000000003</v>
      </c>
      <c r="L59" s="125">
        <v>0</v>
      </c>
      <c r="M59" s="65" t="s">
        <v>1016</v>
      </c>
      <c r="N59" s="70">
        <v>47664</v>
      </c>
      <c r="O59" s="162" t="s">
        <v>1019</v>
      </c>
    </row>
    <row r="60" spans="1:15" x14ac:dyDescent="0.25">
      <c r="A60" s="72" t="s">
        <v>613</v>
      </c>
      <c r="B60" s="73" t="s">
        <v>326</v>
      </c>
      <c r="C60" s="122" t="s">
        <v>754</v>
      </c>
      <c r="D60" s="123" t="s">
        <v>755</v>
      </c>
      <c r="E60" s="124" t="str">
        <f>DC[[#This Row],[Program Code]]&amp;": "&amp;DC[[#This Row],[Programme Name]]</f>
        <v xml:space="preserve">04: Manufacturing </v>
      </c>
      <c r="F60" s="112" t="s">
        <v>758</v>
      </c>
      <c r="G60" s="112" t="s">
        <v>759</v>
      </c>
      <c r="H60" s="124" t="str">
        <f>DC[[#This Row],[Project Code]]&amp;" "&amp;DC[[#This Row],[Project Name]]</f>
        <v>1495 Rural Industrial Development Project (OVOP Project Phase III)</v>
      </c>
      <c r="I60" s="146">
        <v>42742</v>
      </c>
      <c r="J60" s="146">
        <v>45473</v>
      </c>
      <c r="K60" s="125"/>
      <c r="L60" s="125"/>
      <c r="M60" s="123" t="s">
        <v>747</v>
      </c>
      <c r="N60" s="146">
        <v>45473</v>
      </c>
      <c r="O60" s="162"/>
    </row>
    <row r="61" spans="1:15" x14ac:dyDescent="0.25">
      <c r="A61" s="72" t="s">
        <v>48</v>
      </c>
      <c r="B61" s="73" t="s">
        <v>202</v>
      </c>
      <c r="C61" s="61" t="s">
        <v>686</v>
      </c>
      <c r="D61" s="62" t="s">
        <v>316</v>
      </c>
      <c r="E61" s="63" t="str">
        <f>DC[[#This Row],[Program Code]]&amp;": "&amp;DC[[#This Row],[Programme Name]]</f>
        <v>09: Intergrated Transport Infrastructure and Services</v>
      </c>
      <c r="F61" s="62" t="s">
        <v>49</v>
      </c>
      <c r="G61" s="62" t="s">
        <v>431</v>
      </c>
      <c r="H61" s="63" t="str">
        <f>DC[[#This Row],[Project Code]]&amp;" "&amp;DC[[#This Row],[Project Name]]</f>
        <v>1097 New Standard Gauge Railway Line</v>
      </c>
      <c r="I61" s="126">
        <v>39995</v>
      </c>
      <c r="J61" s="126">
        <v>45473</v>
      </c>
      <c r="K61" s="64">
        <v>26</v>
      </c>
      <c r="L61" s="64">
        <v>0</v>
      </c>
      <c r="M61" s="65" t="s">
        <v>286</v>
      </c>
      <c r="N61" s="70">
        <v>45473</v>
      </c>
      <c r="O61" s="162"/>
    </row>
    <row r="62" spans="1:15" x14ac:dyDescent="0.25">
      <c r="A62" s="72" t="s">
        <v>48</v>
      </c>
      <c r="B62" s="73" t="s">
        <v>202</v>
      </c>
      <c r="C62" s="61" t="s">
        <v>686</v>
      </c>
      <c r="D62" s="62" t="s">
        <v>316</v>
      </c>
      <c r="E62" s="63" t="str">
        <f>DC[[#This Row],[Program Code]]&amp;": "&amp;DC[[#This Row],[Programme Name]]</f>
        <v>09: Intergrated Transport Infrastructure and Services</v>
      </c>
      <c r="F62" s="62" t="s">
        <v>50</v>
      </c>
      <c r="G62" s="62" t="s">
        <v>432</v>
      </c>
      <c r="H62" s="63" t="str">
        <f>DC[[#This Row],[Project Code]]&amp;" "&amp;DC[[#This Row],[Project Name]]</f>
        <v>1284 Development of new Kampala Port in Bukasa</v>
      </c>
      <c r="I62" s="126">
        <v>41456</v>
      </c>
      <c r="J62" s="126">
        <v>45473</v>
      </c>
      <c r="K62" s="66">
        <v>1.5</v>
      </c>
      <c r="L62" s="66">
        <v>36.875104032000003</v>
      </c>
      <c r="M62" s="65" t="s">
        <v>286</v>
      </c>
      <c r="N62" s="70">
        <v>45473</v>
      </c>
      <c r="O62" s="162"/>
    </row>
    <row r="63" spans="1:15" x14ac:dyDescent="0.25">
      <c r="A63" s="72" t="s">
        <v>48</v>
      </c>
      <c r="B63" s="73" t="s">
        <v>202</v>
      </c>
      <c r="C63" s="61" t="s">
        <v>686</v>
      </c>
      <c r="D63" s="62" t="s">
        <v>316</v>
      </c>
      <c r="E63" s="63" t="str">
        <f>DC[[#This Row],[Program Code]]&amp;": "&amp;DC[[#This Row],[Programme Name]]</f>
        <v>09: Intergrated Transport Infrastructure and Services</v>
      </c>
      <c r="F63" s="62" t="s">
        <v>51</v>
      </c>
      <c r="G63" s="62" t="s">
        <v>433</v>
      </c>
      <c r="H63" s="63" t="str">
        <f>DC[[#This Row],[Project Code]]&amp;" "&amp;DC[[#This Row],[Project Name]]</f>
        <v>1373 Entebbe Airport Rehabilitation Phase 1</v>
      </c>
      <c r="I63" s="126">
        <v>42186</v>
      </c>
      <c r="J63" s="126">
        <v>45838</v>
      </c>
      <c r="K63" s="66">
        <v>0</v>
      </c>
      <c r="L63" s="66">
        <v>92.187760080000004</v>
      </c>
      <c r="M63" s="65" t="s">
        <v>286</v>
      </c>
      <c r="N63" s="70">
        <v>45838</v>
      </c>
      <c r="O63" s="162"/>
    </row>
    <row r="64" spans="1:15" x14ac:dyDescent="0.25">
      <c r="A64" s="72" t="s">
        <v>48</v>
      </c>
      <c r="B64" s="73" t="s">
        <v>202</v>
      </c>
      <c r="C64" s="61" t="s">
        <v>686</v>
      </c>
      <c r="D64" s="62" t="s">
        <v>316</v>
      </c>
      <c r="E64" s="63" t="str">
        <f>DC[[#This Row],[Program Code]]&amp;": "&amp;DC[[#This Row],[Programme Name]]</f>
        <v>09: Intergrated Transport Infrastructure and Services</v>
      </c>
      <c r="F64" s="62" t="s">
        <v>52</v>
      </c>
      <c r="G64" s="62" t="s">
        <v>434</v>
      </c>
      <c r="H64" s="63" t="str">
        <f>DC[[#This Row],[Project Code]]&amp;" "&amp;DC[[#This Row],[Project Name]]</f>
        <v>1421 Development of the Construction Industry</v>
      </c>
      <c r="I64" s="126">
        <v>42552</v>
      </c>
      <c r="J64" s="126">
        <v>45838</v>
      </c>
      <c r="K64" s="66">
        <v>17.8</v>
      </c>
      <c r="L64" s="66">
        <v>0</v>
      </c>
      <c r="M64" s="65" t="s">
        <v>286</v>
      </c>
      <c r="N64" s="70">
        <v>45838</v>
      </c>
      <c r="O64" s="162"/>
    </row>
    <row r="65" spans="1:15" x14ac:dyDescent="0.25">
      <c r="A65" s="72" t="s">
        <v>48</v>
      </c>
      <c r="B65" s="73" t="s">
        <v>202</v>
      </c>
      <c r="C65" s="61" t="s">
        <v>686</v>
      </c>
      <c r="D65" s="62" t="s">
        <v>316</v>
      </c>
      <c r="E65" s="63" t="str">
        <f>DC[[#This Row],[Program Code]]&amp;": "&amp;DC[[#This Row],[Programme Name]]</f>
        <v>09: Intergrated Transport Infrastructure and Services</v>
      </c>
      <c r="F65" s="62" t="s">
        <v>53</v>
      </c>
      <c r="G65" s="62" t="s">
        <v>435</v>
      </c>
      <c r="H65" s="63" t="str">
        <f>DC[[#This Row],[Project Code]]&amp;" "&amp;DC[[#This Row],[Project Name]]</f>
        <v>1456 Multinational Lake Victoria Martime Comm. &amp; Transport Project</v>
      </c>
      <c r="I65" s="126">
        <v>42917</v>
      </c>
      <c r="J65" s="126">
        <v>45838</v>
      </c>
      <c r="K65" s="64">
        <v>4.4000000000000004</v>
      </c>
      <c r="L65" s="64">
        <v>23.599051639999999</v>
      </c>
      <c r="M65" s="65" t="s">
        <v>311</v>
      </c>
      <c r="N65" s="70">
        <v>45838</v>
      </c>
      <c r="O65" s="162"/>
    </row>
    <row r="66" spans="1:15" x14ac:dyDescent="0.25">
      <c r="A66" s="72" t="s">
        <v>48</v>
      </c>
      <c r="B66" s="73" t="s">
        <v>202</v>
      </c>
      <c r="C66" s="61" t="s">
        <v>686</v>
      </c>
      <c r="D66" s="62" t="s">
        <v>316</v>
      </c>
      <c r="E66" s="63" t="str">
        <f>DC[[#This Row],[Program Code]]&amp;": "&amp;DC[[#This Row],[Programme Name]]</f>
        <v>09: Intergrated Transport Infrastructure and Services</v>
      </c>
      <c r="F66" s="62" t="s">
        <v>54</v>
      </c>
      <c r="G66" s="62" t="s">
        <v>436</v>
      </c>
      <c r="H66" s="63" t="str">
        <f>DC[[#This Row],[Project Code]]&amp;" "&amp;DC[[#This Row],[Project Name]]</f>
        <v>1489 Development of Kabaale Airport</v>
      </c>
      <c r="I66" s="126">
        <v>42917</v>
      </c>
      <c r="J66" s="126">
        <v>45473</v>
      </c>
      <c r="K66" s="64">
        <v>4</v>
      </c>
      <c r="L66" s="64">
        <v>33.187593628999998</v>
      </c>
      <c r="M66" s="65" t="s">
        <v>286</v>
      </c>
      <c r="N66" s="70">
        <v>45473</v>
      </c>
      <c r="O66" s="162"/>
    </row>
    <row r="67" spans="1:15" x14ac:dyDescent="0.25">
      <c r="A67" s="72" t="s">
        <v>48</v>
      </c>
      <c r="B67" s="73" t="s">
        <v>202</v>
      </c>
      <c r="C67" s="61" t="s">
        <v>686</v>
      </c>
      <c r="D67" s="62" t="s">
        <v>316</v>
      </c>
      <c r="E67" s="63" t="str">
        <f>DC[[#This Row],[Program Code]]&amp;": "&amp;DC[[#This Row],[Programme Name]]</f>
        <v>09: Intergrated Transport Infrastructure and Services</v>
      </c>
      <c r="F67" s="62" t="s">
        <v>55</v>
      </c>
      <c r="G67" s="62" t="s">
        <v>437</v>
      </c>
      <c r="H67" s="63" t="str">
        <f>DC[[#This Row],[Project Code]]&amp;" "&amp;DC[[#This Row],[Project Name]]</f>
        <v>1558 Rural Bridges Infrastructure Development</v>
      </c>
      <c r="I67" s="126">
        <v>43647</v>
      </c>
      <c r="J67" s="126">
        <v>45473</v>
      </c>
      <c r="K67" s="64">
        <v>26</v>
      </c>
      <c r="L67" s="64">
        <v>0</v>
      </c>
      <c r="M67" s="65" t="s">
        <v>286</v>
      </c>
      <c r="N67" s="70">
        <v>45473</v>
      </c>
      <c r="O67" s="162"/>
    </row>
    <row r="68" spans="1:15" x14ac:dyDescent="0.25">
      <c r="A68" s="72" t="s">
        <v>48</v>
      </c>
      <c r="B68" s="73" t="s">
        <v>202</v>
      </c>
      <c r="C68" s="61" t="s">
        <v>686</v>
      </c>
      <c r="D68" s="62" t="s">
        <v>316</v>
      </c>
      <c r="E68" s="63" t="str">
        <f>DC[[#This Row],[Program Code]]&amp;": "&amp;DC[[#This Row],[Programme Name]]</f>
        <v>09: Intergrated Transport Infrastructure and Services</v>
      </c>
      <c r="F68" s="62" t="s">
        <v>165</v>
      </c>
      <c r="G68" s="62" t="s">
        <v>438</v>
      </c>
      <c r="H68" s="63" t="str">
        <f>DC[[#This Row],[Project Code]]&amp;" "&amp;DC[[#This Row],[Project Name]]</f>
        <v>1563 URC Capacity Building Project</v>
      </c>
      <c r="I68" s="126">
        <v>44013</v>
      </c>
      <c r="J68" s="126">
        <v>45838</v>
      </c>
      <c r="K68" s="64">
        <v>15.5</v>
      </c>
      <c r="L68" s="64">
        <v>47.145263004999997</v>
      </c>
      <c r="M68" s="65" t="s">
        <v>286</v>
      </c>
      <c r="N68" s="70">
        <v>45838</v>
      </c>
      <c r="O68" s="162"/>
    </row>
    <row r="69" spans="1:15" x14ac:dyDescent="0.25">
      <c r="A69" s="72" t="s">
        <v>48</v>
      </c>
      <c r="B69" s="73" t="s">
        <v>202</v>
      </c>
      <c r="C69" s="61" t="s">
        <v>686</v>
      </c>
      <c r="D69" s="62" t="s">
        <v>316</v>
      </c>
      <c r="E69" s="63" t="str">
        <f>DC[[#This Row],[Program Code]]&amp;": "&amp;DC[[#This Row],[Programme Name]]</f>
        <v>09: Intergrated Transport Infrastructure and Services</v>
      </c>
      <c r="F69" s="62" t="s">
        <v>166</v>
      </c>
      <c r="G69" s="62" t="s">
        <v>439</v>
      </c>
      <c r="H69" s="63" t="str">
        <f>DC[[#This Row],[Project Code]]&amp;" "&amp;DC[[#This Row],[Project Name]]</f>
        <v>1564 Community Roads Improvement Project</v>
      </c>
      <c r="I69" s="126">
        <v>44013</v>
      </c>
      <c r="J69" s="126">
        <v>45838</v>
      </c>
      <c r="K69" s="64">
        <v>102</v>
      </c>
      <c r="L69" s="64">
        <v>0</v>
      </c>
      <c r="M69" s="65" t="s">
        <v>286</v>
      </c>
      <c r="N69" s="70">
        <v>45838</v>
      </c>
      <c r="O69" s="162"/>
    </row>
    <row r="70" spans="1:15" x14ac:dyDescent="0.25">
      <c r="A70" s="72" t="s">
        <v>48</v>
      </c>
      <c r="B70" s="73" t="s">
        <v>202</v>
      </c>
      <c r="C70" s="61" t="s">
        <v>686</v>
      </c>
      <c r="D70" s="62" t="s">
        <v>316</v>
      </c>
      <c r="E70" s="63" t="str">
        <f>DC[[#This Row],[Program Code]]&amp;": "&amp;DC[[#This Row],[Programme Name]]</f>
        <v>09: Intergrated Transport Infrastructure and Services</v>
      </c>
      <c r="F70" s="62" t="s">
        <v>167</v>
      </c>
      <c r="G70" s="62" t="s">
        <v>440</v>
      </c>
      <c r="H70" s="63" t="str">
        <f>DC[[#This Row],[Project Code]]&amp;" "&amp;DC[[#This Row],[Project Name]]</f>
        <v>1659 Rehabilitation of the Tororo, Gulu railway line</v>
      </c>
      <c r="I70" s="126">
        <v>44013</v>
      </c>
      <c r="J70" s="126">
        <v>45838</v>
      </c>
      <c r="K70" s="64">
        <v>25.000473567</v>
      </c>
      <c r="L70" s="64">
        <v>11.06253121</v>
      </c>
      <c r="M70" s="65" t="s">
        <v>286</v>
      </c>
      <c r="N70" s="70">
        <v>45838</v>
      </c>
      <c r="O70" s="162"/>
    </row>
    <row r="71" spans="1:15" x14ac:dyDescent="0.25">
      <c r="A71" s="72" t="s">
        <v>48</v>
      </c>
      <c r="B71" s="73" t="s">
        <v>202</v>
      </c>
      <c r="C71" s="61" t="s">
        <v>686</v>
      </c>
      <c r="D71" s="62" t="s">
        <v>316</v>
      </c>
      <c r="E71" s="63" t="str">
        <f>DC[[#This Row],[Program Code]]&amp;": "&amp;DC[[#This Row],[Programme Name]]</f>
        <v>09: Intergrated Transport Infrastructure and Services</v>
      </c>
      <c r="F71" s="62" t="s">
        <v>174</v>
      </c>
      <c r="G71" s="62" t="s">
        <v>441</v>
      </c>
      <c r="H71" s="63" t="str">
        <f>DC[[#This Row],[Project Code]]&amp;" "&amp;DC[[#This Row],[Project Name]]</f>
        <v>1703 Rehabilitation of District Roads Project</v>
      </c>
      <c r="I71" s="126">
        <v>44378</v>
      </c>
      <c r="J71" s="126">
        <v>46203</v>
      </c>
      <c r="K71" s="64">
        <v>191</v>
      </c>
      <c r="L71" s="64">
        <v>0</v>
      </c>
      <c r="M71" s="65" t="s">
        <v>286</v>
      </c>
      <c r="N71" s="70">
        <v>46203</v>
      </c>
      <c r="O71" s="162"/>
    </row>
    <row r="72" spans="1:15" x14ac:dyDescent="0.25">
      <c r="A72" s="72" t="s">
        <v>48</v>
      </c>
      <c r="B72" s="73" t="s">
        <v>202</v>
      </c>
      <c r="C72" s="61" t="s">
        <v>686</v>
      </c>
      <c r="D72" s="62" t="s">
        <v>316</v>
      </c>
      <c r="E72" s="63" t="str">
        <f>DC[[#This Row],[Program Code]]&amp;": "&amp;DC[[#This Row],[Programme Name]]</f>
        <v>09: Intergrated Transport Infrastructure and Services</v>
      </c>
      <c r="F72" s="62" t="s">
        <v>175</v>
      </c>
      <c r="G72" s="62" t="s">
        <v>442</v>
      </c>
      <c r="H72" s="63" t="str">
        <f>DC[[#This Row],[Project Code]]&amp;" "&amp;DC[[#This Row],[Project Name]]</f>
        <v>1705 Rehabilitation and Upgrading of Urban Roads Project</v>
      </c>
      <c r="I72" s="126">
        <v>44378</v>
      </c>
      <c r="J72" s="126">
        <v>46203</v>
      </c>
      <c r="K72" s="64">
        <v>16.440000000000001</v>
      </c>
      <c r="L72" s="64">
        <v>0</v>
      </c>
      <c r="M72" s="65" t="s">
        <v>286</v>
      </c>
      <c r="N72" s="70">
        <v>46203</v>
      </c>
      <c r="O72" s="162"/>
    </row>
    <row r="73" spans="1:15" x14ac:dyDescent="0.25">
      <c r="A73" s="72" t="s">
        <v>48</v>
      </c>
      <c r="B73" s="73" t="s">
        <v>202</v>
      </c>
      <c r="C73" s="61" t="s">
        <v>686</v>
      </c>
      <c r="D73" s="62" t="s">
        <v>316</v>
      </c>
      <c r="E73" s="63" t="str">
        <f>DC[[#This Row],[Program Code]]&amp;": "&amp;DC[[#This Row],[Programme Name]]</f>
        <v>09: Intergrated Transport Infrastructure and Services</v>
      </c>
      <c r="F73" s="62" t="s">
        <v>443</v>
      </c>
      <c r="G73" s="62" t="s">
        <v>444</v>
      </c>
      <c r="H73" s="63" t="str">
        <f>DC[[#This Row],[Project Code]]&amp;" "&amp;DC[[#This Row],[Project Name]]</f>
        <v>1774 Streamlining Management of Motor Vehicle Registration</v>
      </c>
      <c r="I73" s="126">
        <v>44743</v>
      </c>
      <c r="J73" s="126">
        <v>46568</v>
      </c>
      <c r="K73" s="64">
        <v>9.5</v>
      </c>
      <c r="L73" s="64">
        <v>0</v>
      </c>
      <c r="M73" s="65" t="s">
        <v>286</v>
      </c>
      <c r="N73" s="70">
        <v>46568</v>
      </c>
      <c r="O73" s="162"/>
    </row>
    <row r="74" spans="1:15" hidden="1" x14ac:dyDescent="0.25">
      <c r="A74" s="72" t="s">
        <v>48</v>
      </c>
      <c r="B74" s="73" t="s">
        <v>202</v>
      </c>
      <c r="C74" s="61" t="s">
        <v>686</v>
      </c>
      <c r="D74" s="62" t="s">
        <v>316</v>
      </c>
      <c r="E74" s="63" t="str">
        <f>DC[[#This Row],[Program Code]]&amp;": "&amp;DC[[#This Row],[Programme Name]]</f>
        <v>09: Intergrated Transport Infrastructure and Services</v>
      </c>
      <c r="F74" s="62"/>
      <c r="G74" s="62" t="s">
        <v>889</v>
      </c>
      <c r="H74" s="63" t="str">
        <f>DC[[#This Row],[Project Code]]&amp;" "&amp;DC[[#This Row],[Project Name]]</f>
        <v xml:space="preserve"> Institutional Development of Ministry of Works and Transport</v>
      </c>
      <c r="I74" s="126">
        <v>45839</v>
      </c>
      <c r="J74" s="126">
        <v>47664</v>
      </c>
      <c r="K74" s="64">
        <v>1.3568521229999999</v>
      </c>
      <c r="L74" s="64">
        <v>0</v>
      </c>
      <c r="M74" s="65" t="s">
        <v>1016</v>
      </c>
      <c r="N74" s="70">
        <v>47664</v>
      </c>
      <c r="O74" s="162" t="s">
        <v>1019</v>
      </c>
    </row>
    <row r="75" spans="1:15" hidden="1" x14ac:dyDescent="0.25">
      <c r="A75" s="72" t="s">
        <v>41</v>
      </c>
      <c r="B75" s="73" t="s">
        <v>203</v>
      </c>
      <c r="C75" s="61" t="s">
        <v>685</v>
      </c>
      <c r="D75" s="62" t="s">
        <v>353</v>
      </c>
      <c r="E75" s="63" t="str">
        <f>DC[[#This Row],[Program Code]]&amp;": "&amp;DC[[#This Row],[Programme Name]]</f>
        <v>08: Sustainable Energy Development</v>
      </c>
      <c r="F75" s="62"/>
      <c r="G75" s="62" t="s">
        <v>890</v>
      </c>
      <c r="H75" s="63" t="str">
        <f>DC[[#This Row],[Project Code]]&amp;" "&amp;DC[[#This Row],[Project Name]]</f>
        <v xml:space="preserve"> Institutional Development of Ministry of Energy and Mineral Development (Phase II)</v>
      </c>
      <c r="I75" s="126">
        <v>45839</v>
      </c>
      <c r="J75" s="126">
        <v>47664</v>
      </c>
      <c r="K75" s="64">
        <v>11.0205758</v>
      </c>
      <c r="L75" s="64">
        <v>0</v>
      </c>
      <c r="M75" s="65" t="s">
        <v>1016</v>
      </c>
      <c r="N75" s="70">
        <v>47664</v>
      </c>
      <c r="O75" s="162" t="s">
        <v>1019</v>
      </c>
    </row>
    <row r="76" spans="1:15" x14ac:dyDescent="0.25">
      <c r="A76" s="72" t="s">
        <v>41</v>
      </c>
      <c r="B76" s="73" t="s">
        <v>203</v>
      </c>
      <c r="C76" s="61" t="s">
        <v>681</v>
      </c>
      <c r="D76" s="62" t="s">
        <v>358</v>
      </c>
      <c r="E76" s="63" t="str">
        <f>DC[[#This Row],[Program Code]]&amp;": "&amp;DC[[#This Row],[Programme Name]]</f>
        <v>03: Sustainable Development of Petroleum Resources</v>
      </c>
      <c r="F76" s="62" t="s">
        <v>161</v>
      </c>
      <c r="G76" s="62" t="s">
        <v>367</v>
      </c>
      <c r="H76" s="63" t="str">
        <f>DC[[#This Row],[Project Code]]&amp;" "&amp;DC[[#This Row],[Project Name]]</f>
        <v>1611 Petroleum Exploration and Promotion of Frontier Basins</v>
      </c>
      <c r="I76" s="126" t="s">
        <v>296</v>
      </c>
      <c r="J76" s="126">
        <v>45838</v>
      </c>
      <c r="K76" s="64">
        <v>16.07</v>
      </c>
      <c r="L76" s="64">
        <v>0</v>
      </c>
      <c r="M76" s="65" t="s">
        <v>286</v>
      </c>
      <c r="N76" s="70">
        <v>45838</v>
      </c>
      <c r="O76" s="162"/>
    </row>
    <row r="77" spans="1:15" x14ac:dyDescent="0.25">
      <c r="A77" s="72" t="s">
        <v>41</v>
      </c>
      <c r="B77" s="73" t="s">
        <v>203</v>
      </c>
      <c r="C77" s="61" t="s">
        <v>685</v>
      </c>
      <c r="D77" s="62" t="s">
        <v>353</v>
      </c>
      <c r="E77" s="63" t="str">
        <f>DC[[#This Row],[Program Code]]&amp;": "&amp;DC[[#This Row],[Programme Name]]</f>
        <v>08: Sustainable Energy Development</v>
      </c>
      <c r="F77" s="62" t="s">
        <v>42</v>
      </c>
      <c r="G77" s="62" t="s">
        <v>354</v>
      </c>
      <c r="H77" s="63" t="str">
        <f>DC[[#This Row],[Project Code]]&amp;" "&amp;DC[[#This Row],[Project Name]]</f>
        <v>1183 Karuma Hydroelectricity Power Project</v>
      </c>
      <c r="I77" s="126" t="s">
        <v>355</v>
      </c>
      <c r="J77" s="126">
        <v>45107</v>
      </c>
      <c r="K77" s="64">
        <v>34.5</v>
      </c>
      <c r="L77" s="64">
        <v>260.79000000000002</v>
      </c>
      <c r="M77" s="65" t="s">
        <v>311</v>
      </c>
      <c r="N77" s="70">
        <v>46203</v>
      </c>
      <c r="O77" s="162"/>
    </row>
    <row r="78" spans="1:15" x14ac:dyDescent="0.25">
      <c r="A78" s="72" t="s">
        <v>41</v>
      </c>
      <c r="B78" s="73" t="s">
        <v>203</v>
      </c>
      <c r="C78" s="61" t="s">
        <v>685</v>
      </c>
      <c r="D78" s="62" t="s">
        <v>353</v>
      </c>
      <c r="E78" s="63" t="str">
        <f>DC[[#This Row],[Program Code]]&amp;": "&amp;DC[[#This Row],[Programme Name]]</f>
        <v>08: Sustainable Energy Development</v>
      </c>
      <c r="F78" s="62" t="s">
        <v>43</v>
      </c>
      <c r="G78" s="62" t="s">
        <v>356</v>
      </c>
      <c r="H78" s="63" t="str">
        <f>DC[[#This Row],[Project Code]]&amp;" "&amp;DC[[#This Row],[Project Name]]</f>
        <v>1259 Kampala-Entebbe Transmission Line</v>
      </c>
      <c r="I78" s="126" t="s">
        <v>357</v>
      </c>
      <c r="J78" s="126">
        <v>45107</v>
      </c>
      <c r="K78" s="64">
        <v>0.5</v>
      </c>
      <c r="L78" s="64">
        <v>7.71</v>
      </c>
      <c r="M78" s="65" t="s">
        <v>286</v>
      </c>
      <c r="N78" s="70">
        <v>45223</v>
      </c>
      <c r="O78" s="162"/>
    </row>
    <row r="79" spans="1:15" x14ac:dyDescent="0.25">
      <c r="A79" s="72" t="s">
        <v>41</v>
      </c>
      <c r="B79" s="73" t="s">
        <v>203</v>
      </c>
      <c r="C79" s="61" t="s">
        <v>685</v>
      </c>
      <c r="D79" s="62" t="s">
        <v>353</v>
      </c>
      <c r="E79" s="63" t="str">
        <f>DC[[#This Row],[Program Code]]&amp;": "&amp;DC[[#This Row],[Programme Name]]</f>
        <v>08: Sustainable Energy Development</v>
      </c>
      <c r="F79" s="62" t="s">
        <v>44</v>
      </c>
      <c r="G79" s="62" t="s">
        <v>359</v>
      </c>
      <c r="H79" s="63" t="str">
        <f>DC[[#This Row],[Project Code]]&amp;" "&amp;DC[[#This Row],[Project Name]]</f>
        <v>1391 Lira-Gulu-Agago 132KV transmission project</v>
      </c>
      <c r="I79" s="126" t="s">
        <v>360</v>
      </c>
      <c r="J79" s="126">
        <v>45107</v>
      </c>
      <c r="K79" s="64">
        <v>153.30000000000001</v>
      </c>
      <c r="L79" s="64">
        <v>21.13</v>
      </c>
      <c r="M79" s="65" t="s">
        <v>311</v>
      </c>
      <c r="N79" s="70">
        <v>45473</v>
      </c>
      <c r="O79" s="162"/>
    </row>
    <row r="80" spans="1:15" x14ac:dyDescent="0.25">
      <c r="A80" s="72" t="s">
        <v>41</v>
      </c>
      <c r="B80" s="73" t="s">
        <v>203</v>
      </c>
      <c r="C80" s="61" t="s">
        <v>685</v>
      </c>
      <c r="D80" s="62" t="s">
        <v>353</v>
      </c>
      <c r="E80" s="63" t="str">
        <f>DC[[#This Row],[Program Code]]&amp;": "&amp;DC[[#This Row],[Programme Name]]</f>
        <v>08: Sustainable Energy Development</v>
      </c>
      <c r="F80" s="62" t="s">
        <v>45</v>
      </c>
      <c r="G80" s="62" t="s">
        <v>361</v>
      </c>
      <c r="H80" s="63" t="str">
        <f>DC[[#This Row],[Project Code]]&amp;" "&amp;DC[[#This Row],[Project Name]]</f>
        <v>1409 Mirama -Kabale 132kv Transmission Project</v>
      </c>
      <c r="I80" s="126" t="s">
        <v>360</v>
      </c>
      <c r="J80" s="126">
        <v>45107</v>
      </c>
      <c r="K80" s="64">
        <v>3.3</v>
      </c>
      <c r="L80" s="64">
        <v>46.13</v>
      </c>
      <c r="M80" s="65" t="s">
        <v>311</v>
      </c>
      <c r="N80" s="70">
        <v>45473</v>
      </c>
      <c r="O80" s="162"/>
    </row>
    <row r="81" spans="1:15" x14ac:dyDescent="0.25">
      <c r="A81" s="72" t="s">
        <v>41</v>
      </c>
      <c r="B81" s="73" t="s">
        <v>203</v>
      </c>
      <c r="C81" s="61" t="s">
        <v>685</v>
      </c>
      <c r="D81" s="62" t="s">
        <v>353</v>
      </c>
      <c r="E81" s="63" t="str">
        <f>DC[[#This Row],[Program Code]]&amp;": "&amp;DC[[#This Row],[Programme Name]]</f>
        <v>08: Sustainable Energy Development</v>
      </c>
      <c r="F81" s="62" t="s">
        <v>46</v>
      </c>
      <c r="G81" s="62" t="s">
        <v>362</v>
      </c>
      <c r="H81" s="63" t="str">
        <f>DC[[#This Row],[Project Code]]&amp;" "&amp;DC[[#This Row],[Project Name]]</f>
        <v>1426 Grid Expansion and Reinforcement Project - Lira,Gulu, Nebbi to Arua Transmission Line</v>
      </c>
      <c r="I81" s="126" t="s">
        <v>360</v>
      </c>
      <c r="J81" s="126">
        <v>45107</v>
      </c>
      <c r="K81" s="64">
        <v>2.35</v>
      </c>
      <c r="L81" s="64">
        <v>110.63</v>
      </c>
      <c r="M81" s="65" t="s">
        <v>311</v>
      </c>
      <c r="N81" s="70">
        <v>45473</v>
      </c>
      <c r="O81" s="162"/>
    </row>
    <row r="82" spans="1:15" x14ac:dyDescent="0.25">
      <c r="A82" s="72" t="s">
        <v>41</v>
      </c>
      <c r="B82" s="73" t="s">
        <v>203</v>
      </c>
      <c r="C82" s="61" t="s">
        <v>685</v>
      </c>
      <c r="D82" s="62" t="s">
        <v>353</v>
      </c>
      <c r="E82" s="63" t="str">
        <f>DC[[#This Row],[Program Code]]&amp;": "&amp;DC[[#This Row],[Programme Name]]</f>
        <v>08: Sustainable Energy Development</v>
      </c>
      <c r="F82" s="62" t="s">
        <v>47</v>
      </c>
      <c r="G82" s="62" t="s">
        <v>364</v>
      </c>
      <c r="H82" s="63" t="str">
        <f>DC[[#This Row],[Project Code]]&amp;" "&amp;DC[[#This Row],[Project Name]]</f>
        <v>1429 ORIO Mini Hydro Power and Rural Electrification Project</v>
      </c>
      <c r="I82" s="126" t="s">
        <v>363</v>
      </c>
      <c r="J82" s="126">
        <v>45838</v>
      </c>
      <c r="K82" s="64">
        <v>13</v>
      </c>
      <c r="L82" s="64">
        <v>0</v>
      </c>
      <c r="M82" s="65" t="s">
        <v>286</v>
      </c>
      <c r="N82" s="70">
        <v>45838</v>
      </c>
      <c r="O82" s="162"/>
    </row>
    <row r="83" spans="1:15" x14ac:dyDescent="0.25">
      <c r="A83" s="72" t="s">
        <v>41</v>
      </c>
      <c r="B83" s="73" t="s">
        <v>203</v>
      </c>
      <c r="C83" s="61" t="s">
        <v>685</v>
      </c>
      <c r="D83" s="62" t="s">
        <v>353</v>
      </c>
      <c r="E83" s="63" t="str">
        <f>DC[[#This Row],[Program Code]]&amp;": "&amp;DC[[#This Row],[Programme Name]]</f>
        <v>08: Sustainable Energy Development</v>
      </c>
      <c r="F83" s="62" t="s">
        <v>160</v>
      </c>
      <c r="G83" s="62" t="s">
        <v>366</v>
      </c>
      <c r="H83" s="63" t="str">
        <f>DC[[#This Row],[Project Code]]&amp;" "&amp;DC[[#This Row],[Project Name]]</f>
        <v>1610 Liquefied Petroleum Gas (LPG) Supply and Infrastructure Intervention</v>
      </c>
      <c r="I83" s="126" t="s">
        <v>296</v>
      </c>
      <c r="J83" s="126">
        <v>45838</v>
      </c>
      <c r="K83" s="64">
        <v>19.95</v>
      </c>
      <c r="L83" s="64">
        <v>0</v>
      </c>
      <c r="M83" s="65" t="s">
        <v>286</v>
      </c>
      <c r="N83" s="70">
        <v>45838</v>
      </c>
      <c r="O83" s="162"/>
    </row>
    <row r="84" spans="1:15" x14ac:dyDescent="0.25">
      <c r="A84" s="72" t="s">
        <v>41</v>
      </c>
      <c r="B84" s="73" t="s">
        <v>203</v>
      </c>
      <c r="C84" s="61" t="s">
        <v>685</v>
      </c>
      <c r="D84" s="62" t="s">
        <v>353</v>
      </c>
      <c r="E84" s="63" t="str">
        <f>DC[[#This Row],[Program Code]]&amp;": "&amp;DC[[#This Row],[Programme Name]]</f>
        <v>08: Sustainable Energy Development</v>
      </c>
      <c r="F84" s="62" t="s">
        <v>162</v>
      </c>
      <c r="G84" s="62" t="s">
        <v>368</v>
      </c>
      <c r="H84" s="63" t="str">
        <f>DC[[#This Row],[Project Code]]&amp;" "&amp;DC[[#This Row],[Project Name]]</f>
        <v>1654 Power Supply to industrial parks and Power Transmission Line Extension</v>
      </c>
      <c r="I84" s="126" t="s">
        <v>296</v>
      </c>
      <c r="J84" s="126">
        <v>45838</v>
      </c>
      <c r="K84" s="64">
        <v>27.443999999999999</v>
      </c>
      <c r="L84" s="64">
        <v>0</v>
      </c>
      <c r="M84" s="65" t="s">
        <v>286</v>
      </c>
      <c r="N84" s="70">
        <v>45838</v>
      </c>
      <c r="O84" s="162"/>
    </row>
    <row r="85" spans="1:15" x14ac:dyDescent="0.25">
      <c r="A85" s="72" t="s">
        <v>41</v>
      </c>
      <c r="B85" s="73" t="s">
        <v>203</v>
      </c>
      <c r="C85" s="61" t="s">
        <v>685</v>
      </c>
      <c r="D85" s="62" t="s">
        <v>353</v>
      </c>
      <c r="E85" s="63" t="str">
        <f>DC[[#This Row],[Program Code]]&amp;": "&amp;DC[[#This Row],[Programme Name]]</f>
        <v>08: Sustainable Energy Development</v>
      </c>
      <c r="F85" s="62" t="s">
        <v>163</v>
      </c>
      <c r="G85" s="62" t="s">
        <v>369</v>
      </c>
      <c r="H85" s="63" t="str">
        <f>DC[[#This Row],[Project Code]]&amp;" "&amp;DC[[#This Row],[Project Name]]</f>
        <v>1655 Kikagati Nsongezi Transmission Line</v>
      </c>
      <c r="I85" s="126" t="s">
        <v>296</v>
      </c>
      <c r="J85" s="126">
        <v>45838</v>
      </c>
      <c r="K85" s="64">
        <v>5</v>
      </c>
      <c r="L85" s="64">
        <v>7.38</v>
      </c>
      <c r="M85" s="65" t="s">
        <v>286</v>
      </c>
      <c r="N85" s="70">
        <v>45838</v>
      </c>
      <c r="O85" s="162"/>
    </row>
    <row r="86" spans="1:15" x14ac:dyDescent="0.25">
      <c r="A86" s="72" t="s">
        <v>41</v>
      </c>
      <c r="B86" s="73" t="s">
        <v>203</v>
      </c>
      <c r="C86" s="61" t="s">
        <v>685</v>
      </c>
      <c r="D86" s="62" t="s">
        <v>353</v>
      </c>
      <c r="E86" s="63" t="str">
        <f>DC[[#This Row],[Program Code]]&amp;": "&amp;DC[[#This Row],[Programme Name]]</f>
        <v>08: Sustainable Energy Development</v>
      </c>
      <c r="F86" s="62" t="s">
        <v>370</v>
      </c>
      <c r="G86" s="62" t="s">
        <v>371</v>
      </c>
      <c r="H86" s="63" t="str">
        <f>DC[[#This Row],[Project Code]]&amp;" "&amp;DC[[#This Row],[Project Name]]</f>
        <v>1775 Electricity Access Scale Up Project</v>
      </c>
      <c r="I86" s="126">
        <v>44743</v>
      </c>
      <c r="J86" s="126">
        <v>46568</v>
      </c>
      <c r="K86" s="64">
        <v>2.2383602439999999</v>
      </c>
      <c r="L86" s="64">
        <v>0</v>
      </c>
      <c r="M86" s="65" t="s">
        <v>286</v>
      </c>
      <c r="N86" s="70">
        <v>46568</v>
      </c>
      <c r="O86" s="162"/>
    </row>
    <row r="87" spans="1:15" x14ac:dyDescent="0.25">
      <c r="A87" s="72" t="s">
        <v>41</v>
      </c>
      <c r="B87" s="73" t="s">
        <v>203</v>
      </c>
      <c r="C87" s="130" t="s">
        <v>685</v>
      </c>
      <c r="D87" s="131" t="s">
        <v>353</v>
      </c>
      <c r="E87" s="132" t="str">
        <f>DC[[#This Row],[Program Code]]&amp;": "&amp;DC[[#This Row],[Programme Name]]</f>
        <v>08: Sustainable Energy Development</v>
      </c>
      <c r="F87" s="133" t="s">
        <v>763</v>
      </c>
      <c r="G87" s="131" t="s">
        <v>764</v>
      </c>
      <c r="H87" s="132" t="str">
        <f>DC[[#This Row],[Project Code]]&amp;" "&amp;DC[[#This Row],[Project Name]]</f>
        <v xml:space="preserve">1801 Energy and Minerals land Acquisition and Infrastructure Studies Project </v>
      </c>
      <c r="I87" s="134">
        <v>45108</v>
      </c>
      <c r="J87" s="126" t="s">
        <v>769</v>
      </c>
      <c r="K87" s="125"/>
      <c r="L87" s="125"/>
      <c r="M87" s="123" t="s">
        <v>747</v>
      </c>
      <c r="N87" s="135" t="s">
        <v>769</v>
      </c>
      <c r="O87" s="162"/>
    </row>
    <row r="88" spans="1:15" x14ac:dyDescent="0.25">
      <c r="A88" s="72" t="s">
        <v>41</v>
      </c>
      <c r="B88" s="73" t="s">
        <v>203</v>
      </c>
      <c r="C88" s="130" t="s">
        <v>685</v>
      </c>
      <c r="D88" s="131" t="s">
        <v>353</v>
      </c>
      <c r="E88" s="132" t="str">
        <f>DC[[#This Row],[Program Code]]&amp;": "&amp;DC[[#This Row],[Programme Name]]</f>
        <v>08: Sustainable Energy Development</v>
      </c>
      <c r="F88" s="133" t="s">
        <v>765</v>
      </c>
      <c r="G88" s="131" t="s">
        <v>766</v>
      </c>
      <c r="H88" s="132" t="str">
        <f>DC[[#This Row],[Project Code]]&amp;" "&amp;DC[[#This Row],[Project Name]]</f>
        <v>1800 Clean Energy Access Project</v>
      </c>
      <c r="I88" s="134">
        <v>45108</v>
      </c>
      <c r="J88" s="126" t="s">
        <v>769</v>
      </c>
      <c r="K88" s="125"/>
      <c r="L88" s="125"/>
      <c r="M88" s="123" t="s">
        <v>747</v>
      </c>
      <c r="N88" s="135" t="s">
        <v>769</v>
      </c>
      <c r="O88" s="162"/>
    </row>
    <row r="89" spans="1:15" x14ac:dyDescent="0.25">
      <c r="A89" s="72" t="s">
        <v>41</v>
      </c>
      <c r="B89" s="73" t="s">
        <v>203</v>
      </c>
      <c r="C89" s="130" t="s">
        <v>681</v>
      </c>
      <c r="D89" s="131" t="s">
        <v>358</v>
      </c>
      <c r="E89" s="132" t="str">
        <f>DC[[#This Row],[Program Code]]&amp;": "&amp;DC[[#This Row],[Programme Name]]</f>
        <v>03: Sustainable Development of Petroleum Resources</v>
      </c>
      <c r="F89" s="133" t="s">
        <v>767</v>
      </c>
      <c r="G89" s="131" t="s">
        <v>768</v>
      </c>
      <c r="H89" s="132" t="str">
        <f>DC[[#This Row],[Project Code]]&amp;" "&amp;DC[[#This Row],[Project Name]]</f>
        <v>1793 Midstream Petroleum Infrastructure Dvelopment Project Phase II</v>
      </c>
      <c r="I89" s="134">
        <v>45108</v>
      </c>
      <c r="J89" s="126" t="s">
        <v>770</v>
      </c>
      <c r="K89" s="125"/>
      <c r="L89" s="125"/>
      <c r="M89" s="123" t="s">
        <v>747</v>
      </c>
      <c r="N89" s="135" t="s">
        <v>770</v>
      </c>
      <c r="O89" s="162"/>
    </row>
    <row r="90" spans="1:15" x14ac:dyDescent="0.25">
      <c r="A90" s="72" t="s">
        <v>41</v>
      </c>
      <c r="B90" s="73" t="s">
        <v>203</v>
      </c>
      <c r="C90" s="122" t="s">
        <v>748</v>
      </c>
      <c r="D90" s="123" t="s">
        <v>749</v>
      </c>
      <c r="E90" s="124" t="str">
        <f>DC[[#This Row],[Program Code]]&amp;": "&amp;DC[[#This Row],[Programme Name]]</f>
        <v>02: Mineral Development</v>
      </c>
      <c r="F90" s="112" t="s">
        <v>750</v>
      </c>
      <c r="G90" s="112" t="s">
        <v>751</v>
      </c>
      <c r="H90" s="124" t="str">
        <f>DC[[#This Row],[Project Code]]&amp;" "&amp;DC[[#This Row],[Project Name]]</f>
        <v>1542 Airborne Geophysical Survey and Geological Mapping of Karamoja</v>
      </c>
      <c r="I90" s="146">
        <v>43647</v>
      </c>
      <c r="J90" s="146">
        <v>45473</v>
      </c>
      <c r="K90" s="125"/>
      <c r="L90" s="125"/>
      <c r="M90" s="123" t="s">
        <v>747</v>
      </c>
      <c r="N90" s="146">
        <v>45473</v>
      </c>
      <c r="O90" s="162"/>
    </row>
    <row r="91" spans="1:15" x14ac:dyDescent="0.25">
      <c r="A91" s="72" t="s">
        <v>41</v>
      </c>
      <c r="B91" s="73" t="s">
        <v>203</v>
      </c>
      <c r="C91" s="122" t="s">
        <v>748</v>
      </c>
      <c r="D91" s="123" t="s">
        <v>749</v>
      </c>
      <c r="E91" s="124" t="str">
        <f>DC[[#This Row],[Program Code]]&amp;": "&amp;DC[[#This Row],[Programme Name]]</f>
        <v>02: Mineral Development</v>
      </c>
      <c r="F91" s="112" t="s">
        <v>752</v>
      </c>
      <c r="G91" s="112" t="s">
        <v>753</v>
      </c>
      <c r="H91" s="124" t="str">
        <f>DC[[#This Row],[Project Code]]&amp;" "&amp;DC[[#This Row],[Project Name]]</f>
        <v>1773 Mineral Regulation Infrastructure Project</v>
      </c>
      <c r="I91" s="146">
        <v>44743</v>
      </c>
      <c r="J91" s="146">
        <v>46568</v>
      </c>
      <c r="K91" s="125"/>
      <c r="L91" s="125"/>
      <c r="M91" s="123" t="s">
        <v>747</v>
      </c>
      <c r="N91" s="146">
        <v>46568</v>
      </c>
      <c r="O91" s="162"/>
    </row>
    <row r="92" spans="1:15" hidden="1" x14ac:dyDescent="0.25">
      <c r="A92" s="72" t="s">
        <v>112</v>
      </c>
      <c r="B92" s="73" t="s">
        <v>204</v>
      </c>
      <c r="C92" s="61" t="s">
        <v>678</v>
      </c>
      <c r="D92" s="62" t="s">
        <v>301</v>
      </c>
      <c r="E92" s="63" t="str">
        <f>DC[[#This Row],[Program Code]]&amp;": "&amp;DC[[#This Row],[Programme Name]]</f>
        <v>12: Human Capital Development</v>
      </c>
      <c r="F92" s="62"/>
      <c r="G92" s="62" t="s">
        <v>891</v>
      </c>
      <c r="H92" s="63" t="str">
        <f>DC[[#This Row],[Project Code]]&amp;" "&amp;DC[[#This Row],[Project Name]]</f>
        <v xml:space="preserve"> Institutional Development of Ministry of Gender, Labour and Social Development and its Institutions.</v>
      </c>
      <c r="I92" s="126">
        <v>45839</v>
      </c>
      <c r="J92" s="126">
        <v>47664</v>
      </c>
      <c r="K92" s="64">
        <v>2.5628840660000001</v>
      </c>
      <c r="L92" s="64">
        <v>0</v>
      </c>
      <c r="M92" s="65" t="s">
        <v>1016</v>
      </c>
      <c r="N92" s="70">
        <v>47664</v>
      </c>
      <c r="O92" s="162" t="s">
        <v>1019</v>
      </c>
    </row>
    <row r="93" spans="1:15" x14ac:dyDescent="0.25">
      <c r="A93" s="72" t="s">
        <v>112</v>
      </c>
      <c r="B93" s="73" t="s">
        <v>204</v>
      </c>
      <c r="C93" s="152" t="s">
        <v>678</v>
      </c>
      <c r="D93" s="65" t="s">
        <v>301</v>
      </c>
      <c r="E93" s="67" t="str">
        <f>DC[[#This Row],[Program Code]]&amp;": "&amp;DC[[#This Row],[Programme Name]]</f>
        <v>12: Human Capital Development</v>
      </c>
      <c r="F93" s="151" t="s">
        <v>791</v>
      </c>
      <c r="G93" s="65" t="s">
        <v>792</v>
      </c>
      <c r="H93" s="67" t="str">
        <f>DC[[#This Row],[Project Code]]&amp;" "&amp;DC[[#This Row],[Project Name]]</f>
        <v>1778 Enhancing Growth and Productivity Opportunities for Women Enterprises</v>
      </c>
      <c r="I93" s="126" t="s">
        <v>793</v>
      </c>
      <c r="J93" s="126" t="s">
        <v>794</v>
      </c>
      <c r="K93" s="64"/>
      <c r="L93" s="64"/>
      <c r="M93" s="65" t="s">
        <v>747</v>
      </c>
      <c r="N93" s="70" t="s">
        <v>794</v>
      </c>
      <c r="O93" s="162"/>
    </row>
    <row r="94" spans="1:15" x14ac:dyDescent="0.25">
      <c r="A94" s="72" t="s">
        <v>93</v>
      </c>
      <c r="B94" s="73" t="s">
        <v>205</v>
      </c>
      <c r="C94" s="61" t="s">
        <v>676</v>
      </c>
      <c r="D94" s="62" t="s">
        <v>327</v>
      </c>
      <c r="E94" s="63" t="str">
        <f>DC[[#This Row],[Program Code]]&amp;": "&amp;DC[[#This Row],[Programme Name]]</f>
        <v>01: Agro-Industralisation</v>
      </c>
      <c r="F94" s="62" t="s">
        <v>183</v>
      </c>
      <c r="G94" s="62" t="s">
        <v>339</v>
      </c>
      <c r="H94" s="63" t="str">
        <f>DC[[#This Row],[Project Code]]&amp;" "&amp;DC[[#This Row],[Project Name]]</f>
        <v>1661 Irrigation For Climate Resilience Project Profile</v>
      </c>
      <c r="I94" s="126">
        <v>44203</v>
      </c>
      <c r="J94" s="126">
        <v>46203</v>
      </c>
      <c r="K94" s="64">
        <v>6.1360910000000004</v>
      </c>
      <c r="L94" s="64">
        <v>85.067343953000005</v>
      </c>
      <c r="M94" s="65" t="s">
        <v>286</v>
      </c>
      <c r="N94" s="70">
        <v>46203</v>
      </c>
      <c r="O94" s="162"/>
    </row>
    <row r="95" spans="1:15" x14ac:dyDescent="0.25">
      <c r="A95" s="74" t="s">
        <v>93</v>
      </c>
      <c r="B95" s="73" t="s">
        <v>205</v>
      </c>
      <c r="C95" s="61" t="s">
        <v>683</v>
      </c>
      <c r="D95" s="62" t="s">
        <v>337</v>
      </c>
      <c r="E95" s="63" t="str">
        <f>DC[[#This Row],[Program Code]]&amp;": "&amp;DC[[#This Row],[Programme Name]]</f>
        <v>06: Natural Resources, Environment, Climate Change, Land and Water Management</v>
      </c>
      <c r="F95" s="62" t="s">
        <v>94</v>
      </c>
      <c r="G95" s="62" t="s">
        <v>400</v>
      </c>
      <c r="H95" s="63" t="str">
        <f>DC[[#This Row],[Project Code]]&amp;" "&amp;DC[[#This Row],[Project Name]]</f>
        <v>1193 Kampala Water- Lake Victoria Water &amp; Sanitation project</v>
      </c>
      <c r="I95" s="126">
        <v>40725</v>
      </c>
      <c r="J95" s="126">
        <v>45473</v>
      </c>
      <c r="K95" s="64">
        <v>2.4241999999999999</v>
      </c>
      <c r="L95" s="64">
        <v>129.88999999999999</v>
      </c>
      <c r="M95" s="65" t="s">
        <v>286</v>
      </c>
      <c r="N95" s="70">
        <v>45473</v>
      </c>
      <c r="O95" s="162"/>
    </row>
    <row r="96" spans="1:15" x14ac:dyDescent="0.25">
      <c r="A96" s="74" t="s">
        <v>93</v>
      </c>
      <c r="B96" s="73" t="s">
        <v>205</v>
      </c>
      <c r="C96" s="61" t="s">
        <v>683</v>
      </c>
      <c r="D96" s="62" t="s">
        <v>337</v>
      </c>
      <c r="E96" s="63" t="str">
        <f>DC[[#This Row],[Program Code]]&amp;": "&amp;DC[[#This Row],[Programme Name]]</f>
        <v>06: Natural Resources, Environment, Climate Change, Land and Water Management</v>
      </c>
      <c r="F96" s="62" t="s">
        <v>95</v>
      </c>
      <c r="G96" s="62" t="s">
        <v>401</v>
      </c>
      <c r="H96" s="63" t="str">
        <f>DC[[#This Row],[Project Code]]&amp;" "&amp;DC[[#This Row],[Project Name]]</f>
        <v>1302 Support for Hydro-Power Devt and Operations on River Nile</v>
      </c>
      <c r="I96" s="126">
        <v>41821</v>
      </c>
      <c r="J96" s="126">
        <v>45473</v>
      </c>
      <c r="K96" s="64">
        <v>2.5299999999999998</v>
      </c>
      <c r="L96" s="64">
        <v>0</v>
      </c>
      <c r="M96" s="65" t="s">
        <v>286</v>
      </c>
      <c r="N96" s="70">
        <v>45473</v>
      </c>
      <c r="O96" s="162"/>
    </row>
    <row r="97" spans="1:15" x14ac:dyDescent="0.25">
      <c r="A97" s="74" t="s">
        <v>93</v>
      </c>
      <c r="B97" s="73" t="s">
        <v>205</v>
      </c>
      <c r="C97" s="61" t="s">
        <v>683</v>
      </c>
      <c r="D97" s="62" t="s">
        <v>337</v>
      </c>
      <c r="E97" s="63" t="str">
        <f>DC[[#This Row],[Program Code]]&amp;": "&amp;DC[[#This Row],[Programme Name]]</f>
        <v>06: Natural Resources, Environment, Climate Change, Land and Water Management</v>
      </c>
      <c r="F97" s="62" t="s">
        <v>96</v>
      </c>
      <c r="G97" s="62" t="s">
        <v>402</v>
      </c>
      <c r="H97" s="63" t="str">
        <f>DC[[#This Row],[Project Code]]&amp;" "&amp;DC[[#This Row],[Project Name]]</f>
        <v>1396 Water for Production Regional Center-North based in Lira (WfPRC-N)</v>
      </c>
      <c r="I97" s="126">
        <v>42552</v>
      </c>
      <c r="J97" s="126">
        <v>45473</v>
      </c>
      <c r="K97" s="64">
        <v>14.039210000000001</v>
      </c>
      <c r="L97" s="64">
        <v>0</v>
      </c>
      <c r="M97" s="65" t="s">
        <v>286</v>
      </c>
      <c r="N97" s="70">
        <v>45473</v>
      </c>
      <c r="O97" s="162"/>
    </row>
    <row r="98" spans="1:15" x14ac:dyDescent="0.25">
      <c r="A98" s="74" t="s">
        <v>93</v>
      </c>
      <c r="B98" s="73" t="s">
        <v>205</v>
      </c>
      <c r="C98" s="61" t="s">
        <v>683</v>
      </c>
      <c r="D98" s="62" t="s">
        <v>337</v>
      </c>
      <c r="E98" s="63" t="str">
        <f>DC[[#This Row],[Program Code]]&amp;": "&amp;DC[[#This Row],[Programme Name]]</f>
        <v>06: Natural Resources, Environment, Climate Change, Land and Water Management</v>
      </c>
      <c r="F98" s="62" t="s">
        <v>97</v>
      </c>
      <c r="G98" s="62" t="s">
        <v>403</v>
      </c>
      <c r="H98" s="63" t="str">
        <f>DC[[#This Row],[Project Code]]&amp;" "&amp;DC[[#This Row],[Project Name]]</f>
        <v>1397 Water for Production Regional Center-East based in Mbale (WfPRC-E)</v>
      </c>
      <c r="I98" s="126">
        <v>42552</v>
      </c>
      <c r="J98" s="126">
        <v>45473</v>
      </c>
      <c r="K98" s="64">
        <v>15.809842</v>
      </c>
      <c r="L98" s="64">
        <v>0</v>
      </c>
      <c r="M98" s="65" t="s">
        <v>286</v>
      </c>
      <c r="N98" s="70">
        <v>45473</v>
      </c>
      <c r="O98" s="162"/>
    </row>
    <row r="99" spans="1:15" x14ac:dyDescent="0.25">
      <c r="A99" s="74" t="s">
        <v>93</v>
      </c>
      <c r="B99" s="73" t="s">
        <v>205</v>
      </c>
      <c r="C99" s="61" t="s">
        <v>683</v>
      </c>
      <c r="D99" s="62" t="s">
        <v>337</v>
      </c>
      <c r="E99" s="63" t="str">
        <f>DC[[#This Row],[Program Code]]&amp;": "&amp;DC[[#This Row],[Programme Name]]</f>
        <v>06: Natural Resources, Environment, Climate Change, Land and Water Management</v>
      </c>
      <c r="F99" s="62" t="s">
        <v>98</v>
      </c>
      <c r="G99" s="62" t="s">
        <v>404</v>
      </c>
      <c r="H99" s="63" t="str">
        <f>DC[[#This Row],[Project Code]]&amp;" "&amp;DC[[#This Row],[Project Name]]</f>
        <v>1398 Water for Production Regional Center-West based in Mbarara (WfPRC-W)</v>
      </c>
      <c r="I99" s="126">
        <v>42552</v>
      </c>
      <c r="J99" s="126">
        <v>45473</v>
      </c>
      <c r="K99" s="64">
        <v>19.371755</v>
      </c>
      <c r="L99" s="64">
        <v>0</v>
      </c>
      <c r="M99" s="65" t="s">
        <v>286</v>
      </c>
      <c r="N99" s="70">
        <v>45473</v>
      </c>
      <c r="O99" s="162"/>
    </row>
    <row r="100" spans="1:15" x14ac:dyDescent="0.25">
      <c r="A100" s="74" t="s">
        <v>93</v>
      </c>
      <c r="B100" s="73" t="s">
        <v>205</v>
      </c>
      <c r="C100" s="61" t="s">
        <v>683</v>
      </c>
      <c r="D100" s="62" t="s">
        <v>337</v>
      </c>
      <c r="E100" s="63" t="str">
        <f>DC[[#This Row],[Program Code]]&amp;": "&amp;DC[[#This Row],[Programme Name]]</f>
        <v>06: Natural Resources, Environment, Climate Change, Land and Water Management</v>
      </c>
      <c r="F100" s="62" t="s">
        <v>99</v>
      </c>
      <c r="G100" s="62" t="s">
        <v>405</v>
      </c>
      <c r="H100" s="63" t="str">
        <f>DC[[#This Row],[Project Code]]&amp;" "&amp;DC[[#This Row],[Project Name]]</f>
        <v>1417 Farm Income Enhancement and Forestry Conservation Programme Phase II</v>
      </c>
      <c r="I100" s="126">
        <v>42552</v>
      </c>
      <c r="J100" s="126">
        <v>46568</v>
      </c>
      <c r="K100" s="66">
        <v>7.47</v>
      </c>
      <c r="L100" s="66">
        <v>91.84</v>
      </c>
      <c r="M100" s="65" t="s">
        <v>286</v>
      </c>
      <c r="N100" s="70">
        <v>46568</v>
      </c>
      <c r="O100" s="162"/>
    </row>
    <row r="101" spans="1:15" x14ac:dyDescent="0.25">
      <c r="A101" s="74" t="s">
        <v>93</v>
      </c>
      <c r="B101" s="73" t="s">
        <v>205</v>
      </c>
      <c r="C101" s="61" t="s">
        <v>683</v>
      </c>
      <c r="D101" s="62" t="s">
        <v>337</v>
      </c>
      <c r="E101" s="63" t="str">
        <f>DC[[#This Row],[Program Code]]&amp;": "&amp;DC[[#This Row],[Programme Name]]</f>
        <v>06: Natural Resources, Environment, Climate Change, Land and Water Management</v>
      </c>
      <c r="F101" s="62" t="s">
        <v>100</v>
      </c>
      <c r="G101" s="62" t="s">
        <v>406</v>
      </c>
      <c r="H101" s="63" t="str">
        <f>DC[[#This Row],[Project Code]]&amp;" "&amp;DC[[#This Row],[Project Name]]</f>
        <v>1487 Enhancing Resilience of Communities to Climate Change</v>
      </c>
      <c r="I101" s="126">
        <v>42917</v>
      </c>
      <c r="J101" s="126">
        <v>45473</v>
      </c>
      <c r="K101" s="66">
        <v>1.5</v>
      </c>
      <c r="L101" s="66">
        <v>9.73</v>
      </c>
      <c r="M101" s="65" t="s">
        <v>286</v>
      </c>
      <c r="N101" s="70">
        <v>45473</v>
      </c>
      <c r="O101" s="162"/>
    </row>
    <row r="102" spans="1:15" x14ac:dyDescent="0.25">
      <c r="A102" s="74" t="s">
        <v>93</v>
      </c>
      <c r="B102" s="73" t="s">
        <v>205</v>
      </c>
      <c r="C102" s="61" t="s">
        <v>683</v>
      </c>
      <c r="D102" s="62" t="s">
        <v>337</v>
      </c>
      <c r="E102" s="63" t="str">
        <f>DC[[#This Row],[Program Code]]&amp;": "&amp;DC[[#This Row],[Programme Name]]</f>
        <v>06: Natural Resources, Environment, Climate Change, Land and Water Management</v>
      </c>
      <c r="F102" s="62" t="s">
        <v>101</v>
      </c>
      <c r="G102" s="62" t="s">
        <v>338</v>
      </c>
      <c r="H102" s="63" t="str">
        <f>DC[[#This Row],[Project Code]]&amp;" "&amp;DC[[#This Row],[Project Name]]</f>
        <v>1520 Building Resilient Communities, Wetland Ecosystems and Associated Catchments in Uganda</v>
      </c>
      <c r="I102" s="127">
        <v>44013</v>
      </c>
      <c r="J102" s="127">
        <v>45838</v>
      </c>
      <c r="K102" s="64">
        <v>4.0599999999999996</v>
      </c>
      <c r="L102" s="64">
        <v>0</v>
      </c>
      <c r="M102" s="65" t="s">
        <v>286</v>
      </c>
      <c r="N102" s="70">
        <v>45838</v>
      </c>
      <c r="O102" s="162"/>
    </row>
    <row r="103" spans="1:15" x14ac:dyDescent="0.25">
      <c r="A103" s="74" t="s">
        <v>93</v>
      </c>
      <c r="B103" s="73" t="s">
        <v>205</v>
      </c>
      <c r="C103" s="61" t="s">
        <v>683</v>
      </c>
      <c r="D103" s="62" t="s">
        <v>337</v>
      </c>
      <c r="E103" s="63" t="str">
        <f>DC[[#This Row],[Program Code]]&amp;": "&amp;DC[[#This Row],[Programme Name]]</f>
        <v>06: Natural Resources, Environment, Climate Change, Land and Water Management</v>
      </c>
      <c r="F103" s="62" t="s">
        <v>102</v>
      </c>
      <c r="G103" s="62" t="s">
        <v>407</v>
      </c>
      <c r="H103" s="63" t="str">
        <f>DC[[#This Row],[Project Code]]&amp;" "&amp;DC[[#This Row],[Project Name]]</f>
        <v>1522 Inner Murchison Bay Cleanup Project</v>
      </c>
      <c r="I103" s="126">
        <v>43647</v>
      </c>
      <c r="J103" s="126">
        <v>45473</v>
      </c>
      <c r="K103" s="64">
        <v>4.0599999999999996</v>
      </c>
      <c r="L103" s="64">
        <v>0</v>
      </c>
      <c r="M103" s="65" t="s">
        <v>286</v>
      </c>
      <c r="N103" s="70">
        <v>45473</v>
      </c>
      <c r="O103" s="162"/>
    </row>
    <row r="104" spans="1:15" x14ac:dyDescent="0.25">
      <c r="A104" s="74" t="s">
        <v>93</v>
      </c>
      <c r="B104" s="73" t="s">
        <v>205</v>
      </c>
      <c r="C104" s="61" t="s">
        <v>683</v>
      </c>
      <c r="D104" s="62" t="s">
        <v>337</v>
      </c>
      <c r="E104" s="63" t="str">
        <f>DC[[#This Row],[Program Code]]&amp;": "&amp;DC[[#This Row],[Programme Name]]</f>
        <v>06: Natural Resources, Environment, Climate Change, Land and Water Management</v>
      </c>
      <c r="F104" s="62" t="s">
        <v>103</v>
      </c>
      <c r="G104" s="62" t="s">
        <v>408</v>
      </c>
      <c r="H104" s="63" t="str">
        <f>DC[[#This Row],[Project Code]]&amp;" "&amp;DC[[#This Row],[Project Name]]</f>
        <v>1523 Water for Production Phase II</v>
      </c>
      <c r="I104" s="126">
        <v>43647</v>
      </c>
      <c r="J104" s="126">
        <v>45473</v>
      </c>
      <c r="K104" s="64">
        <v>19.44865201</v>
      </c>
      <c r="L104" s="64">
        <v>0</v>
      </c>
      <c r="M104" s="65" t="s">
        <v>286</v>
      </c>
      <c r="N104" s="70">
        <v>45473</v>
      </c>
      <c r="O104" s="162"/>
    </row>
    <row r="105" spans="1:15" x14ac:dyDescent="0.25">
      <c r="A105" s="74" t="s">
        <v>93</v>
      </c>
      <c r="B105" s="73" t="s">
        <v>205</v>
      </c>
      <c r="C105" s="61" t="s">
        <v>683</v>
      </c>
      <c r="D105" s="62" t="s">
        <v>337</v>
      </c>
      <c r="E105" s="63" t="str">
        <f>DC[[#This Row],[Program Code]]&amp;": "&amp;DC[[#This Row],[Programme Name]]</f>
        <v>06: Natural Resources, Environment, Climate Change, Land and Water Management</v>
      </c>
      <c r="F105" s="62" t="s">
        <v>104</v>
      </c>
      <c r="G105" s="62" t="s">
        <v>409</v>
      </c>
      <c r="H105" s="63" t="str">
        <f>DC[[#This Row],[Project Code]]&amp;" "&amp;DC[[#This Row],[Project Name]]</f>
        <v>1524 Water and Sanitation Development Facility East-Phase II</v>
      </c>
      <c r="I105" s="126">
        <v>43647</v>
      </c>
      <c r="J105" s="126">
        <v>45473</v>
      </c>
      <c r="K105" s="64">
        <v>19.776</v>
      </c>
      <c r="L105" s="64">
        <v>0</v>
      </c>
      <c r="M105" s="65" t="s">
        <v>286</v>
      </c>
      <c r="N105" s="70">
        <v>45473</v>
      </c>
      <c r="O105" s="162"/>
    </row>
    <row r="106" spans="1:15" x14ac:dyDescent="0.25">
      <c r="A106" s="74" t="s">
        <v>93</v>
      </c>
      <c r="B106" s="73" t="s">
        <v>205</v>
      </c>
      <c r="C106" s="61" t="s">
        <v>683</v>
      </c>
      <c r="D106" s="62" t="s">
        <v>337</v>
      </c>
      <c r="E106" s="63" t="str">
        <f>DC[[#This Row],[Program Code]]&amp;": "&amp;DC[[#This Row],[Programme Name]]</f>
        <v>06: Natural Resources, Environment, Climate Change, Land and Water Management</v>
      </c>
      <c r="F106" s="62" t="s">
        <v>105</v>
      </c>
      <c r="G106" s="62" t="s">
        <v>410</v>
      </c>
      <c r="H106" s="63" t="str">
        <f>DC[[#This Row],[Project Code]]&amp;" "&amp;DC[[#This Row],[Project Name]]</f>
        <v>1525 Water and Sanitation Development Facility-South West-Phase II</v>
      </c>
      <c r="I106" s="126">
        <v>43647</v>
      </c>
      <c r="J106" s="126">
        <v>45473</v>
      </c>
      <c r="K106" s="64">
        <v>18.042000000000002</v>
      </c>
      <c r="L106" s="64">
        <v>0</v>
      </c>
      <c r="M106" s="65" t="s">
        <v>286</v>
      </c>
      <c r="N106" s="70">
        <v>45473</v>
      </c>
      <c r="O106" s="162"/>
    </row>
    <row r="107" spans="1:15" x14ac:dyDescent="0.25">
      <c r="A107" s="74" t="s">
        <v>93</v>
      </c>
      <c r="B107" s="73" t="s">
        <v>205</v>
      </c>
      <c r="C107" s="61" t="s">
        <v>683</v>
      </c>
      <c r="D107" s="62" t="s">
        <v>337</v>
      </c>
      <c r="E107" s="63" t="str">
        <f>DC[[#This Row],[Program Code]]&amp;": "&amp;DC[[#This Row],[Programme Name]]</f>
        <v>06: Natural Resources, Environment, Climate Change, Land and Water Management</v>
      </c>
      <c r="F107" s="62" t="s">
        <v>106</v>
      </c>
      <c r="G107" s="62" t="s">
        <v>411</v>
      </c>
      <c r="H107" s="63" t="str">
        <f>DC[[#This Row],[Project Code]]&amp;" "&amp;DC[[#This Row],[Project Name]]</f>
        <v>1529 Strategic Towns Water Supply and Sanitation Project (STWSSP)</v>
      </c>
      <c r="I107" s="126">
        <v>43647</v>
      </c>
      <c r="J107" s="126">
        <v>45473</v>
      </c>
      <c r="K107" s="64">
        <v>9.9979999999999993</v>
      </c>
      <c r="L107" s="64">
        <v>35.1</v>
      </c>
      <c r="M107" s="65" t="s">
        <v>286</v>
      </c>
      <c r="N107" s="70">
        <v>45473</v>
      </c>
      <c r="O107" s="162"/>
    </row>
    <row r="108" spans="1:15" x14ac:dyDescent="0.25">
      <c r="A108" s="74" t="s">
        <v>93</v>
      </c>
      <c r="B108" s="73" t="s">
        <v>205</v>
      </c>
      <c r="C108" s="61" t="s">
        <v>683</v>
      </c>
      <c r="D108" s="62" t="s">
        <v>337</v>
      </c>
      <c r="E108" s="63" t="str">
        <f>DC[[#This Row],[Program Code]]&amp;": "&amp;DC[[#This Row],[Programme Name]]</f>
        <v>06: Natural Resources, Environment, Climate Change, Land and Water Management</v>
      </c>
      <c r="F108" s="62" t="s">
        <v>107</v>
      </c>
      <c r="G108" s="62" t="s">
        <v>412</v>
      </c>
      <c r="H108" s="63" t="str">
        <f>DC[[#This Row],[Project Code]]&amp;" "&amp;DC[[#This Row],[Project Name]]</f>
        <v>1530 Integrated Water Resources Management and Development Project (IWMDP)</v>
      </c>
      <c r="I108" s="126">
        <v>43647</v>
      </c>
      <c r="J108" s="126">
        <v>45473</v>
      </c>
      <c r="K108" s="64">
        <v>14.09913529</v>
      </c>
      <c r="L108" s="64">
        <v>307.52</v>
      </c>
      <c r="M108" s="65" t="s">
        <v>286</v>
      </c>
      <c r="N108" s="70">
        <v>45473</v>
      </c>
      <c r="O108" s="162"/>
    </row>
    <row r="109" spans="1:15" x14ac:dyDescent="0.25">
      <c r="A109" s="74" t="s">
        <v>93</v>
      </c>
      <c r="B109" s="73" t="s">
        <v>205</v>
      </c>
      <c r="C109" s="61" t="s">
        <v>683</v>
      </c>
      <c r="D109" s="62" t="s">
        <v>337</v>
      </c>
      <c r="E109" s="63" t="str">
        <f>DC[[#This Row],[Program Code]]&amp;": "&amp;DC[[#This Row],[Programme Name]]</f>
        <v>06: Natural Resources, Environment, Climate Change, Land and Water Management</v>
      </c>
      <c r="F109" s="62" t="s">
        <v>108</v>
      </c>
      <c r="G109" s="62" t="s">
        <v>413</v>
      </c>
      <c r="H109" s="63" t="str">
        <f>DC[[#This Row],[Project Code]]&amp;" "&amp;DC[[#This Row],[Project Name]]</f>
        <v>1531 South Western Cluster (SWC) Project</v>
      </c>
      <c r="I109" s="126">
        <v>43647</v>
      </c>
      <c r="J109" s="126">
        <v>45473</v>
      </c>
      <c r="K109" s="64">
        <v>0</v>
      </c>
      <c r="L109" s="64">
        <v>137.5</v>
      </c>
      <c r="M109" s="65" t="s">
        <v>286</v>
      </c>
      <c r="N109" s="70">
        <v>45473</v>
      </c>
      <c r="O109" s="162"/>
    </row>
    <row r="110" spans="1:15" x14ac:dyDescent="0.25">
      <c r="A110" s="74" t="s">
        <v>93</v>
      </c>
      <c r="B110" s="73" t="s">
        <v>205</v>
      </c>
      <c r="C110" s="61" t="s">
        <v>683</v>
      </c>
      <c r="D110" s="62" t="s">
        <v>337</v>
      </c>
      <c r="E110" s="63" t="str">
        <f>DC[[#This Row],[Program Code]]&amp;": "&amp;DC[[#This Row],[Programme Name]]</f>
        <v>06: Natural Resources, Environment, Climate Change, Land and Water Management</v>
      </c>
      <c r="F110" s="62" t="s">
        <v>109</v>
      </c>
      <c r="G110" s="62" t="s">
        <v>414</v>
      </c>
      <c r="H110" s="63" t="str">
        <f>DC[[#This Row],[Project Code]]&amp;" "&amp;DC[[#This Row],[Project Name]]</f>
        <v>1532 100% Service Coverage Acceleration Project-umbrellas (SCAP 100- umbrellas)</v>
      </c>
      <c r="I110" s="126">
        <v>43647</v>
      </c>
      <c r="J110" s="126">
        <v>45473</v>
      </c>
      <c r="K110" s="64">
        <v>51.451999999999998</v>
      </c>
      <c r="L110" s="64">
        <v>0</v>
      </c>
      <c r="M110" s="65" t="s">
        <v>286</v>
      </c>
      <c r="N110" s="70">
        <v>45473</v>
      </c>
      <c r="O110" s="162"/>
    </row>
    <row r="111" spans="1:15" x14ac:dyDescent="0.25">
      <c r="A111" s="74" t="s">
        <v>93</v>
      </c>
      <c r="B111" s="73" t="s">
        <v>205</v>
      </c>
      <c r="C111" s="61" t="s">
        <v>683</v>
      </c>
      <c r="D111" s="62" t="s">
        <v>337</v>
      </c>
      <c r="E111" s="63" t="str">
        <f>DC[[#This Row],[Program Code]]&amp;": "&amp;DC[[#This Row],[Programme Name]]</f>
        <v>06: Natural Resources, Environment, Climate Change, Land and Water Management</v>
      </c>
      <c r="F111" s="62" t="s">
        <v>110</v>
      </c>
      <c r="G111" s="62" t="s">
        <v>415</v>
      </c>
      <c r="H111" s="63" t="str">
        <f>DC[[#This Row],[Project Code]]&amp;" "&amp;DC[[#This Row],[Project Name]]</f>
        <v>1533 Water and Sanitation Development Facility  Central-Phase II</v>
      </c>
      <c r="I111" s="126">
        <v>43647</v>
      </c>
      <c r="J111" s="126">
        <v>45838</v>
      </c>
      <c r="K111" s="64">
        <v>18.163</v>
      </c>
      <c r="L111" s="64">
        <v>0</v>
      </c>
      <c r="M111" s="65" t="s">
        <v>286</v>
      </c>
      <c r="N111" s="70">
        <v>45838</v>
      </c>
      <c r="O111" s="162"/>
    </row>
    <row r="112" spans="1:15" x14ac:dyDescent="0.25">
      <c r="A112" s="74" t="s">
        <v>93</v>
      </c>
      <c r="B112" s="73" t="s">
        <v>205</v>
      </c>
      <c r="C112" s="61" t="s">
        <v>683</v>
      </c>
      <c r="D112" s="62" t="s">
        <v>337</v>
      </c>
      <c r="E112" s="63" t="str">
        <f>DC[[#This Row],[Program Code]]&amp;": "&amp;DC[[#This Row],[Programme Name]]</f>
        <v>06: Natural Resources, Environment, Climate Change, Land and Water Management</v>
      </c>
      <c r="F112" s="62" t="s">
        <v>111</v>
      </c>
      <c r="G112" s="62" t="s">
        <v>416</v>
      </c>
      <c r="H112" s="63" t="str">
        <f>DC[[#This Row],[Project Code]]&amp;" "&amp;DC[[#This Row],[Project Name]]</f>
        <v>1534 Water and Sanitation Development Facility  North-Phase II</v>
      </c>
      <c r="I112" s="126">
        <v>43647</v>
      </c>
      <c r="J112" s="126">
        <v>45838</v>
      </c>
      <c r="K112" s="64">
        <v>15.061999999999999</v>
      </c>
      <c r="L112" s="64">
        <v>38.840000000000003</v>
      </c>
      <c r="M112" s="65" t="s">
        <v>286</v>
      </c>
      <c r="N112" s="70">
        <v>45838</v>
      </c>
      <c r="O112" s="162"/>
    </row>
    <row r="113" spans="1:15" x14ac:dyDescent="0.25">
      <c r="A113" s="74" t="s">
        <v>93</v>
      </c>
      <c r="B113" s="73" t="s">
        <v>205</v>
      </c>
      <c r="C113" s="61" t="s">
        <v>683</v>
      </c>
      <c r="D113" s="62" t="s">
        <v>337</v>
      </c>
      <c r="E113" s="63" t="str">
        <f>DC[[#This Row],[Program Code]]&amp;": "&amp;DC[[#This Row],[Programme Name]]</f>
        <v>06: Natural Resources, Environment, Climate Change, Land and Water Management</v>
      </c>
      <c r="F113" s="62" t="s">
        <v>178</v>
      </c>
      <c r="G113" s="62" t="s">
        <v>417</v>
      </c>
      <c r="H113" s="63" t="str">
        <f>DC[[#This Row],[Project Code]]&amp;" "&amp;DC[[#This Row],[Project Name]]</f>
        <v>1559 Drought Resilience in Karamoja Sub-Region Project</v>
      </c>
      <c r="I113" s="126">
        <v>43647</v>
      </c>
      <c r="J113" s="126">
        <v>45473</v>
      </c>
      <c r="K113" s="64">
        <v>3.9827430000000001</v>
      </c>
      <c r="L113" s="64">
        <v>8</v>
      </c>
      <c r="M113" s="65" t="s">
        <v>286</v>
      </c>
      <c r="N113" s="70">
        <v>45473</v>
      </c>
      <c r="O113" s="162"/>
    </row>
    <row r="114" spans="1:15" x14ac:dyDescent="0.25">
      <c r="A114" s="74" t="s">
        <v>93</v>
      </c>
      <c r="B114" s="73" t="s">
        <v>205</v>
      </c>
      <c r="C114" s="61" t="s">
        <v>683</v>
      </c>
      <c r="D114" s="62" t="s">
        <v>337</v>
      </c>
      <c r="E114" s="63" t="str">
        <f>DC[[#This Row],[Program Code]]&amp;": "&amp;DC[[#This Row],[Programme Name]]</f>
        <v>06: Natural Resources, Environment, Climate Change, Land and Water Management</v>
      </c>
      <c r="F114" s="62" t="s">
        <v>179</v>
      </c>
      <c r="G114" s="62" t="s">
        <v>418</v>
      </c>
      <c r="H114" s="63" t="str">
        <f>DC[[#This Row],[Project Code]]&amp;" "&amp;DC[[#This Row],[Project Name]]</f>
        <v>1562 Lake Victoria Water and Sanitation (LVWATSAN) Phase 3</v>
      </c>
      <c r="I114" s="126">
        <v>43837</v>
      </c>
      <c r="J114" s="126">
        <v>45838</v>
      </c>
      <c r="K114" s="64">
        <v>1</v>
      </c>
      <c r="L114" s="64">
        <v>0</v>
      </c>
      <c r="M114" s="65" t="s">
        <v>286</v>
      </c>
      <c r="N114" s="70">
        <v>45838</v>
      </c>
      <c r="O114" s="162"/>
    </row>
    <row r="115" spans="1:15" x14ac:dyDescent="0.25">
      <c r="A115" s="74" t="s">
        <v>93</v>
      </c>
      <c r="B115" s="73" t="s">
        <v>205</v>
      </c>
      <c r="C115" s="61" t="s">
        <v>683</v>
      </c>
      <c r="D115" s="62" t="s">
        <v>337</v>
      </c>
      <c r="E115" s="63" t="str">
        <f>DC[[#This Row],[Program Code]]&amp;": "&amp;DC[[#This Row],[Programme Name]]</f>
        <v>06: Natural Resources, Environment, Climate Change, Land and Water Management</v>
      </c>
      <c r="F115" s="62" t="s">
        <v>180</v>
      </c>
      <c r="G115" s="62" t="s">
        <v>419</v>
      </c>
      <c r="H115" s="63" t="str">
        <f>DC[[#This Row],[Project Code]]&amp;" "&amp;DC[[#This Row],[Project Name]]</f>
        <v>1613 Investing in Forests and Protected Areas for Climate-Smart Development</v>
      </c>
      <c r="I115" s="126">
        <v>44013</v>
      </c>
      <c r="J115" s="126">
        <v>45838</v>
      </c>
      <c r="K115" s="64">
        <v>3.31</v>
      </c>
      <c r="L115" s="64">
        <v>20.355388156</v>
      </c>
      <c r="M115" s="65" t="s">
        <v>286</v>
      </c>
      <c r="N115" s="70">
        <v>45838</v>
      </c>
      <c r="O115" s="162"/>
    </row>
    <row r="116" spans="1:15" x14ac:dyDescent="0.25">
      <c r="A116" s="74" t="s">
        <v>93</v>
      </c>
      <c r="B116" s="73" t="s">
        <v>205</v>
      </c>
      <c r="C116" s="61" t="s">
        <v>683</v>
      </c>
      <c r="D116" s="62" t="s">
        <v>337</v>
      </c>
      <c r="E116" s="63" t="str">
        <f>DC[[#This Row],[Program Code]]&amp;": "&amp;DC[[#This Row],[Programme Name]]</f>
        <v>06: Natural Resources, Environment, Climate Change, Land and Water Management</v>
      </c>
      <c r="F116" s="62" t="s">
        <v>181</v>
      </c>
      <c r="G116" s="62" t="s">
        <v>420</v>
      </c>
      <c r="H116" s="63" t="str">
        <f>DC[[#This Row],[Project Code]]&amp;" "&amp;DC[[#This Row],[Project Name]]</f>
        <v>1614 Support to Rural Water Supply and Sanitation Project</v>
      </c>
      <c r="I116" s="126">
        <v>44013</v>
      </c>
      <c r="J116" s="126">
        <v>45838</v>
      </c>
      <c r="K116" s="64">
        <v>55.085999999999999</v>
      </c>
      <c r="L116" s="64">
        <v>55.32</v>
      </c>
      <c r="M116" s="65" t="s">
        <v>286</v>
      </c>
      <c r="N116" s="70">
        <v>45838</v>
      </c>
      <c r="O116" s="162"/>
    </row>
    <row r="117" spans="1:15" x14ac:dyDescent="0.25">
      <c r="A117" s="74" t="s">
        <v>93</v>
      </c>
      <c r="B117" s="73" t="s">
        <v>205</v>
      </c>
      <c r="C117" s="61" t="s">
        <v>683</v>
      </c>
      <c r="D117" s="62" t="s">
        <v>337</v>
      </c>
      <c r="E117" s="63" t="str">
        <f>DC[[#This Row],[Program Code]]&amp;": "&amp;DC[[#This Row],[Programme Name]]</f>
        <v>06: Natural Resources, Environment, Climate Change, Land and Water Management</v>
      </c>
      <c r="F117" s="62" t="s">
        <v>182</v>
      </c>
      <c r="G117" s="62" t="s">
        <v>421</v>
      </c>
      <c r="H117" s="63" t="str">
        <f>DC[[#This Row],[Project Code]]&amp;" "&amp;DC[[#This Row],[Project Name]]</f>
        <v>1660 Strengthening Water Utilities Regulation Project</v>
      </c>
      <c r="I117" s="126">
        <v>44013</v>
      </c>
      <c r="J117" s="126">
        <v>45838</v>
      </c>
      <c r="K117" s="64">
        <v>16.29</v>
      </c>
      <c r="L117" s="64">
        <v>0</v>
      </c>
      <c r="M117" s="65" t="s">
        <v>286</v>
      </c>
      <c r="N117" s="70">
        <v>45838</v>
      </c>
      <c r="O117" s="162"/>
    </row>
    <row r="118" spans="1:15" x14ac:dyDescent="0.25">
      <c r="A118" s="74" t="s">
        <v>93</v>
      </c>
      <c r="B118" s="73" t="s">
        <v>205</v>
      </c>
      <c r="C118" s="61" t="s">
        <v>683</v>
      </c>
      <c r="D118" s="62" t="s">
        <v>337</v>
      </c>
      <c r="E118" s="63" t="str">
        <f>DC[[#This Row],[Program Code]]&amp;": "&amp;DC[[#This Row],[Programme Name]]</f>
        <v>06: Natural Resources, Environment, Climate Change, Land and Water Management</v>
      </c>
      <c r="F118" s="62" t="s">
        <v>184</v>
      </c>
      <c r="G118" s="62" t="s">
        <v>422</v>
      </c>
      <c r="H118" s="63" t="str">
        <f>DC[[#This Row],[Project Code]]&amp;" "&amp;DC[[#This Row],[Project Name]]</f>
        <v>1662 Water Management Zones Project Phase 2</v>
      </c>
      <c r="I118" s="126">
        <v>44013</v>
      </c>
      <c r="J118" s="126">
        <v>45838</v>
      </c>
      <c r="K118" s="64">
        <v>5.1520000000000001</v>
      </c>
      <c r="L118" s="64">
        <v>0</v>
      </c>
      <c r="M118" s="65" t="s">
        <v>286</v>
      </c>
      <c r="N118" s="70">
        <v>45838</v>
      </c>
      <c r="O118" s="162"/>
    </row>
    <row r="119" spans="1:15" x14ac:dyDescent="0.25">
      <c r="A119" s="74" t="s">
        <v>93</v>
      </c>
      <c r="B119" s="73" t="s">
        <v>205</v>
      </c>
      <c r="C119" s="61" t="s">
        <v>683</v>
      </c>
      <c r="D119" s="62" t="s">
        <v>337</v>
      </c>
      <c r="E119" s="63" t="str">
        <f>DC[[#This Row],[Program Code]]&amp;": "&amp;DC[[#This Row],[Programme Name]]</f>
        <v>06: Natural Resources, Environment, Climate Change, Land and Water Management</v>
      </c>
      <c r="F119" s="62" t="s">
        <v>185</v>
      </c>
      <c r="G119" s="62" t="s">
        <v>423</v>
      </c>
      <c r="H119" s="63" t="str">
        <f>DC[[#This Row],[Project Code]]&amp;" "&amp;DC[[#This Row],[Project Name]]</f>
        <v>1666 Development of Solar Powered Irrigation and Water Supply Systems</v>
      </c>
      <c r="I119" s="126">
        <v>44013</v>
      </c>
      <c r="J119" s="126">
        <v>45838</v>
      </c>
      <c r="K119" s="64">
        <v>17.212938000000001</v>
      </c>
      <c r="L119" s="64">
        <v>53.142656047000003</v>
      </c>
      <c r="M119" s="65" t="s">
        <v>286</v>
      </c>
      <c r="N119" s="70">
        <v>45838</v>
      </c>
      <c r="O119" s="162"/>
    </row>
    <row r="120" spans="1:15" x14ac:dyDescent="0.25">
      <c r="A120" s="74" t="s">
        <v>93</v>
      </c>
      <c r="B120" s="73" t="s">
        <v>205</v>
      </c>
      <c r="C120" s="61" t="s">
        <v>683</v>
      </c>
      <c r="D120" s="62" t="s">
        <v>337</v>
      </c>
      <c r="E120" s="63" t="str">
        <f>DC[[#This Row],[Program Code]]&amp;": "&amp;DC[[#This Row],[Programme Name]]</f>
        <v>06: Natural Resources, Environment, Climate Change, Land and Water Management</v>
      </c>
      <c r="F120" s="62" t="s">
        <v>186</v>
      </c>
      <c r="G120" s="62" t="s">
        <v>424</v>
      </c>
      <c r="H120" s="63" t="str">
        <f>DC[[#This Row],[Project Code]]&amp;" "&amp;DC[[#This Row],[Project Name]]</f>
        <v>1697 National Wetlands Restoration Project</v>
      </c>
      <c r="I120" s="126">
        <v>44013</v>
      </c>
      <c r="J120" s="126">
        <v>45838</v>
      </c>
      <c r="K120" s="64">
        <v>5.6</v>
      </c>
      <c r="L120" s="64">
        <v>0</v>
      </c>
      <c r="M120" s="65" t="s">
        <v>286</v>
      </c>
      <c r="N120" s="70">
        <v>45838</v>
      </c>
      <c r="O120" s="162"/>
    </row>
    <row r="121" spans="1:15" x14ac:dyDescent="0.25">
      <c r="A121" s="74" t="s">
        <v>93</v>
      </c>
      <c r="B121" s="73" t="s">
        <v>205</v>
      </c>
      <c r="C121" s="61" t="s">
        <v>683</v>
      </c>
      <c r="D121" s="62" t="s">
        <v>337</v>
      </c>
      <c r="E121" s="63" t="str">
        <f>DC[[#This Row],[Program Code]]&amp;": "&amp;DC[[#This Row],[Programme Name]]</f>
        <v>06: Natural Resources, Environment, Climate Change, Land and Water Management</v>
      </c>
      <c r="F121" s="62" t="s">
        <v>425</v>
      </c>
      <c r="G121" s="62" t="s">
        <v>426</v>
      </c>
      <c r="H121" s="63" t="str">
        <f>DC[[#This Row],[Project Code]]&amp;" "&amp;DC[[#This Row],[Project Name]]</f>
        <v>1761 Strengthening Drought Resilience for Smaller household farmers and the Pastoralists in the IGAD region (DRESS-EA Project)</v>
      </c>
      <c r="I121" s="126">
        <v>44378</v>
      </c>
      <c r="J121" s="126">
        <v>46203</v>
      </c>
      <c r="K121" s="64">
        <v>0.5</v>
      </c>
      <c r="L121" s="64">
        <v>3.46</v>
      </c>
      <c r="M121" s="65" t="s">
        <v>286</v>
      </c>
      <c r="N121" s="70">
        <v>46203</v>
      </c>
      <c r="O121" s="162"/>
    </row>
    <row r="122" spans="1:15" x14ac:dyDescent="0.25">
      <c r="A122" s="74" t="s">
        <v>93</v>
      </c>
      <c r="B122" s="73" t="s">
        <v>205</v>
      </c>
      <c r="C122" s="61" t="s">
        <v>683</v>
      </c>
      <c r="D122" s="62" t="s">
        <v>337</v>
      </c>
      <c r="E122" s="63" t="str">
        <f>DC[[#This Row],[Program Code]]&amp;": "&amp;DC[[#This Row],[Programme Name]]</f>
        <v>06: Natural Resources, Environment, Climate Change, Land and Water Management</v>
      </c>
      <c r="F122" s="62" t="s">
        <v>427</v>
      </c>
      <c r="G122" s="62" t="s">
        <v>428</v>
      </c>
      <c r="H122" s="63" t="str">
        <f>DC[[#This Row],[Project Code]]&amp;" "&amp;DC[[#This Row],[Project Name]]</f>
        <v>1762 Potable Water Project</v>
      </c>
      <c r="I122" s="126">
        <v>44378</v>
      </c>
      <c r="J122" s="126">
        <v>46203</v>
      </c>
      <c r="K122" s="64">
        <v>1.9970000000000001</v>
      </c>
      <c r="L122" s="64">
        <v>0</v>
      </c>
      <c r="M122" s="65" t="s">
        <v>286</v>
      </c>
      <c r="N122" s="70">
        <v>46203</v>
      </c>
      <c r="O122" s="162"/>
    </row>
    <row r="123" spans="1:15" x14ac:dyDescent="0.25">
      <c r="A123" s="74" t="s">
        <v>93</v>
      </c>
      <c r="B123" s="73" t="s">
        <v>205</v>
      </c>
      <c r="C123" s="61" t="s">
        <v>683</v>
      </c>
      <c r="D123" s="62" t="s">
        <v>337</v>
      </c>
      <c r="E123" s="63" t="str">
        <f>DC[[#This Row],[Program Code]]&amp;": "&amp;DC[[#This Row],[Programme Name]]</f>
        <v>06: Natural Resources, Environment, Climate Change, Land and Water Management</v>
      </c>
      <c r="F123" s="62" t="s">
        <v>429</v>
      </c>
      <c r="G123" s="62" t="s">
        <v>430</v>
      </c>
      <c r="H123" s="63" t="str">
        <f>DC[[#This Row],[Project Code]]&amp;" "&amp;DC[[#This Row],[Project Name]]</f>
        <v>1770 Water and Sanitation Development Facility Karamoja</v>
      </c>
      <c r="I123" s="126">
        <v>44743</v>
      </c>
      <c r="J123" s="126">
        <v>46568</v>
      </c>
      <c r="K123" s="64">
        <v>15.2018</v>
      </c>
      <c r="L123" s="64">
        <v>0</v>
      </c>
      <c r="M123" s="65" t="s">
        <v>286</v>
      </c>
      <c r="N123" s="70">
        <v>46568</v>
      </c>
      <c r="O123" s="162"/>
    </row>
    <row r="124" spans="1:15" hidden="1" x14ac:dyDescent="0.25">
      <c r="A124" s="74" t="s">
        <v>93</v>
      </c>
      <c r="B124" s="73" t="s">
        <v>205</v>
      </c>
      <c r="C124" s="61" t="s">
        <v>683</v>
      </c>
      <c r="D124" s="62" t="s">
        <v>337</v>
      </c>
      <c r="E124" s="63" t="str">
        <f>DC[[#This Row],[Program Code]]&amp;": "&amp;DC[[#This Row],[Programme Name]]</f>
        <v>06: Natural Resources, Environment, Climate Change, Land and Water Management</v>
      </c>
      <c r="F124" s="62"/>
      <c r="G124" s="62" t="s">
        <v>892</v>
      </c>
      <c r="H124" s="63" t="str">
        <f>DC[[#This Row],[Project Code]]&amp;" "&amp;DC[[#This Row],[Project Name]]</f>
        <v xml:space="preserve"> Institutional Development of Ministry of Water and Environment</v>
      </c>
      <c r="I124" s="126">
        <v>45839</v>
      </c>
      <c r="J124" s="126">
        <v>47664</v>
      </c>
      <c r="K124" s="64">
        <v>4</v>
      </c>
      <c r="L124" s="64">
        <v>0</v>
      </c>
      <c r="M124" s="65" t="s">
        <v>1016</v>
      </c>
      <c r="N124" s="70">
        <v>47664</v>
      </c>
      <c r="O124" s="162" t="s">
        <v>1019</v>
      </c>
    </row>
    <row r="125" spans="1:15" hidden="1" x14ac:dyDescent="0.25">
      <c r="A125" s="72" t="s">
        <v>13</v>
      </c>
      <c r="B125" s="73" t="s">
        <v>206</v>
      </c>
      <c r="C125" s="61" t="s">
        <v>687</v>
      </c>
      <c r="D125" s="62" t="s">
        <v>462</v>
      </c>
      <c r="E125" s="63" t="str">
        <f>DC[[#This Row],[Program Code]]&amp;": "&amp;DC[[#This Row],[Programme Name]]</f>
        <v>11: Digital Transformation</v>
      </c>
      <c r="F125" s="62"/>
      <c r="G125" s="62" t="s">
        <v>893</v>
      </c>
      <c r="H125" s="63" t="str">
        <f>DC[[#This Row],[Project Code]]&amp;" "&amp;DC[[#This Row],[Project Name]]</f>
        <v xml:space="preserve"> Institutional Development of Ministry of ICT &amp; National Guidance</v>
      </c>
      <c r="I125" s="126">
        <v>45839</v>
      </c>
      <c r="J125" s="126">
        <v>47664</v>
      </c>
      <c r="K125" s="64">
        <v>0.57360581200000005</v>
      </c>
      <c r="L125" s="64">
        <v>0</v>
      </c>
      <c r="M125" s="65" t="s">
        <v>1016</v>
      </c>
      <c r="N125" s="70">
        <v>47664</v>
      </c>
      <c r="O125" s="162" t="s">
        <v>1019</v>
      </c>
    </row>
    <row r="126" spans="1:15" hidden="1" x14ac:dyDescent="0.25">
      <c r="A126" s="72" t="s">
        <v>614</v>
      </c>
      <c r="B126" s="73" t="s">
        <v>347</v>
      </c>
      <c r="C126" s="61" t="s">
        <v>688</v>
      </c>
      <c r="D126" s="62" t="s">
        <v>292</v>
      </c>
      <c r="E126" s="63" t="str">
        <f>DC[[#This Row],[Program Code]]&amp;": "&amp;DC[[#This Row],[Programme Name]]</f>
        <v>16: Governance and security</v>
      </c>
      <c r="F126" s="62"/>
      <c r="G126" s="62" t="s">
        <v>894</v>
      </c>
      <c r="H126" s="63" t="str">
        <f>DC[[#This Row],[Project Code]]&amp;" "&amp;DC[[#This Row],[Project Name]]</f>
        <v xml:space="preserve"> Institutional Development of Ministry of East African Affairs</v>
      </c>
      <c r="I126" s="126">
        <v>45839</v>
      </c>
      <c r="J126" s="126">
        <v>47664</v>
      </c>
      <c r="K126" s="64">
        <v>9.2914723000000005E-2</v>
      </c>
      <c r="L126" s="64">
        <v>0</v>
      </c>
      <c r="M126" s="65" t="s">
        <v>1016</v>
      </c>
      <c r="N126" s="70">
        <v>47664</v>
      </c>
      <c r="O126" s="162" t="s">
        <v>1019</v>
      </c>
    </row>
    <row r="127" spans="1:15" hidden="1" x14ac:dyDescent="0.25">
      <c r="A127" s="72" t="s">
        <v>147</v>
      </c>
      <c r="B127" s="73" t="s">
        <v>207</v>
      </c>
      <c r="C127" s="61" t="s">
        <v>682</v>
      </c>
      <c r="D127" s="62" t="s">
        <v>396</v>
      </c>
      <c r="E127" s="63" t="str">
        <f>DC[[#This Row],[Program Code]]&amp;": "&amp;DC[[#This Row],[Programme Name]]</f>
        <v>05: Tourism Development</v>
      </c>
      <c r="F127" s="62"/>
      <c r="G127" s="62" t="s">
        <v>895</v>
      </c>
      <c r="H127" s="63" t="str">
        <f>DC[[#This Row],[Project Code]]&amp;" "&amp;DC[[#This Row],[Project Name]]</f>
        <v xml:space="preserve"> Institutional Development of Ministry of Tourism, Wildlife and Antiquities</v>
      </c>
      <c r="I127" s="126">
        <v>45839</v>
      </c>
      <c r="J127" s="126">
        <v>47664</v>
      </c>
      <c r="K127" s="64">
        <v>8.2799999999999994</v>
      </c>
      <c r="L127" s="64">
        <v>0</v>
      </c>
      <c r="M127" s="65" t="s">
        <v>1016</v>
      </c>
      <c r="N127" s="70">
        <v>47664</v>
      </c>
      <c r="O127" s="162" t="s">
        <v>1019</v>
      </c>
    </row>
    <row r="128" spans="1:15" x14ac:dyDescent="0.25">
      <c r="A128" s="72" t="s">
        <v>147</v>
      </c>
      <c r="B128" s="73" t="s">
        <v>207</v>
      </c>
      <c r="C128" s="61" t="s">
        <v>682</v>
      </c>
      <c r="D128" s="62" t="s">
        <v>396</v>
      </c>
      <c r="E128" s="63" t="str">
        <f>DC[[#This Row],[Program Code]]&amp;": "&amp;DC[[#This Row],[Programme Name]]</f>
        <v>05: Tourism Development</v>
      </c>
      <c r="F128" s="62" t="s">
        <v>187</v>
      </c>
      <c r="G128" s="62" t="s">
        <v>397</v>
      </c>
      <c r="H128" s="63" t="str">
        <f>DC[[#This Row],[Project Code]]&amp;" "&amp;DC[[#This Row],[Project Name]]</f>
        <v>1699 Development of Museums and Heritage Sites for Cultural Tourism (Phase II)</v>
      </c>
      <c r="I128" s="126">
        <v>44378</v>
      </c>
      <c r="J128" s="126">
        <v>46203</v>
      </c>
      <c r="K128" s="64">
        <v>3.7961684039999999</v>
      </c>
      <c r="L128" s="64">
        <v>0</v>
      </c>
      <c r="M128" s="65" t="s">
        <v>286</v>
      </c>
      <c r="N128" s="70">
        <v>46203</v>
      </c>
      <c r="O128" s="162"/>
    </row>
    <row r="129" spans="1:15" x14ac:dyDescent="0.25">
      <c r="A129" s="72" t="s">
        <v>147</v>
      </c>
      <c r="B129" s="73" t="s">
        <v>207</v>
      </c>
      <c r="C129" s="61" t="s">
        <v>682</v>
      </c>
      <c r="D129" s="62" t="s">
        <v>396</v>
      </c>
      <c r="E129" s="63" t="str">
        <f>DC[[#This Row],[Program Code]]&amp;": "&amp;DC[[#This Row],[Programme Name]]</f>
        <v>05: Tourism Development</v>
      </c>
      <c r="F129" s="62" t="s">
        <v>188</v>
      </c>
      <c r="G129" s="62" t="s">
        <v>398</v>
      </c>
      <c r="H129" s="63" t="str">
        <f>DC[[#This Row],[Project Code]]&amp;" "&amp;DC[[#This Row],[Project Name]]</f>
        <v>1700 Mt. Rwenzori Tourism Infrastructure Development Project (Phase II)</v>
      </c>
      <c r="I129" s="126">
        <v>44378</v>
      </c>
      <c r="J129" s="126">
        <v>46203</v>
      </c>
      <c r="K129" s="64">
        <v>1.85</v>
      </c>
      <c r="L129" s="64">
        <v>0</v>
      </c>
      <c r="M129" s="65" t="s">
        <v>286</v>
      </c>
      <c r="N129" s="70">
        <v>46203</v>
      </c>
      <c r="O129" s="162"/>
    </row>
    <row r="130" spans="1:15" x14ac:dyDescent="0.25">
      <c r="A130" s="72" t="s">
        <v>147</v>
      </c>
      <c r="B130" s="73" t="s">
        <v>207</v>
      </c>
      <c r="C130" s="61" t="s">
        <v>682</v>
      </c>
      <c r="D130" s="62" t="s">
        <v>396</v>
      </c>
      <c r="E130" s="63" t="str">
        <f>DC[[#This Row],[Program Code]]&amp;": "&amp;DC[[#This Row],[Programme Name]]</f>
        <v>05: Tourism Development</v>
      </c>
      <c r="F130" s="62" t="s">
        <v>189</v>
      </c>
      <c r="G130" s="62" t="s">
        <v>399</v>
      </c>
      <c r="H130" s="63" t="str">
        <f>DC[[#This Row],[Project Code]]&amp;" "&amp;DC[[#This Row],[Project Name]]</f>
        <v>1701 Development of Source of the Nile (Phase II)</v>
      </c>
      <c r="I130" s="126">
        <v>44378</v>
      </c>
      <c r="J130" s="126">
        <v>46203</v>
      </c>
      <c r="K130" s="64">
        <v>5</v>
      </c>
      <c r="L130" s="64">
        <v>0</v>
      </c>
      <c r="M130" s="65" t="s">
        <v>286</v>
      </c>
      <c r="N130" s="70">
        <v>46203</v>
      </c>
      <c r="O130" s="162"/>
    </row>
    <row r="131" spans="1:15" x14ac:dyDescent="0.25">
      <c r="A131" s="72" t="s">
        <v>147</v>
      </c>
      <c r="B131" s="73" t="s">
        <v>207</v>
      </c>
      <c r="C131" s="61" t="s">
        <v>682</v>
      </c>
      <c r="D131" s="62" t="s">
        <v>396</v>
      </c>
      <c r="E131" s="67" t="str">
        <f>DC[[#This Row],[Program Code]]&amp;": "&amp;DC[[#This Row],[Programme Name]]</f>
        <v>05: Tourism Development</v>
      </c>
      <c r="F131" s="151" t="s">
        <v>795</v>
      </c>
      <c r="G131" s="65" t="s">
        <v>796</v>
      </c>
      <c r="H131" s="67" t="str">
        <f>DC[[#This Row],[Project Code]]&amp;" "&amp;DC[[#This Row],[Project Name]]</f>
        <v>1782 Mitigating Human Wildlife Conflict Project (MHWCP)</v>
      </c>
      <c r="I131" s="126" t="s">
        <v>773</v>
      </c>
      <c r="J131" s="126" t="s">
        <v>769</v>
      </c>
      <c r="K131" s="64"/>
      <c r="L131" s="64"/>
      <c r="M131" s="65" t="s">
        <v>747</v>
      </c>
      <c r="N131" s="70" t="s">
        <v>769</v>
      </c>
      <c r="O131" s="162"/>
    </row>
    <row r="132" spans="1:15" x14ac:dyDescent="0.25">
      <c r="A132" s="137" t="s">
        <v>774</v>
      </c>
      <c r="B132" s="136" t="s">
        <v>775</v>
      </c>
      <c r="C132" s="61" t="s">
        <v>679</v>
      </c>
      <c r="D132" s="62" t="s">
        <v>386</v>
      </c>
      <c r="E132" s="132" t="str">
        <f>DC[[#This Row],[Program Code]]&amp;": "&amp;DC[[#This Row],[Programme Name]]</f>
        <v xml:space="preserve">10: Sustainable Urbanization and Housing </v>
      </c>
      <c r="F132" s="133" t="s">
        <v>776</v>
      </c>
      <c r="G132" s="131" t="s">
        <v>777</v>
      </c>
      <c r="H132" s="132" t="str">
        <f>DC[[#This Row],[Project Code]]&amp;" "&amp;DC[[#This Row],[Project Name]]</f>
        <v>1798 GKMA Urban Development Project</v>
      </c>
      <c r="I132" s="126" t="s">
        <v>773</v>
      </c>
      <c r="J132" s="126" t="s">
        <v>769</v>
      </c>
      <c r="K132" s="125"/>
      <c r="L132" s="125"/>
      <c r="M132" s="123" t="s">
        <v>747</v>
      </c>
      <c r="N132" s="126" t="s">
        <v>769</v>
      </c>
      <c r="O132" s="162"/>
    </row>
    <row r="133" spans="1:15" x14ac:dyDescent="0.25">
      <c r="A133" s="72" t="s">
        <v>598</v>
      </c>
      <c r="B133" s="73" t="s">
        <v>309</v>
      </c>
      <c r="C133" s="61" t="s">
        <v>716</v>
      </c>
      <c r="D133" s="62" t="s">
        <v>717</v>
      </c>
      <c r="E133" s="63" t="str">
        <f>DC[[#This Row],[Program Code]]&amp;": "&amp;DC[[#This Row],[Programme Name]]</f>
        <v>19: Administration of Justice</v>
      </c>
      <c r="F133" s="62" t="s">
        <v>120</v>
      </c>
      <c r="G133" s="62" t="s">
        <v>310</v>
      </c>
      <c r="H133" s="63" t="str">
        <f>DC[[#This Row],[Project Code]]&amp;" "&amp;DC[[#This Row],[Project Name]]</f>
        <v>1556 Construction of the Supreme Court and Court of Appeal Buildings</v>
      </c>
      <c r="I133" s="126">
        <v>43647</v>
      </c>
      <c r="J133" s="126">
        <v>45107</v>
      </c>
      <c r="K133" s="64">
        <v>34.797844699999999</v>
      </c>
      <c r="L133" s="64">
        <v>0</v>
      </c>
      <c r="M133" s="65" t="s">
        <v>311</v>
      </c>
      <c r="N133" s="70">
        <v>45473</v>
      </c>
      <c r="O133" s="162"/>
    </row>
    <row r="134" spans="1:15" hidden="1" x14ac:dyDescent="0.25">
      <c r="A134" s="72" t="s">
        <v>598</v>
      </c>
      <c r="B134" s="73" t="s">
        <v>309</v>
      </c>
      <c r="C134" s="61" t="s">
        <v>716</v>
      </c>
      <c r="D134" s="62" t="s">
        <v>717</v>
      </c>
      <c r="E134" s="63" t="str">
        <f>DC[[#This Row],[Program Code]]&amp;": "&amp;DC[[#This Row],[Programme Name]]</f>
        <v>19: Administration of Justice</v>
      </c>
      <c r="F134" s="62"/>
      <c r="G134" s="62" t="s">
        <v>896</v>
      </c>
      <c r="H134" s="63" t="str">
        <f>DC[[#This Row],[Project Code]]&amp;" "&amp;DC[[#This Row],[Project Name]]</f>
        <v xml:space="preserve"> Institutional Development of the Judiciary</v>
      </c>
      <c r="I134" s="126">
        <v>45839</v>
      </c>
      <c r="J134" s="126">
        <v>47664</v>
      </c>
      <c r="K134" s="64">
        <v>27.7116553</v>
      </c>
      <c r="L134" s="64">
        <v>0</v>
      </c>
      <c r="M134" s="65" t="s">
        <v>1016</v>
      </c>
      <c r="N134" s="70">
        <v>47664</v>
      </c>
      <c r="O134" s="162" t="s">
        <v>1019</v>
      </c>
    </row>
    <row r="135" spans="1:15" hidden="1" x14ac:dyDescent="0.25">
      <c r="A135" s="72" t="s">
        <v>588</v>
      </c>
      <c r="B135" s="73" t="s">
        <v>295</v>
      </c>
      <c r="C135" s="61" t="s">
        <v>688</v>
      </c>
      <c r="D135" s="62" t="s">
        <v>292</v>
      </c>
      <c r="E135" s="63" t="str">
        <f>DC[[#This Row],[Program Code]]&amp;": "&amp;DC[[#This Row],[Programme Name]]</f>
        <v>16: Governance and security</v>
      </c>
      <c r="F135" s="62"/>
      <c r="G135" s="62" t="s">
        <v>897</v>
      </c>
      <c r="H135" s="63" t="str">
        <f>DC[[#This Row],[Project Code]]&amp;" "&amp;DC[[#This Row],[Project Name]]</f>
        <v xml:space="preserve"> Institutional Development of Electoral Commission</v>
      </c>
      <c r="I135" s="126">
        <v>45839</v>
      </c>
      <c r="J135" s="126">
        <v>47664</v>
      </c>
      <c r="K135" s="64">
        <v>65.409000000000006</v>
      </c>
      <c r="L135" s="64">
        <v>0</v>
      </c>
      <c r="M135" s="65" t="s">
        <v>1016</v>
      </c>
      <c r="N135" s="70">
        <v>47664</v>
      </c>
      <c r="O135" s="162" t="s">
        <v>1019</v>
      </c>
    </row>
    <row r="136" spans="1:15" x14ac:dyDescent="0.25">
      <c r="A136" s="72" t="s">
        <v>138</v>
      </c>
      <c r="B136" s="73" t="s">
        <v>208</v>
      </c>
      <c r="C136" s="61" t="s">
        <v>690</v>
      </c>
      <c r="D136" s="62" t="s">
        <v>304</v>
      </c>
      <c r="E136" s="63" t="str">
        <f>DC[[#This Row],[Program Code]]&amp;": "&amp;DC[[#This Row],[Programme Name]]</f>
        <v>18: Development Plan Implementation</v>
      </c>
      <c r="F136" s="62" t="s">
        <v>139</v>
      </c>
      <c r="G136" s="62" t="s">
        <v>305</v>
      </c>
      <c r="H136" s="63" t="str">
        <f>DC[[#This Row],[Project Code]]&amp;" "&amp;DC[[#This Row],[Project Name]]</f>
        <v>1496 Construction of the IGG Head Office Building Project</v>
      </c>
      <c r="I136" s="126">
        <v>43282</v>
      </c>
      <c r="J136" s="126">
        <v>45473</v>
      </c>
      <c r="K136" s="66">
        <v>13.5</v>
      </c>
      <c r="L136" s="66">
        <v>0</v>
      </c>
      <c r="M136" s="65" t="s">
        <v>286</v>
      </c>
      <c r="N136" s="70">
        <v>45473</v>
      </c>
      <c r="O136" s="162"/>
    </row>
    <row r="137" spans="1:15" hidden="1" x14ac:dyDescent="0.25">
      <c r="A137" s="72" t="s">
        <v>138</v>
      </c>
      <c r="B137" s="73" t="s">
        <v>208</v>
      </c>
      <c r="C137" s="61" t="s">
        <v>688</v>
      </c>
      <c r="D137" s="62" t="s">
        <v>292</v>
      </c>
      <c r="E137" s="63" t="str">
        <f>DC[[#This Row],[Program Code]]&amp;": "&amp;DC[[#This Row],[Programme Name]]</f>
        <v>16: Governance and security</v>
      </c>
      <c r="F137" s="62"/>
      <c r="G137" s="62" t="s">
        <v>898</v>
      </c>
      <c r="H137" s="63" t="str">
        <f>DC[[#This Row],[Project Code]]&amp;" "&amp;DC[[#This Row],[Project Name]]</f>
        <v xml:space="preserve"> Institutional Development of Inspectorate of Government</v>
      </c>
      <c r="I137" s="126">
        <v>45839</v>
      </c>
      <c r="J137" s="126">
        <v>47664</v>
      </c>
      <c r="K137" s="64">
        <v>0.5</v>
      </c>
      <c r="L137" s="64">
        <v>0</v>
      </c>
      <c r="M137" s="65" t="s">
        <v>1016</v>
      </c>
      <c r="N137" s="70">
        <v>47664</v>
      </c>
      <c r="O137" s="162" t="s">
        <v>1019</v>
      </c>
    </row>
    <row r="138" spans="1:15" x14ac:dyDescent="0.25">
      <c r="A138" s="72" t="s">
        <v>142</v>
      </c>
      <c r="B138" s="73" t="s">
        <v>209</v>
      </c>
      <c r="C138" s="122" t="s">
        <v>745</v>
      </c>
      <c r="D138" s="123" t="s">
        <v>746</v>
      </c>
      <c r="E138" s="63" t="str">
        <f>DC[[#This Row],[Program Code]]&amp;": "&amp;DC[[#This Row],[Programme Name]]</f>
        <v>20: Legislation, Oversight And Representation</v>
      </c>
      <c r="F138" s="62" t="s">
        <v>143</v>
      </c>
      <c r="G138" s="62" t="s">
        <v>469</v>
      </c>
      <c r="H138" s="63" t="str">
        <f>DC[[#This Row],[Project Code]]&amp;" "&amp;DC[[#This Row],[Project Name]]</f>
        <v>0355 REHABILITATION OF PARLIAMENT</v>
      </c>
      <c r="I138" s="126">
        <v>40725</v>
      </c>
      <c r="J138" s="126">
        <v>45473</v>
      </c>
      <c r="K138" s="64">
        <v>45.369779999999999</v>
      </c>
      <c r="L138" s="64">
        <v>0</v>
      </c>
      <c r="M138" s="65" t="s">
        <v>365</v>
      </c>
      <c r="N138" s="70">
        <v>45473</v>
      </c>
      <c r="O138" s="162"/>
    </row>
    <row r="139" spans="1:15" hidden="1" x14ac:dyDescent="0.25">
      <c r="A139" s="72" t="s">
        <v>142</v>
      </c>
      <c r="B139" s="73" t="s">
        <v>209</v>
      </c>
      <c r="C139" s="122" t="s">
        <v>745</v>
      </c>
      <c r="D139" s="123" t="s">
        <v>746</v>
      </c>
      <c r="E139" s="63" t="str">
        <f>DC[[#This Row],[Program Code]]&amp;": "&amp;DC[[#This Row],[Programme Name]]</f>
        <v>20: Legislation, Oversight And Representation</v>
      </c>
      <c r="F139" s="62"/>
      <c r="G139" s="62" t="s">
        <v>899</v>
      </c>
      <c r="H139" s="63" t="str">
        <f>DC[[#This Row],[Project Code]]&amp;" "&amp;DC[[#This Row],[Project Name]]</f>
        <v xml:space="preserve"> Institutional Development of Parliamentary Commission</v>
      </c>
      <c r="I139" s="126">
        <v>45839</v>
      </c>
      <c r="J139" s="126">
        <v>47664</v>
      </c>
      <c r="K139" s="64">
        <v>19.789640697999999</v>
      </c>
      <c r="L139" s="64">
        <v>0</v>
      </c>
      <c r="M139" s="65" t="s">
        <v>1016</v>
      </c>
      <c r="N139" s="70">
        <v>47664</v>
      </c>
      <c r="O139" s="162" t="s">
        <v>1019</v>
      </c>
    </row>
    <row r="140" spans="1:15" hidden="1" x14ac:dyDescent="0.25">
      <c r="A140" s="72" t="s">
        <v>605</v>
      </c>
      <c r="B140" s="73" t="s">
        <v>320</v>
      </c>
      <c r="C140" s="61" t="s">
        <v>688</v>
      </c>
      <c r="D140" s="62" t="s">
        <v>292</v>
      </c>
      <c r="E140" s="63" t="str">
        <f>DC[[#This Row],[Program Code]]&amp;": "&amp;DC[[#This Row],[Programme Name]]</f>
        <v>16: Governance and security</v>
      </c>
      <c r="F140" s="62"/>
      <c r="G140" s="62" t="s">
        <v>900</v>
      </c>
      <c r="H140" s="63" t="str">
        <f>DC[[#This Row],[Project Code]]&amp;" "&amp;DC[[#This Row],[Project Name]]</f>
        <v xml:space="preserve"> Institutional Development the Uganda Law Reform Commission</v>
      </c>
      <c r="I140" s="126">
        <v>45839</v>
      </c>
      <c r="J140" s="126">
        <v>47664</v>
      </c>
      <c r="K140" s="64">
        <v>0.378011017</v>
      </c>
      <c r="L140" s="64">
        <v>0</v>
      </c>
      <c r="M140" s="65" t="s">
        <v>1016</v>
      </c>
      <c r="N140" s="70">
        <v>47664</v>
      </c>
      <c r="O140" s="162" t="s">
        <v>1019</v>
      </c>
    </row>
    <row r="141" spans="1:15" hidden="1" x14ac:dyDescent="0.25">
      <c r="A141" s="72" t="s">
        <v>668</v>
      </c>
      <c r="B141" s="73" t="s">
        <v>507</v>
      </c>
      <c r="C141" s="61" t="s">
        <v>688</v>
      </c>
      <c r="D141" s="62" t="s">
        <v>292</v>
      </c>
      <c r="E141" s="63" t="str">
        <f>DC[[#This Row],[Program Code]]&amp;": "&amp;DC[[#This Row],[Programme Name]]</f>
        <v>16: Governance and security</v>
      </c>
      <c r="F141" s="62"/>
      <c r="G141" s="62" t="s">
        <v>901</v>
      </c>
      <c r="H141" s="63" t="str">
        <f>DC[[#This Row],[Project Code]]&amp;" "&amp;DC[[#This Row],[Project Name]]</f>
        <v xml:space="preserve"> Institutional Development the Uganda Human Rights Commission</v>
      </c>
      <c r="I141" s="126">
        <v>45839</v>
      </c>
      <c r="J141" s="126">
        <v>47664</v>
      </c>
      <c r="K141" s="64">
        <v>0.47797096100000003</v>
      </c>
      <c r="L141" s="64">
        <v>0</v>
      </c>
      <c r="M141" s="65" t="s">
        <v>1016</v>
      </c>
      <c r="N141" s="70">
        <v>47664</v>
      </c>
      <c r="O141" s="162" t="s">
        <v>1019</v>
      </c>
    </row>
    <row r="142" spans="1:15" hidden="1" x14ac:dyDescent="0.25">
      <c r="A142" s="72" t="s">
        <v>641</v>
      </c>
      <c r="B142" s="73" t="s">
        <v>477</v>
      </c>
      <c r="C142" s="61" t="s">
        <v>678</v>
      </c>
      <c r="D142" s="62" t="s">
        <v>301</v>
      </c>
      <c r="E142" s="63" t="str">
        <f>DC[[#This Row],[Program Code]]&amp;": "&amp;DC[[#This Row],[Programme Name]]</f>
        <v>12: Human Capital Development</v>
      </c>
      <c r="F142" s="62"/>
      <c r="G142" s="62" t="s">
        <v>902</v>
      </c>
      <c r="H142" s="63" t="str">
        <f>DC[[#This Row],[Project Code]]&amp;" "&amp;DC[[#This Row],[Project Name]]</f>
        <v xml:space="preserve"> Institutional Development of Uganda AIDS Commission</v>
      </c>
      <c r="I142" s="126">
        <v>45839</v>
      </c>
      <c r="J142" s="126">
        <v>47664</v>
      </c>
      <c r="K142" s="64">
        <v>0.55736999899999995</v>
      </c>
      <c r="L142" s="64">
        <v>0</v>
      </c>
      <c r="M142" s="65" t="s">
        <v>1016</v>
      </c>
      <c r="N142" s="70">
        <v>47664</v>
      </c>
      <c r="O142" s="162" t="s">
        <v>1019</v>
      </c>
    </row>
    <row r="143" spans="1:15" hidden="1" x14ac:dyDescent="0.25">
      <c r="A143" s="72" t="s">
        <v>633</v>
      </c>
      <c r="B143" s="73" t="s">
        <v>464</v>
      </c>
      <c r="C143" s="61" t="s">
        <v>690</v>
      </c>
      <c r="D143" s="62" t="s">
        <v>304</v>
      </c>
      <c r="E143" s="63" t="str">
        <f>DC[[#This Row],[Program Code]]&amp;": "&amp;DC[[#This Row],[Programme Name]]</f>
        <v>18: Development Plan Implementation</v>
      </c>
      <c r="F143" s="62"/>
      <c r="G143" s="62" t="s">
        <v>903</v>
      </c>
      <c r="H143" s="63" t="str">
        <f>DC[[#This Row],[Project Code]]&amp;" "&amp;DC[[#This Row],[Project Name]]</f>
        <v xml:space="preserve"> Institutional Development of National Planning Authority</v>
      </c>
      <c r="I143" s="126">
        <v>45839</v>
      </c>
      <c r="J143" s="126">
        <v>47664</v>
      </c>
      <c r="K143" s="64">
        <v>0.81305000000000005</v>
      </c>
      <c r="L143" s="64">
        <v>0</v>
      </c>
      <c r="M143" s="65" t="s">
        <v>1016</v>
      </c>
      <c r="N143" s="70">
        <v>47664</v>
      </c>
      <c r="O143" s="162" t="s">
        <v>1019</v>
      </c>
    </row>
    <row r="144" spans="1:15" hidden="1" x14ac:dyDescent="0.25">
      <c r="A144" s="72" t="s">
        <v>669</v>
      </c>
      <c r="B144" s="73" t="s">
        <v>508</v>
      </c>
      <c r="C144" s="61" t="s">
        <v>680</v>
      </c>
      <c r="D144" s="62" t="s">
        <v>478</v>
      </c>
      <c r="E144" s="63" t="str">
        <f>DC[[#This Row],[Program Code]]&amp;": "&amp;DC[[#This Row],[Programme Name]]</f>
        <v>13: Innovation, Technology Development and Transfer</v>
      </c>
      <c r="F144" s="62"/>
      <c r="G144" s="62" t="s">
        <v>904</v>
      </c>
      <c r="H144" s="63" t="str">
        <f>DC[[#This Row],[Project Code]]&amp;" "&amp;DC[[#This Row],[Project Name]]</f>
        <v xml:space="preserve"> Institutional Development of Uganda Industrial Research Institute</v>
      </c>
      <c r="I144" s="126">
        <v>45839</v>
      </c>
      <c r="J144" s="126">
        <v>47664</v>
      </c>
      <c r="K144" s="64">
        <v>2.8930600000000002</v>
      </c>
      <c r="L144" s="64">
        <v>0</v>
      </c>
      <c r="M144" s="65" t="s">
        <v>1016</v>
      </c>
      <c r="N144" s="70">
        <v>47664</v>
      </c>
      <c r="O144" s="162" t="s">
        <v>1019</v>
      </c>
    </row>
    <row r="145" spans="1:15" hidden="1" x14ac:dyDescent="0.25">
      <c r="A145" s="72" t="s">
        <v>628</v>
      </c>
      <c r="B145" s="73" t="s">
        <v>457</v>
      </c>
      <c r="C145" s="61" t="s">
        <v>678</v>
      </c>
      <c r="D145" s="62" t="s">
        <v>301</v>
      </c>
      <c r="E145" s="63" t="str">
        <f>DC[[#This Row],[Program Code]]&amp;": "&amp;DC[[#This Row],[Programme Name]]</f>
        <v>12: Human Capital Development</v>
      </c>
      <c r="F145" s="62"/>
      <c r="G145" s="62" t="s">
        <v>905</v>
      </c>
      <c r="H145" s="63" t="str">
        <f>DC[[#This Row],[Project Code]]&amp;" "&amp;DC[[#This Row],[Project Name]]</f>
        <v xml:space="preserve"> Institutional Development of National Curriculum Development Centre</v>
      </c>
      <c r="I145" s="126">
        <v>45839</v>
      </c>
      <c r="J145" s="126">
        <v>47664</v>
      </c>
      <c r="K145" s="64">
        <v>0.45</v>
      </c>
      <c r="L145" s="64">
        <v>0</v>
      </c>
      <c r="M145" s="65" t="s">
        <v>1016</v>
      </c>
      <c r="N145" s="70">
        <v>47664</v>
      </c>
      <c r="O145" s="162" t="s">
        <v>1019</v>
      </c>
    </row>
    <row r="146" spans="1:15" hidden="1" x14ac:dyDescent="0.25">
      <c r="A146" s="72" t="s">
        <v>584</v>
      </c>
      <c r="B146" s="73" t="s">
        <v>289</v>
      </c>
      <c r="C146" s="61" t="s">
        <v>688</v>
      </c>
      <c r="D146" s="62" t="s">
        <v>292</v>
      </c>
      <c r="E146" s="63" t="str">
        <f>DC[[#This Row],[Program Code]]&amp;": "&amp;DC[[#This Row],[Programme Name]]</f>
        <v>16: Governance and security</v>
      </c>
      <c r="F146" s="62"/>
      <c r="G146" s="62" t="s">
        <v>906</v>
      </c>
      <c r="H146" s="63" t="str">
        <f>DC[[#This Row],[Project Code]]&amp;" "&amp;DC[[#This Row],[Project Name]]</f>
        <v xml:space="preserve"> Institutional Development of Directorate of Ethics and Integrity</v>
      </c>
      <c r="I146" s="126">
        <v>45839</v>
      </c>
      <c r="J146" s="126">
        <v>47664</v>
      </c>
      <c r="K146" s="64">
        <v>6.4769999999999994E-2</v>
      </c>
      <c r="L146" s="64">
        <v>0</v>
      </c>
      <c r="M146" s="65" t="s">
        <v>1016</v>
      </c>
      <c r="N146" s="70">
        <v>47664</v>
      </c>
      <c r="O146" s="162" t="s">
        <v>1019</v>
      </c>
    </row>
    <row r="147" spans="1:15" x14ac:dyDescent="0.25">
      <c r="A147" s="75" t="s">
        <v>56</v>
      </c>
      <c r="B147" s="73" t="s">
        <v>516</v>
      </c>
      <c r="C147" s="61" t="s">
        <v>686</v>
      </c>
      <c r="D147" s="62" t="s">
        <v>316</v>
      </c>
      <c r="E147" s="63" t="str">
        <f>DC[[#This Row],[Program Code]]&amp;": "&amp;DC[[#This Row],[Programme Name]]</f>
        <v>09: Intergrated Transport Infrastructure and Services</v>
      </c>
      <c r="F147" s="62" t="s">
        <v>57</v>
      </c>
      <c r="G147" s="62" t="s">
        <v>517</v>
      </c>
      <c r="H147" s="63" t="str">
        <f>DC[[#This Row],[Project Code]]&amp;" "&amp;DC[[#This Row],[Project Name]]</f>
        <v>0265 Atiak-Moyo-Afoji</v>
      </c>
      <c r="I147" s="126">
        <v>37803</v>
      </c>
      <c r="J147" s="126">
        <v>45473</v>
      </c>
      <c r="K147" s="64">
        <v>18.718338576000001</v>
      </c>
      <c r="L147" s="64">
        <v>48.852152539999999</v>
      </c>
      <c r="M147" s="65" t="s">
        <v>286</v>
      </c>
      <c r="N147" s="70">
        <v>45473</v>
      </c>
      <c r="O147" s="162"/>
    </row>
    <row r="148" spans="1:15" x14ac:dyDescent="0.25">
      <c r="A148" s="75" t="s">
        <v>56</v>
      </c>
      <c r="B148" s="73" t="s">
        <v>516</v>
      </c>
      <c r="C148" s="61" t="s">
        <v>686</v>
      </c>
      <c r="D148" s="62" t="s">
        <v>316</v>
      </c>
      <c r="E148" s="63" t="str">
        <f>DC[[#This Row],[Program Code]]&amp;": "&amp;DC[[#This Row],[Programme Name]]</f>
        <v>09: Intergrated Transport Infrastructure and Services</v>
      </c>
      <c r="F148" s="62" t="s">
        <v>58</v>
      </c>
      <c r="G148" s="62" t="s">
        <v>518</v>
      </c>
      <c r="H148" s="63" t="str">
        <f>DC[[#This Row],[Project Code]]&amp;" "&amp;DC[[#This Row],[Project Name]]</f>
        <v>0267 IMPROVEMENT FERRY SERVICES.</v>
      </c>
      <c r="I148" s="126">
        <v>37803</v>
      </c>
      <c r="J148" s="126">
        <v>45838</v>
      </c>
      <c r="K148" s="64">
        <v>26.683751001000001</v>
      </c>
      <c r="L148" s="64">
        <v>0</v>
      </c>
      <c r="M148" s="65" t="s">
        <v>311</v>
      </c>
      <c r="N148" s="70">
        <v>45838</v>
      </c>
      <c r="O148" s="162"/>
    </row>
    <row r="149" spans="1:15" x14ac:dyDescent="0.25">
      <c r="A149" s="75" t="s">
        <v>56</v>
      </c>
      <c r="B149" s="73" t="s">
        <v>516</v>
      </c>
      <c r="C149" s="61" t="s">
        <v>686</v>
      </c>
      <c r="D149" s="62" t="s">
        <v>316</v>
      </c>
      <c r="E149" s="63" t="str">
        <f>DC[[#This Row],[Program Code]]&amp;": "&amp;DC[[#This Row],[Programme Name]]</f>
        <v>09: Intergrated Transport Infrastructure and Services</v>
      </c>
      <c r="F149" s="62" t="s">
        <v>59</v>
      </c>
      <c r="G149" s="62" t="s">
        <v>519</v>
      </c>
      <c r="H149" s="63" t="str">
        <f>DC[[#This Row],[Project Code]]&amp;" "&amp;DC[[#This Row],[Project Name]]</f>
        <v>1040 Kapchorwa - Suam Road</v>
      </c>
      <c r="I149" s="126">
        <v>40483</v>
      </c>
      <c r="J149" s="126">
        <v>45473</v>
      </c>
      <c r="K149" s="64">
        <v>13.78585629</v>
      </c>
      <c r="L149" s="64">
        <v>50.198471705000003</v>
      </c>
      <c r="M149" s="65" t="s">
        <v>286</v>
      </c>
      <c r="N149" s="70">
        <v>45473</v>
      </c>
      <c r="O149" s="162"/>
    </row>
    <row r="150" spans="1:15" x14ac:dyDescent="0.25">
      <c r="A150" s="75" t="s">
        <v>56</v>
      </c>
      <c r="B150" s="73" t="s">
        <v>516</v>
      </c>
      <c r="C150" s="61" t="s">
        <v>686</v>
      </c>
      <c r="D150" s="62" t="s">
        <v>316</v>
      </c>
      <c r="E150" s="63" t="str">
        <f>DC[[#This Row],[Program Code]]&amp;": "&amp;DC[[#This Row],[Programme Name]]</f>
        <v>09: Intergrated Transport Infrastructure and Services</v>
      </c>
      <c r="F150" s="62" t="s">
        <v>60</v>
      </c>
      <c r="G150" s="62" t="s">
        <v>520</v>
      </c>
      <c r="H150" s="63" t="str">
        <f>DC[[#This Row],[Project Code]]&amp;" "&amp;DC[[#This Row],[Project Name]]</f>
        <v>1041 Kyenjojo- Hoima-Masindi -Kigumba road</v>
      </c>
      <c r="I150" s="126">
        <v>41729</v>
      </c>
      <c r="J150" s="126">
        <v>45473</v>
      </c>
      <c r="K150" s="64">
        <v>0.97851701599999996</v>
      </c>
      <c r="L150" s="64">
        <v>17.502149138</v>
      </c>
      <c r="M150" s="65" t="s">
        <v>311</v>
      </c>
      <c r="N150" s="70">
        <v>45473</v>
      </c>
      <c r="O150" s="162"/>
    </row>
    <row r="151" spans="1:15" x14ac:dyDescent="0.25">
      <c r="A151" s="75" t="s">
        <v>56</v>
      </c>
      <c r="B151" s="73" t="s">
        <v>516</v>
      </c>
      <c r="C151" s="61" t="s">
        <v>686</v>
      </c>
      <c r="D151" s="62" t="s">
        <v>316</v>
      </c>
      <c r="E151" s="63" t="str">
        <f>DC[[#This Row],[Program Code]]&amp;": "&amp;DC[[#This Row],[Programme Name]]</f>
        <v>09: Intergrated Transport Infrastructure and Services</v>
      </c>
      <c r="F151" s="62" t="s">
        <v>61</v>
      </c>
      <c r="G151" s="62" t="s">
        <v>521</v>
      </c>
      <c r="H151" s="63" t="str">
        <f>DC[[#This Row],[Project Code]]&amp;" "&amp;DC[[#This Row],[Project Name]]</f>
        <v>1176 Hoima- Wanseko Road</v>
      </c>
      <c r="I151" s="126">
        <v>40247</v>
      </c>
      <c r="J151" s="126">
        <v>45473</v>
      </c>
      <c r="K151" s="64">
        <v>104.01115540799999</v>
      </c>
      <c r="L151" s="64">
        <v>87.799242656000004</v>
      </c>
      <c r="M151" s="65" t="s">
        <v>286</v>
      </c>
      <c r="N151" s="70">
        <v>45473</v>
      </c>
      <c r="O151" s="162"/>
    </row>
    <row r="152" spans="1:15" x14ac:dyDescent="0.25">
      <c r="A152" s="75" t="s">
        <v>56</v>
      </c>
      <c r="B152" s="73" t="s">
        <v>516</v>
      </c>
      <c r="C152" s="61" t="s">
        <v>686</v>
      </c>
      <c r="D152" s="62" t="s">
        <v>316</v>
      </c>
      <c r="E152" s="63" t="str">
        <f>DC[[#This Row],[Program Code]]&amp;": "&amp;DC[[#This Row],[Programme Name]]</f>
        <v>09: Intergrated Transport Infrastructure and Services</v>
      </c>
      <c r="F152" s="62" t="s">
        <v>62</v>
      </c>
      <c r="G152" s="62" t="s">
        <v>522</v>
      </c>
      <c r="H152" s="63" t="str">
        <f>DC[[#This Row],[Project Code]]&amp;" "&amp;DC[[#This Row],[Project Name]]</f>
        <v>1274 Musita-Lumino-Busia/Majanji Road</v>
      </c>
      <c r="I152" s="126">
        <v>41821</v>
      </c>
      <c r="J152" s="126">
        <v>45473</v>
      </c>
      <c r="K152" s="64">
        <v>38.037211857000003</v>
      </c>
      <c r="L152" s="64">
        <v>0</v>
      </c>
      <c r="M152" s="65" t="s">
        <v>286</v>
      </c>
      <c r="N152" s="70">
        <v>45473</v>
      </c>
      <c r="O152" s="162"/>
    </row>
    <row r="153" spans="1:15" x14ac:dyDescent="0.25">
      <c r="A153" s="75" t="s">
        <v>56</v>
      </c>
      <c r="B153" s="73" t="s">
        <v>516</v>
      </c>
      <c r="C153" s="61" t="s">
        <v>686</v>
      </c>
      <c r="D153" s="62" t="s">
        <v>316</v>
      </c>
      <c r="E153" s="63" t="str">
        <f>DC[[#This Row],[Program Code]]&amp;": "&amp;DC[[#This Row],[Programme Name]]</f>
        <v>09: Intergrated Transport Infrastructure and Services</v>
      </c>
      <c r="F153" s="62" t="s">
        <v>63</v>
      </c>
      <c r="G153" s="62" t="s">
        <v>523</v>
      </c>
      <c r="H153" s="63" t="str">
        <f>DC[[#This Row],[Project Code]]&amp;" "&amp;DC[[#This Row],[Project Name]]</f>
        <v>1275 Olwiyo-Gulu-Kitgum Road</v>
      </c>
      <c r="I153" s="126">
        <v>41729</v>
      </c>
      <c r="J153" s="126">
        <v>45473</v>
      </c>
      <c r="K153" s="64">
        <v>19.760734023000001</v>
      </c>
      <c r="L153" s="64">
        <v>0</v>
      </c>
      <c r="M153" s="65" t="s">
        <v>311</v>
      </c>
      <c r="N153" s="70">
        <v>45473</v>
      </c>
      <c r="O153" s="162"/>
    </row>
    <row r="154" spans="1:15" x14ac:dyDescent="0.25">
      <c r="A154" s="75" t="s">
        <v>56</v>
      </c>
      <c r="B154" s="73" t="s">
        <v>516</v>
      </c>
      <c r="C154" s="61" t="s">
        <v>686</v>
      </c>
      <c r="D154" s="62" t="s">
        <v>316</v>
      </c>
      <c r="E154" s="63" t="str">
        <f>DC[[#This Row],[Program Code]]&amp;": "&amp;DC[[#This Row],[Programme Name]]</f>
        <v>09: Intergrated Transport Infrastructure and Services</v>
      </c>
      <c r="F154" s="62" t="s">
        <v>64</v>
      </c>
      <c r="G154" s="62" t="s">
        <v>524</v>
      </c>
      <c r="H154" s="63" t="str">
        <f>DC[[#This Row],[Project Code]]&amp;" "&amp;DC[[#This Row],[Project Name]]</f>
        <v>1277 Kampala Nothern Bypass Phase 2</v>
      </c>
      <c r="I154" s="126">
        <v>41821</v>
      </c>
      <c r="J154" s="126">
        <v>45473</v>
      </c>
      <c r="K154" s="64">
        <v>28.813336912</v>
      </c>
      <c r="L154" s="64">
        <v>0</v>
      </c>
      <c r="M154" s="65" t="s">
        <v>311</v>
      </c>
      <c r="N154" s="70">
        <v>45473</v>
      </c>
      <c r="O154" s="162"/>
    </row>
    <row r="155" spans="1:15" x14ac:dyDescent="0.25">
      <c r="A155" s="75" t="s">
        <v>56</v>
      </c>
      <c r="B155" s="73" t="s">
        <v>516</v>
      </c>
      <c r="C155" s="61" t="s">
        <v>686</v>
      </c>
      <c r="D155" s="62" t="s">
        <v>316</v>
      </c>
      <c r="E155" s="63" t="str">
        <f>DC[[#This Row],[Program Code]]&amp;": "&amp;DC[[#This Row],[Programme Name]]</f>
        <v>09: Intergrated Transport Infrastructure and Services</v>
      </c>
      <c r="F155" s="62" t="s">
        <v>65</v>
      </c>
      <c r="G155" s="62" t="s">
        <v>525</v>
      </c>
      <c r="H155" s="63" t="str">
        <f>DC[[#This Row],[Project Code]]&amp;" "&amp;DC[[#This Row],[Project Name]]</f>
        <v>1279 Seeta-Kyaliwajjala-Matugga-Wakiso-Buloba-Nsangi</v>
      </c>
      <c r="I155" s="126">
        <v>41821</v>
      </c>
      <c r="J155" s="126">
        <v>45473</v>
      </c>
      <c r="K155" s="64">
        <v>60.657163118</v>
      </c>
      <c r="L155" s="64">
        <v>0</v>
      </c>
      <c r="M155" s="65" t="s">
        <v>286</v>
      </c>
      <c r="N155" s="70">
        <v>45473</v>
      </c>
      <c r="O155" s="162"/>
    </row>
    <row r="156" spans="1:15" x14ac:dyDescent="0.25">
      <c r="A156" s="75" t="s">
        <v>56</v>
      </c>
      <c r="B156" s="73" t="s">
        <v>516</v>
      </c>
      <c r="C156" s="61" t="s">
        <v>686</v>
      </c>
      <c r="D156" s="62" t="s">
        <v>316</v>
      </c>
      <c r="E156" s="63" t="str">
        <f>DC[[#This Row],[Program Code]]&amp;": "&amp;DC[[#This Row],[Programme Name]]</f>
        <v>09: Intergrated Transport Infrastructure and Services</v>
      </c>
      <c r="F156" s="62" t="s">
        <v>66</v>
      </c>
      <c r="G156" s="62" t="s">
        <v>526</v>
      </c>
      <c r="H156" s="63" t="str">
        <f>DC[[#This Row],[Project Code]]&amp;" "&amp;DC[[#This Row],[Project Name]]</f>
        <v>1280 Najjanankumbi-Busabala Road and Nambole-Namilyango-Seeta</v>
      </c>
      <c r="I156" s="126">
        <v>41729</v>
      </c>
      <c r="J156" s="126">
        <v>45473</v>
      </c>
      <c r="K156" s="64">
        <v>80.406109670999996</v>
      </c>
      <c r="L156" s="64">
        <v>0</v>
      </c>
      <c r="M156" s="65" t="s">
        <v>286</v>
      </c>
      <c r="N156" s="70">
        <v>45473</v>
      </c>
      <c r="O156" s="162"/>
    </row>
    <row r="157" spans="1:15" x14ac:dyDescent="0.25">
      <c r="A157" s="75" t="s">
        <v>56</v>
      </c>
      <c r="B157" s="73" t="s">
        <v>516</v>
      </c>
      <c r="C157" s="61" t="s">
        <v>686</v>
      </c>
      <c r="D157" s="62" t="s">
        <v>316</v>
      </c>
      <c r="E157" s="63" t="str">
        <f>DC[[#This Row],[Program Code]]&amp;": "&amp;DC[[#This Row],[Programme Name]]</f>
        <v>09: Intergrated Transport Infrastructure and Services</v>
      </c>
      <c r="F157" s="62" t="s">
        <v>67</v>
      </c>
      <c r="G157" s="62" t="s">
        <v>527</v>
      </c>
      <c r="H157" s="63" t="str">
        <f>DC[[#This Row],[Project Code]]&amp;" "&amp;DC[[#This Row],[Project Name]]</f>
        <v>1281 Tirinyi-Pallisa-Kumi/Kamonkoli Road</v>
      </c>
      <c r="I157" s="126">
        <v>41729</v>
      </c>
      <c r="J157" s="126">
        <v>45107</v>
      </c>
      <c r="K157" s="64">
        <v>35.031999999999996</v>
      </c>
      <c r="L157" s="64">
        <v>14.617179500000001</v>
      </c>
      <c r="M157" s="65" t="s">
        <v>311</v>
      </c>
      <c r="N157" s="70">
        <v>45473</v>
      </c>
      <c r="O157" s="162"/>
    </row>
    <row r="158" spans="1:15" x14ac:dyDescent="0.25">
      <c r="A158" s="75" t="s">
        <v>56</v>
      </c>
      <c r="B158" s="73" t="s">
        <v>516</v>
      </c>
      <c r="C158" s="61" t="s">
        <v>686</v>
      </c>
      <c r="D158" s="62" t="s">
        <v>316</v>
      </c>
      <c r="E158" s="63" t="str">
        <f>DC[[#This Row],[Program Code]]&amp;": "&amp;DC[[#This Row],[Programme Name]]</f>
        <v>09: Intergrated Transport Infrastructure and Services</v>
      </c>
      <c r="F158" s="62" t="s">
        <v>68</v>
      </c>
      <c r="G158" s="62" t="s">
        <v>528</v>
      </c>
      <c r="H158" s="63" t="str">
        <f>DC[[#This Row],[Project Code]]&amp;" "&amp;DC[[#This Row],[Project Name]]</f>
        <v>1311 Upgrading Rukungiri-Kihihi-Ishasha/Kanungu Road</v>
      </c>
      <c r="I158" s="126">
        <v>41821</v>
      </c>
      <c r="J158" s="126">
        <v>45107</v>
      </c>
      <c r="K158" s="64">
        <v>7.9541489360000002</v>
      </c>
      <c r="L158" s="64">
        <v>47.937635241999999</v>
      </c>
      <c r="M158" s="65" t="s">
        <v>311</v>
      </c>
      <c r="N158" s="70">
        <v>45838</v>
      </c>
      <c r="O158" s="162"/>
    </row>
    <row r="159" spans="1:15" x14ac:dyDescent="0.25">
      <c r="A159" s="75" t="s">
        <v>56</v>
      </c>
      <c r="B159" s="73" t="s">
        <v>516</v>
      </c>
      <c r="C159" s="61" t="s">
        <v>686</v>
      </c>
      <c r="D159" s="62" t="s">
        <v>316</v>
      </c>
      <c r="E159" s="63" t="str">
        <f>DC[[#This Row],[Program Code]]&amp;": "&amp;DC[[#This Row],[Programme Name]]</f>
        <v>09: Intergrated Transport Infrastructure and Services</v>
      </c>
      <c r="F159" s="62" t="s">
        <v>69</v>
      </c>
      <c r="G159" s="62" t="s">
        <v>529</v>
      </c>
      <c r="H159" s="63" t="str">
        <f>DC[[#This Row],[Project Code]]&amp;" "&amp;DC[[#This Row],[Project Name]]</f>
        <v>1313 North Eastern Road-Corridor Asset Management Project</v>
      </c>
      <c r="I159" s="126">
        <v>41821</v>
      </c>
      <c r="J159" s="126">
        <v>45473</v>
      </c>
      <c r="K159" s="64">
        <v>2.3748</v>
      </c>
      <c r="L159" s="64">
        <v>82.317800343000002</v>
      </c>
      <c r="M159" s="65" t="s">
        <v>286</v>
      </c>
      <c r="N159" s="70">
        <v>45473</v>
      </c>
      <c r="O159" s="162"/>
    </row>
    <row r="160" spans="1:15" x14ac:dyDescent="0.25">
      <c r="A160" s="75" t="s">
        <v>56</v>
      </c>
      <c r="B160" s="73" t="s">
        <v>516</v>
      </c>
      <c r="C160" s="61" t="s">
        <v>686</v>
      </c>
      <c r="D160" s="62" t="s">
        <v>316</v>
      </c>
      <c r="E160" s="63" t="str">
        <f>DC[[#This Row],[Program Code]]&amp;": "&amp;DC[[#This Row],[Programme Name]]</f>
        <v>09: Intergrated Transport Infrastructure and Services</v>
      </c>
      <c r="F160" s="62" t="s">
        <v>70</v>
      </c>
      <c r="G160" s="62" t="s">
        <v>530</v>
      </c>
      <c r="H160" s="63" t="str">
        <f>DC[[#This Row],[Project Code]]&amp;" "&amp;DC[[#This Row],[Project Name]]</f>
        <v>1319 Kampala Flyover</v>
      </c>
      <c r="I160" s="126">
        <v>42186</v>
      </c>
      <c r="J160" s="126">
        <v>45473</v>
      </c>
      <c r="K160" s="64">
        <v>9.7740718149999992</v>
      </c>
      <c r="L160" s="64">
        <v>129.67147979699999</v>
      </c>
      <c r="M160" s="65" t="s">
        <v>286</v>
      </c>
      <c r="N160" s="70">
        <v>45473</v>
      </c>
      <c r="O160" s="162"/>
    </row>
    <row r="161" spans="1:15" x14ac:dyDescent="0.25">
      <c r="A161" s="75" t="s">
        <v>56</v>
      </c>
      <c r="B161" s="73" t="s">
        <v>516</v>
      </c>
      <c r="C161" s="61" t="s">
        <v>686</v>
      </c>
      <c r="D161" s="62" t="s">
        <v>316</v>
      </c>
      <c r="E161" s="63" t="str">
        <f>DC[[#This Row],[Program Code]]&amp;": "&amp;DC[[#This Row],[Programme Name]]</f>
        <v>09: Intergrated Transport Infrastructure and Services</v>
      </c>
      <c r="F161" s="62" t="s">
        <v>71</v>
      </c>
      <c r="G161" s="62" t="s">
        <v>531</v>
      </c>
      <c r="H161" s="63" t="str">
        <f>DC[[#This Row],[Project Code]]&amp;" "&amp;DC[[#This Row],[Project Name]]</f>
        <v>1320 Construction of 66 Selected Bridges</v>
      </c>
      <c r="I161" s="126">
        <v>42186</v>
      </c>
      <c r="J161" s="126">
        <v>46203</v>
      </c>
      <c r="K161" s="64">
        <v>58.999285092000001</v>
      </c>
      <c r="L161" s="64">
        <v>0</v>
      </c>
      <c r="M161" s="65" t="s">
        <v>311</v>
      </c>
      <c r="N161" s="70">
        <v>46203</v>
      </c>
      <c r="O161" s="162"/>
    </row>
    <row r="162" spans="1:15" x14ac:dyDescent="0.25">
      <c r="A162" s="75" t="s">
        <v>56</v>
      </c>
      <c r="B162" s="73" t="s">
        <v>516</v>
      </c>
      <c r="C162" s="61" t="s">
        <v>686</v>
      </c>
      <c r="D162" s="62" t="s">
        <v>316</v>
      </c>
      <c r="E162" s="63" t="str">
        <f>DC[[#This Row],[Program Code]]&amp;": "&amp;DC[[#This Row],[Programme Name]]</f>
        <v>09: Intergrated Transport Infrastructure and Services</v>
      </c>
      <c r="F162" s="62" t="s">
        <v>72</v>
      </c>
      <c r="G162" s="62" t="s">
        <v>532</v>
      </c>
      <c r="H162" s="63" t="str">
        <f>DC[[#This Row],[Project Code]]&amp;" "&amp;DC[[#This Row],[Project Name]]</f>
        <v>1322 Upgrading of Muyembe-Nakapiripirit (92 km)</v>
      </c>
      <c r="I162" s="126">
        <v>42186</v>
      </c>
      <c r="J162" s="126">
        <v>45473</v>
      </c>
      <c r="K162" s="64">
        <v>0.26</v>
      </c>
      <c r="L162" s="64">
        <v>60.584362401999996</v>
      </c>
      <c r="M162" s="65" t="s">
        <v>286</v>
      </c>
      <c r="N162" s="70">
        <v>45473</v>
      </c>
      <c r="O162" s="162"/>
    </row>
    <row r="163" spans="1:15" x14ac:dyDescent="0.25">
      <c r="A163" s="75" t="s">
        <v>56</v>
      </c>
      <c r="B163" s="73" t="s">
        <v>516</v>
      </c>
      <c r="C163" s="61" t="s">
        <v>686</v>
      </c>
      <c r="D163" s="62" t="s">
        <v>316</v>
      </c>
      <c r="E163" s="63" t="str">
        <f>DC[[#This Row],[Program Code]]&amp;": "&amp;DC[[#This Row],[Programme Name]]</f>
        <v>09: Intergrated Transport Infrastructure and Services</v>
      </c>
      <c r="F163" s="62" t="s">
        <v>73</v>
      </c>
      <c r="G163" s="62" t="s">
        <v>533</v>
      </c>
      <c r="H163" s="63" t="str">
        <f>DC[[#This Row],[Project Code]]&amp;" "&amp;DC[[#This Row],[Project Name]]</f>
        <v>1402 Rwenkunye -Apac- Lira -Acholibur Road</v>
      </c>
      <c r="I163" s="126">
        <v>42552</v>
      </c>
      <c r="J163" s="126">
        <v>45838</v>
      </c>
      <c r="K163" s="64">
        <v>0.36218400000000001</v>
      </c>
      <c r="L163" s="64">
        <v>147.50041612800001</v>
      </c>
      <c r="M163" s="65" t="s">
        <v>286</v>
      </c>
      <c r="N163" s="70">
        <v>45838</v>
      </c>
      <c r="O163" s="162"/>
    </row>
    <row r="164" spans="1:15" x14ac:dyDescent="0.25">
      <c r="A164" s="75" t="s">
        <v>56</v>
      </c>
      <c r="B164" s="73" t="s">
        <v>516</v>
      </c>
      <c r="C164" s="61" t="s">
        <v>686</v>
      </c>
      <c r="D164" s="62" t="s">
        <v>316</v>
      </c>
      <c r="E164" s="63" t="str">
        <f>DC[[#This Row],[Program Code]]&amp;": "&amp;DC[[#This Row],[Programme Name]]</f>
        <v>09: Intergrated Transport Infrastructure and Services</v>
      </c>
      <c r="F164" s="62" t="s">
        <v>74</v>
      </c>
      <c r="G164" s="62" t="s">
        <v>534</v>
      </c>
      <c r="H164" s="63" t="str">
        <f>DC[[#This Row],[Project Code]]&amp;" "&amp;DC[[#This Row],[Project Name]]</f>
        <v>1403 Soroti -Katakwi- Moroto -Lokitonyala Road</v>
      </c>
      <c r="I164" s="126">
        <v>42917</v>
      </c>
      <c r="J164" s="126">
        <v>45473</v>
      </c>
      <c r="K164" s="64">
        <v>65.08</v>
      </c>
      <c r="L164" s="64">
        <v>0</v>
      </c>
      <c r="M164" s="65" t="s">
        <v>286</v>
      </c>
      <c r="N164" s="70">
        <v>45473</v>
      </c>
      <c r="O164" s="162"/>
    </row>
    <row r="165" spans="1:15" x14ac:dyDescent="0.25">
      <c r="A165" s="75" t="s">
        <v>56</v>
      </c>
      <c r="B165" s="73" t="s">
        <v>516</v>
      </c>
      <c r="C165" s="61" t="s">
        <v>686</v>
      </c>
      <c r="D165" s="62" t="s">
        <v>316</v>
      </c>
      <c r="E165" s="63" t="str">
        <f>DC[[#This Row],[Program Code]]&amp;": "&amp;DC[[#This Row],[Programme Name]]</f>
        <v>09: Intergrated Transport Infrastructure and Services</v>
      </c>
      <c r="F165" s="62" t="s">
        <v>75</v>
      </c>
      <c r="G165" s="62" t="s">
        <v>535</v>
      </c>
      <c r="H165" s="63" t="str">
        <f>DC[[#This Row],[Project Code]]&amp;" "&amp;DC[[#This Row],[Project Name]]</f>
        <v>1404 Kibuye -Busega- Mpigi</v>
      </c>
      <c r="I165" s="126">
        <v>42552</v>
      </c>
      <c r="J165" s="126">
        <v>46203</v>
      </c>
      <c r="K165" s="64">
        <v>0.64580848199999996</v>
      </c>
      <c r="L165" s="64">
        <v>129.24663979100001</v>
      </c>
      <c r="M165" s="65" t="s">
        <v>311</v>
      </c>
      <c r="N165" s="70">
        <v>46203</v>
      </c>
      <c r="O165" s="162"/>
    </row>
    <row r="166" spans="1:15" x14ac:dyDescent="0.25">
      <c r="A166" s="75" t="s">
        <v>56</v>
      </c>
      <c r="B166" s="73" t="s">
        <v>516</v>
      </c>
      <c r="C166" s="61" t="s">
        <v>686</v>
      </c>
      <c r="D166" s="62" t="s">
        <v>316</v>
      </c>
      <c r="E166" s="63" t="str">
        <f>DC[[#This Row],[Program Code]]&amp;": "&amp;DC[[#This Row],[Programme Name]]</f>
        <v>09: Intergrated Transport Infrastructure and Services</v>
      </c>
      <c r="F166" s="62" t="s">
        <v>76</v>
      </c>
      <c r="G166" s="62" t="s">
        <v>536</v>
      </c>
      <c r="H166" s="63" t="str">
        <f>DC[[#This Row],[Project Code]]&amp;" "&amp;DC[[#This Row],[Project Name]]</f>
        <v>1490 Luwero - Butalangu Road</v>
      </c>
      <c r="I166" s="126">
        <v>42917</v>
      </c>
      <c r="J166" s="126">
        <v>45473</v>
      </c>
      <c r="K166" s="64">
        <v>4.9177999999999999E-2</v>
      </c>
      <c r="L166" s="64">
        <v>19.906290504000001</v>
      </c>
      <c r="M166" s="65" t="s">
        <v>286</v>
      </c>
      <c r="N166" s="70">
        <v>45473</v>
      </c>
      <c r="O166" s="162"/>
    </row>
    <row r="167" spans="1:15" x14ac:dyDescent="0.25">
      <c r="A167" s="75" t="s">
        <v>56</v>
      </c>
      <c r="B167" s="73" t="s">
        <v>516</v>
      </c>
      <c r="C167" s="61" t="s">
        <v>686</v>
      </c>
      <c r="D167" s="62" t="s">
        <v>316</v>
      </c>
      <c r="E167" s="63" t="str">
        <f>DC[[#This Row],[Program Code]]&amp;": "&amp;DC[[#This Row],[Programme Name]]</f>
        <v>09: Intergrated Transport Infrastructure and Services</v>
      </c>
      <c r="F167" s="62" t="s">
        <v>77</v>
      </c>
      <c r="G167" s="62" t="s">
        <v>537</v>
      </c>
      <c r="H167" s="63" t="str">
        <f>DC[[#This Row],[Project Code]]&amp;" "&amp;DC[[#This Row],[Project Name]]</f>
        <v>1546 Kisoro-Nkuringo-Rubugiri-Muko Road</v>
      </c>
      <c r="I167" s="126">
        <v>43472</v>
      </c>
      <c r="J167" s="126">
        <v>46568</v>
      </c>
      <c r="K167" s="64">
        <v>1.55</v>
      </c>
      <c r="L167" s="64">
        <v>0</v>
      </c>
      <c r="M167" s="65" t="s">
        <v>311</v>
      </c>
      <c r="N167" s="70">
        <v>46568</v>
      </c>
      <c r="O167" s="162"/>
    </row>
    <row r="168" spans="1:15" x14ac:dyDescent="0.25">
      <c r="A168" s="75" t="s">
        <v>56</v>
      </c>
      <c r="B168" s="73" t="s">
        <v>516</v>
      </c>
      <c r="C168" s="61" t="s">
        <v>686</v>
      </c>
      <c r="D168" s="62" t="s">
        <v>316</v>
      </c>
      <c r="E168" s="63" t="str">
        <f>DC[[#This Row],[Program Code]]&amp;": "&amp;DC[[#This Row],[Programme Name]]</f>
        <v>09: Intergrated Transport Infrastructure and Services</v>
      </c>
      <c r="F168" s="62" t="s">
        <v>78</v>
      </c>
      <c r="G168" s="62" t="s">
        <v>538</v>
      </c>
      <c r="H168" s="63" t="str">
        <f>DC[[#This Row],[Project Code]]&amp;" "&amp;DC[[#This Row],[Project Name]]</f>
        <v>1550 Namunsi-Sironko/Muyembe-Kapchorwa Section I</v>
      </c>
      <c r="I168" s="126">
        <v>43647</v>
      </c>
      <c r="J168" s="126">
        <v>45473</v>
      </c>
      <c r="K168" s="64">
        <v>17.743352093999999</v>
      </c>
      <c r="L168" s="64">
        <v>0</v>
      </c>
      <c r="M168" s="65" t="s">
        <v>311</v>
      </c>
      <c r="N168" s="70">
        <v>45473</v>
      </c>
      <c r="O168" s="162"/>
    </row>
    <row r="169" spans="1:15" x14ac:dyDescent="0.25">
      <c r="A169" s="75" t="s">
        <v>56</v>
      </c>
      <c r="B169" s="73" t="s">
        <v>516</v>
      </c>
      <c r="C169" s="61" t="s">
        <v>686</v>
      </c>
      <c r="D169" s="62" t="s">
        <v>316</v>
      </c>
      <c r="E169" s="63" t="str">
        <f>DC[[#This Row],[Program Code]]&amp;": "&amp;DC[[#This Row],[Programme Name]]</f>
        <v>09: Intergrated Transport Infrastructure and Services</v>
      </c>
      <c r="F169" s="62" t="s">
        <v>79</v>
      </c>
      <c r="G169" s="62" t="s">
        <v>539</v>
      </c>
      <c r="H169" s="63" t="str">
        <f>DC[[#This Row],[Project Code]]&amp;" "&amp;DC[[#This Row],[Project Name]]</f>
        <v>1554 Nakalama-Tirinyi-Mbale Road</v>
      </c>
      <c r="I169" s="126">
        <v>43647</v>
      </c>
      <c r="J169" s="126">
        <v>45473</v>
      </c>
      <c r="K169" s="64">
        <v>8.4491924530000002</v>
      </c>
      <c r="L169" s="64">
        <v>0</v>
      </c>
      <c r="M169" s="65" t="s">
        <v>311</v>
      </c>
      <c r="N169" s="70">
        <v>45473</v>
      </c>
      <c r="O169" s="162"/>
    </row>
    <row r="170" spans="1:15" x14ac:dyDescent="0.25">
      <c r="A170" s="75" t="s">
        <v>56</v>
      </c>
      <c r="B170" s="73" t="s">
        <v>516</v>
      </c>
      <c r="C170" s="61" t="s">
        <v>686</v>
      </c>
      <c r="D170" s="62" t="s">
        <v>316</v>
      </c>
      <c r="E170" s="63" t="str">
        <f>DC[[#This Row],[Program Code]]&amp;": "&amp;DC[[#This Row],[Programme Name]]</f>
        <v>09: Intergrated Transport Infrastructure and Services</v>
      </c>
      <c r="F170" s="62" t="s">
        <v>540</v>
      </c>
      <c r="G170" s="62" t="s">
        <v>541</v>
      </c>
      <c r="H170" s="63" t="str">
        <f>DC[[#This Row],[Project Code]]&amp;" "&amp;DC[[#This Row],[Project Name]]</f>
        <v>1555 Fortportal -Hima Road</v>
      </c>
      <c r="I170" s="126">
        <v>43647</v>
      </c>
      <c r="J170" s="126">
        <v>45107</v>
      </c>
      <c r="K170" s="64">
        <v>35.746592667000002</v>
      </c>
      <c r="L170" s="64">
        <v>0</v>
      </c>
      <c r="M170" s="65" t="s">
        <v>311</v>
      </c>
      <c r="N170" s="70">
        <v>45473</v>
      </c>
      <c r="O170" s="162"/>
    </row>
    <row r="171" spans="1:15" x14ac:dyDescent="0.25">
      <c r="A171" s="75" t="s">
        <v>56</v>
      </c>
      <c r="B171" s="73" t="s">
        <v>516</v>
      </c>
      <c r="C171" s="61" t="s">
        <v>686</v>
      </c>
      <c r="D171" s="62" t="s">
        <v>316</v>
      </c>
      <c r="E171" s="63" t="str">
        <f>DC[[#This Row],[Program Code]]&amp;": "&amp;DC[[#This Row],[Programme Name]]</f>
        <v>09: Intergrated Transport Infrastructure and Services</v>
      </c>
      <c r="F171" s="62" t="s">
        <v>168</v>
      </c>
      <c r="G171" s="62" t="s">
        <v>542</v>
      </c>
      <c r="H171" s="63" t="str">
        <f>DC[[#This Row],[Project Code]]&amp;" "&amp;DC[[#This Row],[Project Name]]</f>
        <v>1657 Moyo-Yumbe-Koboko road</v>
      </c>
      <c r="I171" s="126">
        <v>44013</v>
      </c>
      <c r="J171" s="126">
        <v>45838</v>
      </c>
      <c r="K171" s="64">
        <v>1.04</v>
      </c>
      <c r="L171" s="64">
        <v>116.36044207400001</v>
      </c>
      <c r="M171" s="65" t="s">
        <v>286</v>
      </c>
      <c r="N171" s="70">
        <v>45838</v>
      </c>
      <c r="O171" s="162"/>
    </row>
    <row r="172" spans="1:15" x14ac:dyDescent="0.25">
      <c r="A172" s="75" t="s">
        <v>56</v>
      </c>
      <c r="B172" s="73" t="s">
        <v>516</v>
      </c>
      <c r="C172" s="61" t="s">
        <v>686</v>
      </c>
      <c r="D172" s="62" t="s">
        <v>316</v>
      </c>
      <c r="E172" s="63" t="str">
        <f>DC[[#This Row],[Program Code]]&amp;": "&amp;DC[[#This Row],[Programme Name]]</f>
        <v>09: Intergrated Transport Infrastructure and Services</v>
      </c>
      <c r="F172" s="68" t="s">
        <v>168</v>
      </c>
      <c r="G172" s="65" t="s">
        <v>542</v>
      </c>
      <c r="H172" s="67" t="str">
        <f>DC[[#This Row],[Project Code]]&amp;" "&amp;DC[[#This Row],[Project Name]]</f>
        <v>1657 Moyo-Yumbe-Koboko road</v>
      </c>
      <c r="I172" s="126">
        <v>44013</v>
      </c>
      <c r="J172" s="126">
        <v>45838</v>
      </c>
      <c r="K172" s="64">
        <v>0</v>
      </c>
      <c r="L172" s="64">
        <v>0</v>
      </c>
      <c r="M172" s="65" t="s">
        <v>286</v>
      </c>
      <c r="N172" s="70">
        <v>45838</v>
      </c>
      <c r="O172" s="162"/>
    </row>
    <row r="173" spans="1:15" x14ac:dyDescent="0.25">
      <c r="A173" s="75" t="s">
        <v>56</v>
      </c>
      <c r="B173" s="73" t="s">
        <v>516</v>
      </c>
      <c r="C173" s="61" t="s">
        <v>686</v>
      </c>
      <c r="D173" s="62" t="s">
        <v>316</v>
      </c>
      <c r="E173" s="63" t="str">
        <f>DC[[#This Row],[Program Code]]&amp;": "&amp;DC[[#This Row],[Programme Name]]</f>
        <v>09: Intergrated Transport Infrastructure and Services</v>
      </c>
      <c r="F173" s="62" t="s">
        <v>169</v>
      </c>
      <c r="G173" s="62" t="s">
        <v>543</v>
      </c>
      <c r="H173" s="63" t="str">
        <f>DC[[#This Row],[Project Code]]&amp;" "&amp;DC[[#This Row],[Project Name]]</f>
        <v>1692 Rehabilitation of Masaka Town Roads (7.3 KM)</v>
      </c>
      <c r="I173" s="126">
        <v>44013</v>
      </c>
      <c r="J173" s="126">
        <v>45838</v>
      </c>
      <c r="K173" s="64">
        <v>39.049999999999997</v>
      </c>
      <c r="L173" s="64">
        <v>0</v>
      </c>
      <c r="M173" s="65" t="s">
        <v>286</v>
      </c>
      <c r="N173" s="70">
        <v>45838</v>
      </c>
      <c r="O173" s="162"/>
    </row>
    <row r="174" spans="1:15" x14ac:dyDescent="0.25">
      <c r="A174" s="75" t="s">
        <v>56</v>
      </c>
      <c r="B174" s="73" t="s">
        <v>516</v>
      </c>
      <c r="C174" s="61" t="s">
        <v>686</v>
      </c>
      <c r="D174" s="62" t="s">
        <v>316</v>
      </c>
      <c r="E174" s="63" t="str">
        <f>DC[[#This Row],[Program Code]]&amp;": "&amp;DC[[#This Row],[Programme Name]]</f>
        <v>09: Intergrated Transport Infrastructure and Services</v>
      </c>
      <c r="F174" s="68" t="s">
        <v>169</v>
      </c>
      <c r="G174" s="65" t="s">
        <v>543</v>
      </c>
      <c r="H174" s="67" t="str">
        <f>DC[[#This Row],[Project Code]]&amp;" "&amp;DC[[#This Row],[Project Name]]</f>
        <v>1692 Rehabilitation of Masaka Town Roads (7.3 KM)</v>
      </c>
      <c r="I174" s="126">
        <v>44013</v>
      </c>
      <c r="J174" s="126">
        <v>45838</v>
      </c>
      <c r="K174" s="64">
        <v>0</v>
      </c>
      <c r="L174" s="64">
        <v>0</v>
      </c>
      <c r="M174" s="65" t="s">
        <v>286</v>
      </c>
      <c r="N174" s="70">
        <v>45838</v>
      </c>
      <c r="O174" s="162"/>
    </row>
    <row r="175" spans="1:15" x14ac:dyDescent="0.25">
      <c r="A175" s="75" t="s">
        <v>56</v>
      </c>
      <c r="B175" s="73" t="s">
        <v>516</v>
      </c>
      <c r="C175" s="61" t="s">
        <v>686</v>
      </c>
      <c r="D175" s="62" t="s">
        <v>316</v>
      </c>
      <c r="E175" s="63" t="str">
        <f>DC[[#This Row],[Program Code]]&amp;": "&amp;DC[[#This Row],[Programme Name]]</f>
        <v>09: Intergrated Transport Infrastructure and Services</v>
      </c>
      <c r="F175" s="62" t="s">
        <v>170</v>
      </c>
      <c r="G175" s="62" t="s">
        <v>544</v>
      </c>
      <c r="H175" s="63" t="str">
        <f>DC[[#This Row],[Project Code]]&amp;" "&amp;DC[[#This Row],[Project Name]]</f>
        <v>1693 Rehabilitation of Kampala-Jinja Highway (72 Km)</v>
      </c>
      <c r="I175" s="126">
        <v>44013</v>
      </c>
      <c r="J175" s="126">
        <v>45838</v>
      </c>
      <c r="K175" s="64">
        <v>30.296508927000001</v>
      </c>
      <c r="L175" s="64">
        <v>0</v>
      </c>
      <c r="M175" s="65" t="s">
        <v>286</v>
      </c>
      <c r="N175" s="70">
        <v>45838</v>
      </c>
      <c r="O175" s="162"/>
    </row>
    <row r="176" spans="1:15" x14ac:dyDescent="0.25">
      <c r="A176" s="75" t="s">
        <v>56</v>
      </c>
      <c r="B176" s="73" t="s">
        <v>516</v>
      </c>
      <c r="C176" s="61" t="s">
        <v>686</v>
      </c>
      <c r="D176" s="62" t="s">
        <v>316</v>
      </c>
      <c r="E176" s="63" t="str">
        <f>DC[[#This Row],[Program Code]]&amp;": "&amp;DC[[#This Row],[Programme Name]]</f>
        <v>09: Intergrated Transport Infrastructure and Services</v>
      </c>
      <c r="F176" s="68" t="s">
        <v>170</v>
      </c>
      <c r="G176" s="65" t="s">
        <v>555</v>
      </c>
      <c r="H176" s="67" t="str">
        <f>DC[[#This Row],[Project Code]]&amp;" "&amp;DC[[#This Row],[Project Name]]</f>
        <v>1693 Rehabilitation of Kampala-Jinja Highway(72 KM)</v>
      </c>
      <c r="I176" s="126">
        <v>44013</v>
      </c>
      <c r="J176" s="126">
        <v>45838</v>
      </c>
      <c r="K176" s="64">
        <v>0</v>
      </c>
      <c r="L176" s="64">
        <v>0</v>
      </c>
      <c r="M176" s="65" t="s">
        <v>286</v>
      </c>
      <c r="N176" s="70">
        <v>45838</v>
      </c>
      <c r="O176" s="162"/>
    </row>
    <row r="177" spans="1:15" x14ac:dyDescent="0.25">
      <c r="A177" s="75" t="s">
        <v>56</v>
      </c>
      <c r="B177" s="73" t="s">
        <v>516</v>
      </c>
      <c r="C177" s="61" t="s">
        <v>686</v>
      </c>
      <c r="D177" s="62" t="s">
        <v>316</v>
      </c>
      <c r="E177" s="63" t="str">
        <f>DC[[#This Row],[Program Code]]&amp;": "&amp;DC[[#This Row],[Programme Name]]</f>
        <v>09: Intergrated Transport Infrastructure and Services</v>
      </c>
      <c r="F177" s="68" t="s">
        <v>171</v>
      </c>
      <c r="G177" s="65" t="s">
        <v>556</v>
      </c>
      <c r="H177" s="67" t="str">
        <f>DC[[#This Row],[Project Code]]&amp;" "&amp;DC[[#This Row],[Project Name]]</f>
        <v>1694 Rehabilitation  of Mityana-Mubende Road(100KM)</v>
      </c>
      <c r="I177" s="126">
        <v>44013</v>
      </c>
      <c r="J177" s="126">
        <v>45838</v>
      </c>
      <c r="K177" s="64">
        <v>0</v>
      </c>
      <c r="L177" s="64">
        <v>0</v>
      </c>
      <c r="M177" s="65" t="s">
        <v>286</v>
      </c>
      <c r="N177" s="70">
        <v>45838</v>
      </c>
      <c r="O177" s="162"/>
    </row>
    <row r="178" spans="1:15" x14ac:dyDescent="0.25">
      <c r="A178" s="75" t="s">
        <v>56</v>
      </c>
      <c r="B178" s="73" t="s">
        <v>516</v>
      </c>
      <c r="C178" s="61" t="s">
        <v>686</v>
      </c>
      <c r="D178" s="62" t="s">
        <v>316</v>
      </c>
      <c r="E178" s="63" t="str">
        <f>DC[[#This Row],[Program Code]]&amp;": "&amp;DC[[#This Row],[Programme Name]]</f>
        <v>09: Intergrated Transport Infrastructure and Services</v>
      </c>
      <c r="F178" s="62" t="s">
        <v>171</v>
      </c>
      <c r="G178" s="62" t="s">
        <v>545</v>
      </c>
      <c r="H178" s="63" t="str">
        <f>DC[[#This Row],[Project Code]]&amp;" "&amp;DC[[#This Row],[Project Name]]</f>
        <v>1694 Rehabilitation of Mityana-Mubende Road (100 Km)</v>
      </c>
      <c r="I178" s="126">
        <v>44013</v>
      </c>
      <c r="J178" s="126">
        <v>45838</v>
      </c>
      <c r="K178" s="64">
        <v>68.729075390000006</v>
      </c>
      <c r="L178" s="64">
        <v>0</v>
      </c>
      <c r="M178" s="65" t="s">
        <v>286</v>
      </c>
      <c r="N178" s="70">
        <v>45838</v>
      </c>
      <c r="O178" s="162"/>
    </row>
    <row r="179" spans="1:15" x14ac:dyDescent="0.25">
      <c r="A179" s="75" t="s">
        <v>56</v>
      </c>
      <c r="B179" s="73" t="s">
        <v>516</v>
      </c>
      <c r="C179" s="61" t="s">
        <v>686</v>
      </c>
      <c r="D179" s="62" t="s">
        <v>316</v>
      </c>
      <c r="E179" s="63" t="str">
        <f>DC[[#This Row],[Program Code]]&amp;": "&amp;DC[[#This Row],[Programme Name]]</f>
        <v>09: Intergrated Transport Infrastructure and Services</v>
      </c>
      <c r="F179" s="62" t="s">
        <v>172</v>
      </c>
      <c r="G179" s="62" t="s">
        <v>546</v>
      </c>
      <c r="H179" s="63" t="str">
        <f>DC[[#This Row],[Project Code]]&amp;" "&amp;DC[[#This Row],[Project Name]]</f>
        <v>1695 Rehabilitation of Packwach-Nebbi Section 2 Road (33 Km)</v>
      </c>
      <c r="I179" s="126">
        <v>44013</v>
      </c>
      <c r="J179" s="126">
        <v>45838</v>
      </c>
      <c r="K179" s="64">
        <v>61.6</v>
      </c>
      <c r="L179" s="64">
        <v>0</v>
      </c>
      <c r="M179" s="65" t="s">
        <v>286</v>
      </c>
      <c r="N179" s="70">
        <v>45838</v>
      </c>
      <c r="O179" s="162"/>
    </row>
    <row r="180" spans="1:15" x14ac:dyDescent="0.25">
      <c r="A180" s="75" t="s">
        <v>56</v>
      </c>
      <c r="B180" s="73" t="s">
        <v>516</v>
      </c>
      <c r="C180" s="61" t="s">
        <v>686</v>
      </c>
      <c r="D180" s="62" t="s">
        <v>316</v>
      </c>
      <c r="E180" s="63" t="str">
        <f>DC[[#This Row],[Program Code]]&amp;": "&amp;DC[[#This Row],[Programme Name]]</f>
        <v>09: Intergrated Transport Infrastructure and Services</v>
      </c>
      <c r="F180" s="161" t="s">
        <v>172</v>
      </c>
      <c r="G180" s="154" t="s">
        <v>557</v>
      </c>
      <c r="H180" s="67" t="str">
        <f>DC[[#This Row],[Project Code]]&amp;" "&amp;DC[[#This Row],[Project Name]]</f>
        <v>1695 Rehabilitation of Packwach-Nebbi Section 2 Road(33KM)</v>
      </c>
      <c r="I180" s="147">
        <v>44013</v>
      </c>
      <c r="J180" s="147">
        <v>45838</v>
      </c>
      <c r="K180" s="149">
        <v>0</v>
      </c>
      <c r="L180" s="149">
        <v>0</v>
      </c>
      <c r="M180" s="65" t="s">
        <v>286</v>
      </c>
      <c r="N180" s="150">
        <v>45838</v>
      </c>
      <c r="O180" s="162"/>
    </row>
    <row r="181" spans="1:15" x14ac:dyDescent="0.25">
      <c r="A181" s="75" t="s">
        <v>56</v>
      </c>
      <c r="B181" s="73" t="s">
        <v>516</v>
      </c>
      <c r="C181" s="61" t="s">
        <v>686</v>
      </c>
      <c r="D181" s="62" t="s">
        <v>316</v>
      </c>
      <c r="E181" s="63" t="str">
        <f>DC[[#This Row],[Program Code]]&amp;": "&amp;DC[[#This Row],[Programme Name]]</f>
        <v>09: Intergrated Transport Infrastructure and Services</v>
      </c>
      <c r="F181" s="143" t="s">
        <v>547</v>
      </c>
      <c r="G181" s="143" t="s">
        <v>548</v>
      </c>
      <c r="H181" s="63" t="str">
        <f>DC[[#This Row],[Project Code]]&amp;" "&amp;DC[[#This Row],[Project Name]]</f>
        <v>1769 Upgrading of Kitgum-Kidepo Road (115 Km)</v>
      </c>
      <c r="I181" s="147">
        <v>44743</v>
      </c>
      <c r="J181" s="147">
        <v>46568</v>
      </c>
      <c r="K181" s="149">
        <v>0.55000000000000004</v>
      </c>
      <c r="L181" s="149">
        <v>3.6875104030000001</v>
      </c>
      <c r="M181" s="65" t="s">
        <v>286</v>
      </c>
      <c r="N181" s="150">
        <v>46568</v>
      </c>
      <c r="O181" s="162"/>
    </row>
    <row r="182" spans="1:15" x14ac:dyDescent="0.25">
      <c r="A182" s="75" t="s">
        <v>56</v>
      </c>
      <c r="B182" s="73" t="s">
        <v>516</v>
      </c>
      <c r="C182" s="61" t="s">
        <v>686</v>
      </c>
      <c r="D182" s="62" t="s">
        <v>316</v>
      </c>
      <c r="E182" s="63" t="str">
        <f>DC[[#This Row],[Program Code]]&amp;": "&amp;DC[[#This Row],[Programme Name]]</f>
        <v>09: Intergrated Transport Infrastructure and Services</v>
      </c>
      <c r="F182" s="62" t="s">
        <v>549</v>
      </c>
      <c r="G182" s="62" t="s">
        <v>550</v>
      </c>
      <c r="H182" s="63" t="str">
        <f>DC[[#This Row],[Project Code]]&amp;" "&amp;DC[[#This Row],[Project Name]]</f>
        <v>1771 Land Acquisition Project II</v>
      </c>
      <c r="I182" s="126">
        <v>44743</v>
      </c>
      <c r="J182" s="126">
        <v>46568</v>
      </c>
      <c r="K182" s="64">
        <v>515.88559082799998</v>
      </c>
      <c r="L182" s="64">
        <v>0</v>
      </c>
      <c r="M182" s="65" t="s">
        <v>286</v>
      </c>
      <c r="N182" s="70">
        <v>46568</v>
      </c>
      <c r="O182" s="162"/>
    </row>
    <row r="183" spans="1:15" hidden="1" x14ac:dyDescent="0.25">
      <c r="A183" s="75" t="s">
        <v>56</v>
      </c>
      <c r="B183" s="73" t="s">
        <v>516</v>
      </c>
      <c r="C183" s="61" t="s">
        <v>686</v>
      </c>
      <c r="D183" s="62" t="s">
        <v>316</v>
      </c>
      <c r="E183" s="63" t="str">
        <f>DC[[#This Row],[Program Code]]&amp;": "&amp;DC[[#This Row],[Programme Name]]</f>
        <v>09: Intergrated Transport Infrastructure and Services</v>
      </c>
      <c r="F183" s="62"/>
      <c r="G183" s="62" t="s">
        <v>907</v>
      </c>
      <c r="H183" s="63" t="str">
        <f>DC[[#This Row],[Project Code]]&amp;" "&amp;DC[[#This Row],[Project Name]]</f>
        <v xml:space="preserve"> Institutional Development of Uganda National Roads Authority</v>
      </c>
      <c r="I183" s="126">
        <v>45839</v>
      </c>
      <c r="J183" s="126">
        <v>47664</v>
      </c>
      <c r="K183" s="64">
        <v>8.6666979130000001</v>
      </c>
      <c r="L183" s="64">
        <v>0</v>
      </c>
      <c r="M183" s="65" t="s">
        <v>1016</v>
      </c>
      <c r="N183" s="70">
        <v>47664</v>
      </c>
      <c r="O183" s="162" t="s">
        <v>1019</v>
      </c>
    </row>
    <row r="184" spans="1:15" hidden="1" x14ac:dyDescent="0.25">
      <c r="A184" s="72" t="s">
        <v>644</v>
      </c>
      <c r="B184" s="73" t="s">
        <v>481</v>
      </c>
      <c r="C184" s="61" t="s">
        <v>678</v>
      </c>
      <c r="D184" s="62" t="s">
        <v>301</v>
      </c>
      <c r="E184" s="63" t="str">
        <f>DC[[#This Row],[Program Code]]&amp;": "&amp;DC[[#This Row],[Programme Name]]</f>
        <v>12: Human Capital Development</v>
      </c>
      <c r="F184" s="62"/>
      <c r="G184" s="62" t="s">
        <v>908</v>
      </c>
      <c r="H184" s="63" t="str">
        <f>DC[[#This Row],[Project Code]]&amp;" "&amp;DC[[#This Row],[Project Name]]</f>
        <v xml:space="preserve"> Institutional Development of Uganda Cancer Institute</v>
      </c>
      <c r="I184" s="126">
        <v>45839</v>
      </c>
      <c r="J184" s="126">
        <v>47664</v>
      </c>
      <c r="K184" s="64">
        <v>0.67859999999999998</v>
      </c>
      <c r="L184" s="64">
        <v>0</v>
      </c>
      <c r="M184" s="65" t="s">
        <v>1016</v>
      </c>
      <c r="N184" s="70">
        <v>47664</v>
      </c>
      <c r="O184" s="162" t="s">
        <v>1019</v>
      </c>
    </row>
    <row r="185" spans="1:15" x14ac:dyDescent="0.25">
      <c r="A185" s="72" t="s">
        <v>665</v>
      </c>
      <c r="B185" s="73" t="s">
        <v>502</v>
      </c>
      <c r="C185" s="61" t="s">
        <v>678</v>
      </c>
      <c r="D185" s="62" t="s">
        <v>301</v>
      </c>
      <c r="E185" s="63" t="str">
        <f>DC[[#This Row],[Program Code]]&amp;": "&amp;DC[[#This Row],[Programme Name]]</f>
        <v>12: Human Capital Development</v>
      </c>
      <c r="F185" s="62" t="s">
        <v>89</v>
      </c>
      <c r="G185" s="62" t="s">
        <v>503</v>
      </c>
      <c r="H185" s="63" t="str">
        <f>DC[[#This Row],[Project Code]]&amp;" "&amp;DC[[#This Row],[Project Name]]</f>
        <v>1526 Uganda Heart Institute Infrastructure Development Project</v>
      </c>
      <c r="I185" s="126">
        <v>43647</v>
      </c>
      <c r="J185" s="126">
        <v>45473</v>
      </c>
      <c r="K185" s="64">
        <v>4.1500000000000004</v>
      </c>
      <c r="L185" s="64">
        <v>0</v>
      </c>
      <c r="M185" s="65" t="s">
        <v>286</v>
      </c>
      <c r="N185" s="70">
        <v>45473</v>
      </c>
      <c r="O185" s="162"/>
    </row>
    <row r="186" spans="1:15" hidden="1" x14ac:dyDescent="0.25">
      <c r="A186" s="72" t="s">
        <v>665</v>
      </c>
      <c r="B186" s="73" t="s">
        <v>502</v>
      </c>
      <c r="C186" s="61" t="s">
        <v>678</v>
      </c>
      <c r="D186" s="62" t="s">
        <v>301</v>
      </c>
      <c r="E186" s="63" t="str">
        <f>DC[[#This Row],[Program Code]]&amp;": "&amp;DC[[#This Row],[Programme Name]]</f>
        <v>12: Human Capital Development</v>
      </c>
      <c r="F186" s="62"/>
      <c r="G186" s="62" t="s">
        <v>909</v>
      </c>
      <c r="H186" s="63" t="str">
        <f>DC[[#This Row],[Project Code]]&amp;" "&amp;DC[[#This Row],[Project Name]]</f>
        <v xml:space="preserve"> Institutional Development of Uganda Heart Institute</v>
      </c>
      <c r="I186" s="126">
        <v>45839</v>
      </c>
      <c r="J186" s="126">
        <v>47664</v>
      </c>
      <c r="K186" s="64">
        <v>3.88178</v>
      </c>
      <c r="L186" s="64">
        <v>0</v>
      </c>
      <c r="M186" s="65" t="s">
        <v>1016</v>
      </c>
      <c r="N186" s="70">
        <v>47664</v>
      </c>
      <c r="O186" s="162" t="s">
        <v>1019</v>
      </c>
    </row>
    <row r="187" spans="1:15" hidden="1" x14ac:dyDescent="0.25">
      <c r="A187" s="72" t="s">
        <v>674</v>
      </c>
      <c r="B187" s="73" t="s">
        <v>514</v>
      </c>
      <c r="C187" s="61" t="s">
        <v>678</v>
      </c>
      <c r="D187" s="62" t="s">
        <v>301</v>
      </c>
      <c r="E187" s="63" t="str">
        <f>DC[[#This Row],[Program Code]]&amp;": "&amp;DC[[#This Row],[Programme Name]]</f>
        <v>12: Human Capital Development</v>
      </c>
      <c r="F187" s="62"/>
      <c r="G187" s="62" t="s">
        <v>910</v>
      </c>
      <c r="H187" s="63" t="str">
        <f>DC[[#This Row],[Project Code]]&amp;" "&amp;DC[[#This Row],[Project Name]]</f>
        <v xml:space="preserve"> Institutional Development of National Medical Stores</v>
      </c>
      <c r="I187" s="126">
        <v>45839</v>
      </c>
      <c r="J187" s="126">
        <v>47664</v>
      </c>
      <c r="K187" s="64">
        <v>5.9867855829999996</v>
      </c>
      <c r="L187" s="64">
        <v>0</v>
      </c>
      <c r="M187" s="65" t="s">
        <v>1016</v>
      </c>
      <c r="N187" s="70">
        <v>47664</v>
      </c>
      <c r="O187" s="162" t="s">
        <v>1019</v>
      </c>
    </row>
    <row r="188" spans="1:15" hidden="1" x14ac:dyDescent="0.25">
      <c r="A188" s="72" t="s">
        <v>640</v>
      </c>
      <c r="B188" s="73" t="s">
        <v>476</v>
      </c>
      <c r="C188" s="61" t="s">
        <v>682</v>
      </c>
      <c r="D188" s="62" t="s">
        <v>396</v>
      </c>
      <c r="E188" s="63" t="str">
        <f>DC[[#This Row],[Program Code]]&amp;": "&amp;DC[[#This Row],[Programme Name]]</f>
        <v>05: Tourism Development</v>
      </c>
      <c r="F188" s="62"/>
      <c r="G188" s="62" t="s">
        <v>911</v>
      </c>
      <c r="H188" s="63" t="str">
        <f>DC[[#This Row],[Project Code]]&amp;" "&amp;DC[[#This Row],[Project Name]]</f>
        <v xml:space="preserve"> Institutional Development of Uganda Tourism Board</v>
      </c>
      <c r="I188" s="126">
        <v>45839</v>
      </c>
      <c r="J188" s="126">
        <v>47664</v>
      </c>
      <c r="K188" s="64">
        <v>4.3180000000000003E-2</v>
      </c>
      <c r="L188" s="64">
        <v>0</v>
      </c>
      <c r="M188" s="65" t="s">
        <v>1016</v>
      </c>
      <c r="N188" s="70">
        <v>47664</v>
      </c>
      <c r="O188" s="162" t="s">
        <v>1019</v>
      </c>
    </row>
    <row r="189" spans="1:15" hidden="1" x14ac:dyDescent="0.25">
      <c r="A189" s="74" t="s">
        <v>122</v>
      </c>
      <c r="B189" s="73" t="s">
        <v>553</v>
      </c>
      <c r="C189" s="61" t="s">
        <v>688</v>
      </c>
      <c r="D189" s="62" t="s">
        <v>292</v>
      </c>
      <c r="E189" s="63" t="str">
        <f>DC[[#This Row],[Program Code]]&amp;": "&amp;DC[[#This Row],[Programme Name]]</f>
        <v>16: Governance and security</v>
      </c>
      <c r="F189" s="62"/>
      <c r="G189" s="62" t="s">
        <v>912</v>
      </c>
      <c r="H189" s="63" t="str">
        <f>DC[[#This Row],[Project Code]]&amp;" "&amp;DC[[#This Row],[Project Name]]</f>
        <v xml:space="preserve"> Institutional Development of Uganda Registration Services Bureau</v>
      </c>
      <c r="I189" s="126">
        <v>45839</v>
      </c>
      <c r="J189" s="126">
        <v>47664</v>
      </c>
      <c r="K189" s="64">
        <v>1.3203</v>
      </c>
      <c r="L189" s="64">
        <v>0</v>
      </c>
      <c r="M189" s="65" t="s">
        <v>1016</v>
      </c>
      <c r="N189" s="70">
        <v>47664</v>
      </c>
      <c r="O189" s="162" t="s">
        <v>1019</v>
      </c>
    </row>
    <row r="190" spans="1:15" hidden="1" x14ac:dyDescent="0.25">
      <c r="A190" s="72" t="s">
        <v>626</v>
      </c>
      <c r="B190" s="73" t="s">
        <v>455</v>
      </c>
      <c r="C190" s="61" t="s">
        <v>688</v>
      </c>
      <c r="D190" s="62" t="s">
        <v>292</v>
      </c>
      <c r="E190" s="63" t="str">
        <f>DC[[#This Row],[Program Code]]&amp;": "&amp;DC[[#This Row],[Programme Name]]</f>
        <v>16: Governance and security</v>
      </c>
      <c r="F190" s="62"/>
      <c r="G190" s="62" t="s">
        <v>913</v>
      </c>
      <c r="H190" s="63" t="str">
        <f>DC[[#This Row],[Project Code]]&amp;" "&amp;DC[[#This Row],[Project Name]]</f>
        <v xml:space="preserve"> Institutional Development the National Citizenship and Immigration Control</v>
      </c>
      <c r="I190" s="126">
        <v>45839</v>
      </c>
      <c r="J190" s="126">
        <v>47664</v>
      </c>
      <c r="K190" s="64">
        <v>3.4479000000000002</v>
      </c>
      <c r="L190" s="64">
        <v>0</v>
      </c>
      <c r="M190" s="65" t="s">
        <v>1016</v>
      </c>
      <c r="N190" s="70">
        <v>47664</v>
      </c>
      <c r="O190" s="162" t="s">
        <v>1019</v>
      </c>
    </row>
    <row r="191" spans="1:15" x14ac:dyDescent="0.25">
      <c r="A191" s="72" t="s">
        <v>601</v>
      </c>
      <c r="B191" s="73" t="s">
        <v>315</v>
      </c>
      <c r="C191" s="61" t="s">
        <v>686</v>
      </c>
      <c r="D191" s="62" t="s">
        <v>316</v>
      </c>
      <c r="E191" s="63" t="str">
        <f>DC[[#This Row],[Program Code]]&amp;": "&amp;DC[[#This Row],[Programme Name]]</f>
        <v>09: Intergrated Transport Infrastructure and Services</v>
      </c>
      <c r="F191" s="62" t="s">
        <v>173</v>
      </c>
      <c r="G191" s="62" t="s">
        <v>317</v>
      </c>
      <c r="H191" s="63" t="str">
        <f>DC[[#This Row],[Project Code]]&amp;" "&amp;DC[[#This Row],[Project Name]]</f>
        <v>1658 Kampala City Roads Rehabilitation Project</v>
      </c>
      <c r="I191" s="126">
        <v>44013</v>
      </c>
      <c r="J191" s="126">
        <v>45838</v>
      </c>
      <c r="K191" s="64">
        <v>0</v>
      </c>
      <c r="L191" s="64">
        <v>104.62289407199999</v>
      </c>
      <c r="M191" s="65" t="s">
        <v>286</v>
      </c>
      <c r="N191" s="70">
        <v>45838</v>
      </c>
      <c r="O191" s="162"/>
    </row>
    <row r="192" spans="1:15" x14ac:dyDescent="0.25">
      <c r="A192" s="138" t="s">
        <v>601</v>
      </c>
      <c r="B192" s="136" t="s">
        <v>315</v>
      </c>
      <c r="C192" s="130" t="s">
        <v>686</v>
      </c>
      <c r="D192" s="131" t="s">
        <v>316</v>
      </c>
      <c r="E192" s="132" t="str">
        <f>DC[[#This Row],[Program Code]]&amp;": "&amp;DC[[#This Row],[Programme Name]]</f>
        <v>09: Intergrated Transport Infrastructure and Services</v>
      </c>
      <c r="F192" s="145" t="s">
        <v>776</v>
      </c>
      <c r="G192" s="123" t="s">
        <v>777</v>
      </c>
      <c r="H192" s="132" t="str">
        <f>DC[[#This Row],[Project Code]]&amp;" "&amp;DC[[#This Row],[Project Name]]</f>
        <v>1798 GKMA Urban Development Project</v>
      </c>
      <c r="I192" s="146">
        <v>44933</v>
      </c>
      <c r="J192" s="148" t="s">
        <v>769</v>
      </c>
      <c r="K192" s="125"/>
      <c r="L192" s="125"/>
      <c r="M192" s="123" t="s">
        <v>747</v>
      </c>
      <c r="N192" s="148" t="s">
        <v>769</v>
      </c>
      <c r="O192" s="162"/>
    </row>
    <row r="193" spans="1:15" x14ac:dyDescent="0.25">
      <c r="A193" s="138" t="s">
        <v>601</v>
      </c>
      <c r="B193" s="136" t="s">
        <v>315</v>
      </c>
      <c r="C193" s="130" t="s">
        <v>686</v>
      </c>
      <c r="D193" s="131" t="s">
        <v>316</v>
      </c>
      <c r="E193" s="132" t="str">
        <f>DC[[#This Row],[Program Code]]&amp;": "&amp;DC[[#This Row],[Programme Name]]</f>
        <v>09: Intergrated Transport Infrastructure and Services</v>
      </c>
      <c r="F193" s="145" t="s">
        <v>780</v>
      </c>
      <c r="G193" s="123" t="s">
        <v>781</v>
      </c>
      <c r="H193" s="132" t="str">
        <f>DC[[#This Row],[Project Code]]&amp;" "&amp;DC[[#This Row],[Project Name]]</f>
        <v>1295 2ND Kampala Institutional and Infrastructure Development Project (KIIDP 2)</v>
      </c>
      <c r="I193" s="146">
        <v>41821</v>
      </c>
      <c r="J193" s="146">
        <v>45107</v>
      </c>
      <c r="K193" s="125"/>
      <c r="L193" s="125"/>
      <c r="M193" s="123" t="s">
        <v>747</v>
      </c>
      <c r="N193" s="146">
        <v>45107</v>
      </c>
      <c r="O193" s="162"/>
    </row>
    <row r="194" spans="1:15" hidden="1" x14ac:dyDescent="0.25">
      <c r="A194" s="72" t="s">
        <v>601</v>
      </c>
      <c r="B194" s="73" t="s">
        <v>315</v>
      </c>
      <c r="C194" s="61" t="s">
        <v>690</v>
      </c>
      <c r="D194" s="62" t="s">
        <v>304</v>
      </c>
      <c r="E194" s="63" t="str">
        <f>DC[[#This Row],[Program Code]]&amp;": "&amp;DC[[#This Row],[Programme Name]]</f>
        <v>18: Development Plan Implementation</v>
      </c>
      <c r="F194" s="62"/>
      <c r="G194" s="62" t="s">
        <v>914</v>
      </c>
      <c r="H194" s="63" t="str">
        <f>DC[[#This Row],[Project Code]]&amp;" "&amp;DC[[#This Row],[Project Name]]</f>
        <v xml:space="preserve"> Institutional Development of Kampala Capital City Authority</v>
      </c>
      <c r="I194" s="126">
        <v>45839</v>
      </c>
      <c r="J194" s="126">
        <v>47664</v>
      </c>
      <c r="K194" s="64">
        <v>4.9387999999999996</v>
      </c>
      <c r="L194" s="64">
        <v>0</v>
      </c>
      <c r="M194" s="65" t="s">
        <v>1016</v>
      </c>
      <c r="N194" s="70">
        <v>47664</v>
      </c>
      <c r="O194" s="162" t="s">
        <v>1019</v>
      </c>
    </row>
    <row r="195" spans="1:15" x14ac:dyDescent="0.25">
      <c r="A195" s="72" t="s">
        <v>601</v>
      </c>
      <c r="B195" s="73" t="s">
        <v>315</v>
      </c>
      <c r="C195" s="61" t="s">
        <v>686</v>
      </c>
      <c r="D195" s="62" t="s">
        <v>316</v>
      </c>
      <c r="E195" s="132" t="str">
        <f>DC[[#This Row],[Program Code]]&amp;": "&amp;DC[[#This Row],[Programme Name]]</f>
        <v>09: Intergrated Transport Infrastructure and Services</v>
      </c>
      <c r="F195" s="133" t="s">
        <v>778</v>
      </c>
      <c r="G195" s="131" t="s">
        <v>779</v>
      </c>
      <c r="H195" s="132" t="str">
        <f>DC[[#This Row],[Project Code]]&amp;" "&amp;DC[[#This Row],[Project Name]]</f>
        <v>1779 Kampala City Lighting and Infrastructure Improvement Project (KCLIIP)</v>
      </c>
      <c r="I195" s="126">
        <v>44933</v>
      </c>
      <c r="J195" s="126" t="s">
        <v>770</v>
      </c>
      <c r="K195" s="125"/>
      <c r="L195" s="125"/>
      <c r="M195" s="123" t="s">
        <v>747</v>
      </c>
      <c r="N195" s="126" t="s">
        <v>770</v>
      </c>
      <c r="O195" s="162"/>
    </row>
    <row r="196" spans="1:15" hidden="1" x14ac:dyDescent="0.25">
      <c r="A196" s="72" t="s">
        <v>113</v>
      </c>
      <c r="B196" s="73" t="s">
        <v>211</v>
      </c>
      <c r="C196" s="61" t="s">
        <v>690</v>
      </c>
      <c r="D196" s="62" t="s">
        <v>304</v>
      </c>
      <c r="E196" s="63" t="str">
        <f>DC[[#This Row],[Program Code]]&amp;": "&amp;DC[[#This Row],[Programme Name]]</f>
        <v>18: Development Plan Implementation</v>
      </c>
      <c r="F196" s="62"/>
      <c r="G196" s="62" t="s">
        <v>915</v>
      </c>
      <c r="H196" s="63" t="str">
        <f>DC[[#This Row],[Project Code]]&amp;" "&amp;DC[[#This Row],[Project Name]]</f>
        <v xml:space="preserve"> Institutional Development of Equal Opportunities Commission</v>
      </c>
      <c r="I196" s="126">
        <v>45839</v>
      </c>
      <c r="J196" s="126">
        <v>47664</v>
      </c>
      <c r="K196" s="64">
        <v>0.19439999999999999</v>
      </c>
      <c r="L196" s="64">
        <v>0</v>
      </c>
      <c r="M196" s="65" t="s">
        <v>1016</v>
      </c>
      <c r="N196" s="70">
        <v>47664</v>
      </c>
      <c r="O196" s="162" t="s">
        <v>1019</v>
      </c>
    </row>
    <row r="197" spans="1:15" hidden="1" x14ac:dyDescent="0.25">
      <c r="A197" s="72" t="s">
        <v>625</v>
      </c>
      <c r="B197" s="73" t="s">
        <v>454</v>
      </c>
      <c r="C197" s="61" t="s">
        <v>676</v>
      </c>
      <c r="D197" s="62" t="s">
        <v>327</v>
      </c>
      <c r="E197" s="63" t="str">
        <f>DC[[#This Row],[Program Code]]&amp;": "&amp;DC[[#This Row],[Programme Name]]</f>
        <v>01: Agro-Industralisation</v>
      </c>
      <c r="F197" s="62"/>
      <c r="G197" s="62" t="s">
        <v>916</v>
      </c>
      <c r="H197" s="63" t="str">
        <f>DC[[#This Row],[Project Code]]&amp;" "&amp;DC[[#This Row],[Project Name]]</f>
        <v xml:space="preserve"> Institutional Development of the National Animal Genetic Resources Centre and Data Bank</v>
      </c>
      <c r="I197" s="126">
        <v>45839</v>
      </c>
      <c r="J197" s="126">
        <v>47664</v>
      </c>
      <c r="K197" s="64">
        <v>0.37547999999999998</v>
      </c>
      <c r="L197" s="64">
        <v>0</v>
      </c>
      <c r="M197" s="65" t="s">
        <v>1016</v>
      </c>
      <c r="N197" s="70">
        <v>47664</v>
      </c>
      <c r="O197" s="162" t="s">
        <v>1019</v>
      </c>
    </row>
    <row r="198" spans="1:15" x14ac:dyDescent="0.25">
      <c r="A198" s="72" t="s">
        <v>632</v>
      </c>
      <c r="B198" s="73" t="s">
        <v>461</v>
      </c>
      <c r="C198" s="61" t="s">
        <v>687</v>
      </c>
      <c r="D198" s="62" t="s">
        <v>462</v>
      </c>
      <c r="E198" s="63" t="str">
        <f>DC[[#This Row],[Program Code]]&amp;": "&amp;DC[[#This Row],[Programme Name]]</f>
        <v>11: Digital Transformation</v>
      </c>
      <c r="F198" s="62" t="s">
        <v>176</v>
      </c>
      <c r="G198" s="62" t="s">
        <v>463</v>
      </c>
      <c r="H198" s="63" t="str">
        <f>DC[[#This Row],[Project Code]]&amp;" "&amp;DC[[#This Row],[Project Name]]</f>
        <v>1615 Government Network (GOVNET) Project</v>
      </c>
      <c r="I198" s="126">
        <v>44013</v>
      </c>
      <c r="J198" s="126">
        <v>45838</v>
      </c>
      <c r="K198" s="64">
        <v>4.4645439400000004</v>
      </c>
      <c r="L198" s="64">
        <v>3.6875104030000001</v>
      </c>
      <c r="M198" s="65" t="s">
        <v>286</v>
      </c>
      <c r="N198" s="70">
        <v>45838</v>
      </c>
      <c r="O198" s="162"/>
    </row>
    <row r="199" spans="1:15" hidden="1" x14ac:dyDescent="0.25">
      <c r="A199" s="72" t="s">
        <v>632</v>
      </c>
      <c r="B199" s="73" t="s">
        <v>461</v>
      </c>
      <c r="C199" s="61" t="s">
        <v>687</v>
      </c>
      <c r="D199" s="62" t="s">
        <v>462</v>
      </c>
      <c r="E199" s="63" t="str">
        <f>DC[[#This Row],[Program Code]]&amp;": "&amp;DC[[#This Row],[Programme Name]]</f>
        <v>11: Digital Transformation</v>
      </c>
      <c r="F199" s="62"/>
      <c r="G199" s="62" t="s">
        <v>917</v>
      </c>
      <c r="H199" s="63" t="str">
        <f>DC[[#This Row],[Project Code]]&amp;" "&amp;DC[[#This Row],[Project Name]]</f>
        <v xml:space="preserve"> Institutional Development of National Information &amp; Technology Authority</v>
      </c>
      <c r="I199" s="126">
        <v>45839</v>
      </c>
      <c r="J199" s="126">
        <v>47664</v>
      </c>
      <c r="K199" s="64">
        <v>1.6581120000000001E-2</v>
      </c>
      <c r="L199" s="64">
        <v>0</v>
      </c>
      <c r="M199" s="65" t="s">
        <v>1016</v>
      </c>
      <c r="N199" s="70">
        <v>47664</v>
      </c>
      <c r="O199" s="162" t="s">
        <v>1019</v>
      </c>
    </row>
    <row r="200" spans="1:15" hidden="1" x14ac:dyDescent="0.25">
      <c r="A200" s="72" t="s">
        <v>675</v>
      </c>
      <c r="B200" s="73" t="s">
        <v>222</v>
      </c>
      <c r="C200" s="61" t="s">
        <v>678</v>
      </c>
      <c r="D200" s="62" t="s">
        <v>301</v>
      </c>
      <c r="E200" s="63" t="str">
        <f>DC[[#This Row],[Program Code]]&amp;": "&amp;DC[[#This Row],[Programme Name]]</f>
        <v>12: Human Capital Development</v>
      </c>
      <c r="F200" s="62"/>
      <c r="G200" s="62" t="s">
        <v>918</v>
      </c>
      <c r="H200" s="63" t="str">
        <f>DC[[#This Row],[Project Code]]&amp;" "&amp;DC[[#This Row],[Project Name]]</f>
        <v xml:space="preserve"> Institutional Development of Uganda Virus Research Institute</v>
      </c>
      <c r="I200" s="126">
        <v>45839</v>
      </c>
      <c r="J200" s="126">
        <v>47664</v>
      </c>
      <c r="K200" s="64">
        <v>0</v>
      </c>
      <c r="L200" s="64">
        <v>0</v>
      </c>
      <c r="M200" s="65" t="s">
        <v>1016</v>
      </c>
      <c r="N200" s="70">
        <v>47664</v>
      </c>
      <c r="O200" s="162" t="s">
        <v>1019</v>
      </c>
    </row>
    <row r="201" spans="1:15" hidden="1" x14ac:dyDescent="0.25">
      <c r="A201" s="72" t="s">
        <v>673</v>
      </c>
      <c r="B201" s="73" t="s">
        <v>513</v>
      </c>
      <c r="C201" s="61" t="s">
        <v>678</v>
      </c>
      <c r="D201" s="62" t="s">
        <v>301</v>
      </c>
      <c r="E201" s="63" t="str">
        <f>DC[[#This Row],[Program Code]]&amp;": "&amp;DC[[#This Row],[Programme Name]]</f>
        <v>12: Human Capital Development</v>
      </c>
      <c r="F201" s="62"/>
      <c r="G201" s="62" t="s">
        <v>919</v>
      </c>
      <c r="H201" s="63" t="str">
        <f>DC[[#This Row],[Project Code]]&amp;" "&amp;DC[[#This Row],[Project Name]]</f>
        <v xml:space="preserve"> Institutional Development of Uganda National Examinations Board</v>
      </c>
      <c r="I201" s="126">
        <v>45839</v>
      </c>
      <c r="J201" s="126">
        <v>47664</v>
      </c>
      <c r="K201" s="64">
        <v>4.5439999980000003</v>
      </c>
      <c r="L201" s="64">
        <v>0</v>
      </c>
      <c r="M201" s="65" t="s">
        <v>1016</v>
      </c>
      <c r="N201" s="70">
        <v>47664</v>
      </c>
      <c r="O201" s="162" t="s">
        <v>1019</v>
      </c>
    </row>
    <row r="202" spans="1:15" hidden="1" x14ac:dyDescent="0.25">
      <c r="A202" s="72" t="s">
        <v>140</v>
      </c>
      <c r="B202" s="73" t="s">
        <v>213</v>
      </c>
      <c r="C202" s="61" t="s">
        <v>688</v>
      </c>
      <c r="D202" s="62" t="s">
        <v>292</v>
      </c>
      <c r="E202" s="63" t="str">
        <f>DC[[#This Row],[Program Code]]&amp;": "&amp;DC[[#This Row],[Programme Name]]</f>
        <v>16: Governance and security</v>
      </c>
      <c r="F202" s="62"/>
      <c r="G202" s="62" t="s">
        <v>920</v>
      </c>
      <c r="H202" s="63" t="str">
        <f>DC[[#This Row],[Project Code]]&amp;" "&amp;DC[[#This Row],[Project Name]]</f>
        <v xml:space="preserve"> Institutional Development of Financial Intelligence Authority</v>
      </c>
      <c r="I202" s="126">
        <v>45839</v>
      </c>
      <c r="J202" s="126">
        <v>47664</v>
      </c>
      <c r="K202" s="64">
        <v>0.65610000000000002</v>
      </c>
      <c r="L202" s="64">
        <v>0</v>
      </c>
      <c r="M202" s="65" t="s">
        <v>1016</v>
      </c>
      <c r="N202" s="70">
        <v>47664</v>
      </c>
      <c r="O202" s="162" t="s">
        <v>1019</v>
      </c>
    </row>
    <row r="203" spans="1:15" hidden="1" x14ac:dyDescent="0.25">
      <c r="A203" s="72" t="s">
        <v>635</v>
      </c>
      <c r="B203" s="73" t="s">
        <v>466</v>
      </c>
      <c r="C203" s="61" t="s">
        <v>688</v>
      </c>
      <c r="D203" s="62" t="s">
        <v>292</v>
      </c>
      <c r="E203" s="63" t="str">
        <f>DC[[#This Row],[Program Code]]&amp;": "&amp;DC[[#This Row],[Programme Name]]</f>
        <v>16: Governance and security</v>
      </c>
      <c r="F203" s="62"/>
      <c r="G203" s="62" t="s">
        <v>921</v>
      </c>
      <c r="H203" s="63" t="str">
        <f>DC[[#This Row],[Project Code]]&amp;" "&amp;DC[[#This Row],[Project Name]]</f>
        <v xml:space="preserve"> Institutional Development of  Office of the Auditor General</v>
      </c>
      <c r="I203" s="126">
        <v>45839</v>
      </c>
      <c r="J203" s="126">
        <v>47664</v>
      </c>
      <c r="K203" s="64">
        <v>0.75996799999999998</v>
      </c>
      <c r="L203" s="64">
        <v>0</v>
      </c>
      <c r="M203" s="65" t="s">
        <v>1016</v>
      </c>
      <c r="N203" s="70">
        <v>47664</v>
      </c>
      <c r="O203" s="162" t="s">
        <v>1019</v>
      </c>
    </row>
    <row r="204" spans="1:15" hidden="1" x14ac:dyDescent="0.25">
      <c r="A204" s="72" t="s">
        <v>587</v>
      </c>
      <c r="B204" s="73" t="s">
        <v>294</v>
      </c>
      <c r="C204" s="61" t="s">
        <v>678</v>
      </c>
      <c r="D204" s="62" t="s">
        <v>301</v>
      </c>
      <c r="E204" s="63" t="str">
        <f>DC[[#This Row],[Program Code]]&amp;": "&amp;DC[[#This Row],[Programme Name]]</f>
        <v>12: Human Capital Development</v>
      </c>
      <c r="F204" s="62"/>
      <c r="G204" s="62" t="s">
        <v>922</v>
      </c>
      <c r="H204" s="63" t="str">
        <f>DC[[#This Row],[Project Code]]&amp;" "&amp;DC[[#This Row],[Project Name]]</f>
        <v xml:space="preserve"> Institutional Development of Education Service Commission</v>
      </c>
      <c r="I204" s="126">
        <v>45839</v>
      </c>
      <c r="J204" s="126">
        <v>47664</v>
      </c>
      <c r="K204" s="64">
        <v>2.1927689680000002</v>
      </c>
      <c r="L204" s="64">
        <v>0</v>
      </c>
      <c r="M204" s="65" t="s">
        <v>1016</v>
      </c>
      <c r="N204" s="70">
        <v>47664</v>
      </c>
      <c r="O204" s="162" t="s">
        <v>1019</v>
      </c>
    </row>
    <row r="205" spans="1:15" x14ac:dyDescent="0.25">
      <c r="A205" s="72" t="s">
        <v>586</v>
      </c>
      <c r="B205" s="73" t="s">
        <v>291</v>
      </c>
      <c r="C205" s="61" t="s">
        <v>688</v>
      </c>
      <c r="D205" s="62" t="s">
        <v>292</v>
      </c>
      <c r="E205" s="63" t="str">
        <f>DC[[#This Row],[Program Code]]&amp;": "&amp;DC[[#This Row],[Programme Name]]</f>
        <v>16: Governance and security</v>
      </c>
      <c r="F205" s="62" t="s">
        <v>123</v>
      </c>
      <c r="G205" s="62" t="s">
        <v>293</v>
      </c>
      <c r="H205" s="63" t="str">
        <f>DC[[#This Row],[Project Code]]&amp;" "&amp;DC[[#This Row],[Project Name]]</f>
        <v>1346 Enhancing Prosecution Services for all (EPSFA)</v>
      </c>
      <c r="I205" s="126">
        <v>42917</v>
      </c>
      <c r="J205" s="126">
        <v>45656</v>
      </c>
      <c r="K205" s="66">
        <v>3.7</v>
      </c>
      <c r="L205" s="66">
        <v>0</v>
      </c>
      <c r="M205" s="65" t="s">
        <v>286</v>
      </c>
      <c r="N205" s="70">
        <v>45656</v>
      </c>
      <c r="O205" s="162"/>
    </row>
    <row r="206" spans="1:15" hidden="1" x14ac:dyDescent="0.25">
      <c r="A206" s="72" t="s">
        <v>586</v>
      </c>
      <c r="B206" s="73" t="s">
        <v>291</v>
      </c>
      <c r="C206" s="61" t="s">
        <v>716</v>
      </c>
      <c r="D206" s="62" t="s">
        <v>717</v>
      </c>
      <c r="E206" s="63" t="str">
        <f>DC[[#This Row],[Program Code]]&amp;": "&amp;DC[[#This Row],[Programme Name]]</f>
        <v>19: Administration of Justice</v>
      </c>
      <c r="F206" s="62"/>
      <c r="G206" s="62" t="s">
        <v>923</v>
      </c>
      <c r="H206" s="63" t="str">
        <f>DC[[#This Row],[Project Code]]&amp;" "&amp;DC[[#This Row],[Project Name]]</f>
        <v xml:space="preserve"> Institutional Development of Office of the Director of Public Prosecutions</v>
      </c>
      <c r="I206" s="126">
        <v>45839</v>
      </c>
      <c r="J206" s="126">
        <v>47664</v>
      </c>
      <c r="K206" s="64">
        <v>10.395916761000001</v>
      </c>
      <c r="L206" s="64">
        <v>0</v>
      </c>
      <c r="M206" s="65" t="s">
        <v>1016</v>
      </c>
      <c r="N206" s="70">
        <v>47664</v>
      </c>
      <c r="O206" s="162" t="s">
        <v>1019</v>
      </c>
    </row>
    <row r="207" spans="1:15" hidden="1" x14ac:dyDescent="0.25">
      <c r="A207" s="72" t="s">
        <v>593</v>
      </c>
      <c r="B207" s="73" t="s">
        <v>302</v>
      </c>
      <c r="C207" s="61" t="s">
        <v>678</v>
      </c>
      <c r="D207" s="62" t="s">
        <v>301</v>
      </c>
      <c r="E207" s="63" t="str">
        <f>DC[[#This Row],[Program Code]]&amp;": "&amp;DC[[#This Row],[Programme Name]]</f>
        <v>12: Human Capital Development</v>
      </c>
      <c r="F207" s="62"/>
      <c r="G207" s="62" t="s">
        <v>924</v>
      </c>
      <c r="H207" s="63" t="str">
        <f>DC[[#This Row],[Project Code]]&amp;" "&amp;DC[[#This Row],[Project Name]]</f>
        <v xml:space="preserve"> Institutional Development of Health Service Commission</v>
      </c>
      <c r="I207" s="126">
        <v>45839</v>
      </c>
      <c r="J207" s="126">
        <v>47664</v>
      </c>
      <c r="K207" s="64">
        <v>4.752E-2</v>
      </c>
      <c r="L207" s="64">
        <v>0</v>
      </c>
      <c r="M207" s="65" t="s">
        <v>1016</v>
      </c>
      <c r="N207" s="70">
        <v>47664</v>
      </c>
      <c r="O207" s="162" t="s">
        <v>1019</v>
      </c>
    </row>
    <row r="208" spans="1:15" hidden="1" x14ac:dyDescent="0.25">
      <c r="A208" s="72" t="s">
        <v>585</v>
      </c>
      <c r="B208" s="73" t="s">
        <v>290</v>
      </c>
      <c r="C208" s="61" t="s">
        <v>688</v>
      </c>
      <c r="D208" s="62" t="s">
        <v>292</v>
      </c>
      <c r="E208" s="63" t="str">
        <f>DC[[#This Row],[Program Code]]&amp;": "&amp;DC[[#This Row],[Programme Name]]</f>
        <v>16: Governance and security</v>
      </c>
      <c r="F208" s="62"/>
      <c r="G208" s="62" t="s">
        <v>925</v>
      </c>
      <c r="H208" s="63" t="str">
        <f>DC[[#This Row],[Project Code]]&amp;" "&amp;DC[[#This Row],[Project Name]]</f>
        <v xml:space="preserve"> Institutional Development of Directorate of Government Analytical Laboratory</v>
      </c>
      <c r="I208" s="126">
        <v>45839</v>
      </c>
      <c r="J208" s="126">
        <v>47664</v>
      </c>
      <c r="K208" s="64">
        <v>22.734546000000002</v>
      </c>
      <c r="L208" s="64">
        <v>0</v>
      </c>
      <c r="M208" s="65" t="s">
        <v>1016</v>
      </c>
      <c r="N208" s="70">
        <v>47664</v>
      </c>
      <c r="O208" s="162" t="s">
        <v>1019</v>
      </c>
    </row>
    <row r="209" spans="1:15" hidden="1" x14ac:dyDescent="0.25">
      <c r="A209" s="72" t="s">
        <v>631</v>
      </c>
      <c r="B209" s="73" t="s">
        <v>460</v>
      </c>
      <c r="C209" s="61" t="s">
        <v>688</v>
      </c>
      <c r="D209" s="62" t="s">
        <v>292</v>
      </c>
      <c r="E209" s="63" t="str">
        <f>DC[[#This Row],[Program Code]]&amp;": "&amp;DC[[#This Row],[Programme Name]]</f>
        <v>16: Governance and security</v>
      </c>
      <c r="F209" s="62"/>
      <c r="G209" s="62" t="s">
        <v>926</v>
      </c>
      <c r="H209" s="63" t="str">
        <f>DC[[#This Row],[Project Code]]&amp;" "&amp;DC[[#This Row],[Project Name]]</f>
        <v xml:space="preserve"> Institutional Development the National Identification and Registration Authority</v>
      </c>
      <c r="I209" s="126">
        <v>45839</v>
      </c>
      <c r="J209" s="126">
        <v>47664</v>
      </c>
      <c r="K209" s="64">
        <v>86.295400000000001</v>
      </c>
      <c r="L209" s="64">
        <v>0</v>
      </c>
      <c r="M209" s="65" t="s">
        <v>1016</v>
      </c>
      <c r="N209" s="70">
        <v>47664</v>
      </c>
      <c r="O209" s="162" t="s">
        <v>1019</v>
      </c>
    </row>
    <row r="210" spans="1:15" hidden="1" x14ac:dyDescent="0.25">
      <c r="A210" s="72" t="s">
        <v>670</v>
      </c>
      <c r="B210" s="73" t="s">
        <v>509</v>
      </c>
      <c r="C210" s="122" t="s">
        <v>754</v>
      </c>
      <c r="D210" s="123" t="s">
        <v>755</v>
      </c>
      <c r="E210" s="63" t="str">
        <f>DC[[#This Row],[Program Code]]&amp;": "&amp;DC[[#This Row],[Programme Name]]</f>
        <v xml:space="preserve">04: Manufacturing </v>
      </c>
      <c r="F210" s="62"/>
      <c r="G210" s="62" t="s">
        <v>927</v>
      </c>
      <c r="H210" s="63" t="str">
        <f>DC[[#This Row],[Project Code]]&amp;" "&amp;DC[[#This Row],[Project Name]]</f>
        <v xml:space="preserve"> Institutional Development of Uganda Investment Authority</v>
      </c>
      <c r="I210" s="126">
        <v>45839</v>
      </c>
      <c r="J210" s="126">
        <v>47664</v>
      </c>
      <c r="K210" s="64">
        <v>0.51988719999999999</v>
      </c>
      <c r="L210" s="64">
        <v>0</v>
      </c>
      <c r="M210" s="65" t="s">
        <v>1016</v>
      </c>
      <c r="N210" s="70">
        <v>47664</v>
      </c>
      <c r="O210" s="162" t="s">
        <v>1019</v>
      </c>
    </row>
    <row r="211" spans="1:15" x14ac:dyDescent="0.25">
      <c r="A211" s="72" t="s">
        <v>670</v>
      </c>
      <c r="B211" s="73" t="s">
        <v>509</v>
      </c>
      <c r="C211" s="122" t="s">
        <v>754</v>
      </c>
      <c r="D211" s="123" t="s">
        <v>755</v>
      </c>
      <c r="E211" s="124" t="str">
        <f>DC[[#This Row],[Program Code]]&amp;": "&amp;DC[[#This Row],[Programme Name]]</f>
        <v xml:space="preserve">04: Manufacturing </v>
      </c>
      <c r="F211" s="112" t="s">
        <v>756</v>
      </c>
      <c r="G211" s="112" t="s">
        <v>757</v>
      </c>
      <c r="H211" s="124" t="str">
        <f>DC[[#This Row],[Project Code]]&amp;" "&amp;DC[[#This Row],[Project Name]]</f>
        <v>0994 Development of Industrial Parks</v>
      </c>
      <c r="I211" s="146">
        <v>44207</v>
      </c>
      <c r="J211" s="146">
        <v>45473</v>
      </c>
      <c r="K211" s="125"/>
      <c r="L211" s="125"/>
      <c r="M211" s="123" t="s">
        <v>747</v>
      </c>
      <c r="N211" s="146">
        <v>45473</v>
      </c>
      <c r="O211" s="162"/>
    </row>
    <row r="212" spans="1:15" hidden="1" x14ac:dyDescent="0.25">
      <c r="A212" s="72" t="s">
        <v>636</v>
      </c>
      <c r="B212" s="73" t="s">
        <v>470</v>
      </c>
      <c r="C212" s="61" t="s">
        <v>1021</v>
      </c>
      <c r="D212" s="62" t="s">
        <v>1022</v>
      </c>
      <c r="E212" s="63" t="str">
        <f>DC[[#This Row],[Program Code]]&amp;": "&amp;DC[[#This Row],[Programme Name]]</f>
        <v>21: Sustainable Extractives Industry Development</v>
      </c>
      <c r="F212" s="62"/>
      <c r="G212" s="62" t="s">
        <v>928</v>
      </c>
      <c r="H212" s="63" t="str">
        <f>DC[[#This Row],[Project Code]]&amp;" "&amp;DC[[#This Row],[Project Name]]</f>
        <v xml:space="preserve"> Institutional Development of Petroleum Authority of Uganda</v>
      </c>
      <c r="I212" s="126">
        <v>45839</v>
      </c>
      <c r="J212" s="126">
        <v>47664</v>
      </c>
      <c r="K212" s="64">
        <v>4.3460000000000001</v>
      </c>
      <c r="L212" s="64">
        <v>0</v>
      </c>
      <c r="M212" s="65" t="s">
        <v>1016</v>
      </c>
      <c r="N212" s="70">
        <v>47664</v>
      </c>
      <c r="O212" s="162" t="s">
        <v>1019</v>
      </c>
    </row>
    <row r="213" spans="1:15" x14ac:dyDescent="0.25">
      <c r="A213" s="72" t="s">
        <v>636</v>
      </c>
      <c r="B213" s="73" t="s">
        <v>470</v>
      </c>
      <c r="C213" s="61" t="s">
        <v>681</v>
      </c>
      <c r="D213" s="62" t="s">
        <v>358</v>
      </c>
      <c r="E213" s="63" t="str">
        <f>DC[[#This Row],[Program Code]]&amp;": "&amp;DC[[#This Row],[Programme Name]]</f>
        <v>03: Sustainable Development of Petroleum Resources</v>
      </c>
      <c r="F213" s="62" t="s">
        <v>164</v>
      </c>
      <c r="G213" s="62" t="s">
        <v>471</v>
      </c>
      <c r="H213" s="63" t="str">
        <f>DC[[#This Row],[Project Code]]&amp;" "&amp;DC[[#This Row],[Project Name]]</f>
        <v>1612 National Petroleum Data Repository Infrastructure</v>
      </c>
      <c r="I213" s="126" t="s">
        <v>296</v>
      </c>
      <c r="J213" s="126">
        <v>45838</v>
      </c>
      <c r="K213" s="64">
        <v>5.5025420120000001</v>
      </c>
      <c r="L213" s="64">
        <v>0</v>
      </c>
      <c r="M213" s="65" t="s">
        <v>286</v>
      </c>
      <c r="N213" s="70">
        <v>45838</v>
      </c>
      <c r="O213" s="162"/>
    </row>
    <row r="214" spans="1:15" x14ac:dyDescent="0.25">
      <c r="A214" s="72" t="s">
        <v>636</v>
      </c>
      <c r="B214" s="73" t="s">
        <v>470</v>
      </c>
      <c r="C214" s="61" t="s">
        <v>681</v>
      </c>
      <c r="D214" s="62" t="s">
        <v>358</v>
      </c>
      <c r="E214" s="132" t="str">
        <f>DC[[#This Row],[Program Code]]&amp;": "&amp;DC[[#This Row],[Programme Name]]</f>
        <v>03: Sustainable Development of Petroleum Resources</v>
      </c>
      <c r="F214" s="133" t="s">
        <v>771</v>
      </c>
      <c r="G214" s="131" t="s">
        <v>772</v>
      </c>
      <c r="H214" s="132" t="str">
        <f>DC[[#This Row],[Project Code]]&amp;" "&amp;DC[[#This Row],[Project Name]]</f>
        <v>1780 National Oil Spill response and monitoring Infrastructure Project</v>
      </c>
      <c r="I214" s="126" t="s">
        <v>773</v>
      </c>
      <c r="J214" s="126" t="s">
        <v>769</v>
      </c>
      <c r="K214" s="125"/>
      <c r="L214" s="125"/>
      <c r="M214" s="123" t="s">
        <v>747</v>
      </c>
      <c r="N214" s="126" t="s">
        <v>769</v>
      </c>
      <c r="O214" s="162"/>
    </row>
    <row r="215" spans="1:15" hidden="1" x14ac:dyDescent="0.25">
      <c r="A215" s="72" t="s">
        <v>141</v>
      </c>
      <c r="B215" s="73" t="s">
        <v>554</v>
      </c>
      <c r="C215" s="61" t="s">
        <v>690</v>
      </c>
      <c r="D215" s="62" t="s">
        <v>304</v>
      </c>
      <c r="E215" s="63" t="str">
        <f>DC[[#This Row],[Program Code]]&amp;": "&amp;DC[[#This Row],[Programme Name]]</f>
        <v>18: Development Plan Implementation</v>
      </c>
      <c r="F215" s="62"/>
      <c r="G215" s="62" t="s">
        <v>929</v>
      </c>
      <c r="H215" s="63" t="str">
        <f>DC[[#This Row],[Project Code]]&amp;" "&amp;DC[[#This Row],[Project Name]]</f>
        <v xml:space="preserve"> Institutional Development of Uganda Revenue Authority</v>
      </c>
      <c r="I215" s="126">
        <v>45839</v>
      </c>
      <c r="J215" s="126">
        <v>47664</v>
      </c>
      <c r="K215" s="64">
        <v>57.368000000000002</v>
      </c>
      <c r="L215" s="64">
        <v>0</v>
      </c>
      <c r="M215" s="65" t="s">
        <v>1016</v>
      </c>
      <c r="N215" s="70">
        <v>47664</v>
      </c>
      <c r="O215" s="162" t="s">
        <v>1019</v>
      </c>
    </row>
    <row r="216" spans="1:15" x14ac:dyDescent="0.25">
      <c r="A216" s="72" t="s">
        <v>624</v>
      </c>
      <c r="B216" s="73" t="s">
        <v>452</v>
      </c>
      <c r="C216" s="61" t="s">
        <v>676</v>
      </c>
      <c r="D216" s="62" t="s">
        <v>327</v>
      </c>
      <c r="E216" s="63" t="str">
        <f>DC[[#This Row],[Program Code]]&amp;": "&amp;DC[[#This Row],[Programme Name]]</f>
        <v>01: Agro-Industralisation</v>
      </c>
      <c r="F216" s="62" t="s">
        <v>36</v>
      </c>
      <c r="G216" s="62" t="s">
        <v>453</v>
      </c>
      <c r="H216" s="63" t="str">
        <f>DC[[#This Row],[Project Code]]&amp;" "&amp;DC[[#This Row],[Project Name]]</f>
        <v>1560 Relocation and Operationalisation of the National Livestock Resources Research Institute(NALIRRI)</v>
      </c>
      <c r="I216" s="126">
        <v>44013</v>
      </c>
      <c r="J216" s="126">
        <v>45473</v>
      </c>
      <c r="K216" s="64">
        <v>7.7191878770000004</v>
      </c>
      <c r="L216" s="64">
        <v>0</v>
      </c>
      <c r="M216" s="65" t="s">
        <v>286</v>
      </c>
      <c r="N216" s="70">
        <v>45473</v>
      </c>
      <c r="O216" s="162"/>
    </row>
    <row r="217" spans="1:15" hidden="1" x14ac:dyDescent="0.25">
      <c r="A217" s="72" t="s">
        <v>624</v>
      </c>
      <c r="B217" s="73" t="s">
        <v>452</v>
      </c>
      <c r="C217" s="61" t="s">
        <v>676</v>
      </c>
      <c r="D217" s="62" t="s">
        <v>327</v>
      </c>
      <c r="E217" s="63" t="str">
        <f>DC[[#This Row],[Program Code]]&amp;": "&amp;DC[[#This Row],[Programme Name]]</f>
        <v>01: Agro-Industralisation</v>
      </c>
      <c r="F217" s="62"/>
      <c r="G217" s="62" t="s">
        <v>930</v>
      </c>
      <c r="H217" s="63" t="str">
        <f>DC[[#This Row],[Project Code]]&amp;" "&amp;DC[[#This Row],[Project Name]]</f>
        <v xml:space="preserve"> Institutional Development of National Agricultural Research Organization</v>
      </c>
      <c r="I217" s="126">
        <v>45839</v>
      </c>
      <c r="J217" s="126">
        <v>47664</v>
      </c>
      <c r="K217" s="64">
        <v>29.962845999999999</v>
      </c>
      <c r="L217" s="64">
        <v>0</v>
      </c>
      <c r="M217" s="65" t="s">
        <v>1016</v>
      </c>
      <c r="N217" s="70">
        <v>47664</v>
      </c>
      <c r="O217" s="162" t="s">
        <v>1019</v>
      </c>
    </row>
    <row r="218" spans="1:15" hidden="1" x14ac:dyDescent="0.25">
      <c r="A218" s="72" t="s">
        <v>642</v>
      </c>
      <c r="B218" s="73" t="s">
        <v>479</v>
      </c>
      <c r="C218" s="61" t="s">
        <v>690</v>
      </c>
      <c r="D218" s="62" t="s">
        <v>304</v>
      </c>
      <c r="E218" s="63" t="str">
        <f>DC[[#This Row],[Program Code]]&amp;": "&amp;DC[[#This Row],[Programme Name]]</f>
        <v>18: Development Plan Implementation</v>
      </c>
      <c r="F218" s="62"/>
      <c r="G218" s="62" t="s">
        <v>931</v>
      </c>
      <c r="H218" s="63" t="str">
        <f>DC[[#This Row],[Project Code]]&amp;" "&amp;DC[[#This Row],[Project Name]]</f>
        <v xml:space="preserve"> Institutional Development of Uganda Bureau of Statistics</v>
      </c>
      <c r="I218" s="126">
        <v>45839</v>
      </c>
      <c r="J218" s="126">
        <v>47664</v>
      </c>
      <c r="K218" s="64">
        <v>12.360000210000001</v>
      </c>
      <c r="L218" s="64">
        <v>0</v>
      </c>
      <c r="M218" s="65" t="s">
        <v>1016</v>
      </c>
      <c r="N218" s="70">
        <v>47664</v>
      </c>
      <c r="O218" s="162" t="s">
        <v>1019</v>
      </c>
    </row>
    <row r="219" spans="1:15" hidden="1" x14ac:dyDescent="0.25">
      <c r="A219" s="72" t="s">
        <v>124</v>
      </c>
      <c r="B219" s="73" t="s">
        <v>218</v>
      </c>
      <c r="C219" s="61" t="s">
        <v>688</v>
      </c>
      <c r="D219" s="62" t="s">
        <v>292</v>
      </c>
      <c r="E219" s="63" t="str">
        <f>DC[[#This Row],[Program Code]]&amp;": "&amp;DC[[#This Row],[Programme Name]]</f>
        <v>16: Governance and security</v>
      </c>
      <c r="F219" s="62"/>
      <c r="G219" s="62" t="s">
        <v>932</v>
      </c>
      <c r="H219" s="63" t="str">
        <f>DC[[#This Row],[Project Code]]&amp;" "&amp;DC[[#This Row],[Project Name]]</f>
        <v xml:space="preserve"> Institutional Development the Uganda Police Force</v>
      </c>
      <c r="I219" s="126">
        <v>45839</v>
      </c>
      <c r="J219" s="126">
        <v>47664</v>
      </c>
      <c r="K219" s="64">
        <v>89.976573016000003</v>
      </c>
      <c r="L219" s="64">
        <v>0</v>
      </c>
      <c r="M219" s="65" t="s">
        <v>1016</v>
      </c>
      <c r="N219" s="70">
        <v>47664</v>
      </c>
      <c r="O219" s="162" t="s">
        <v>1019</v>
      </c>
    </row>
    <row r="220" spans="1:15" x14ac:dyDescent="0.25">
      <c r="A220" s="72" t="s">
        <v>125</v>
      </c>
      <c r="B220" s="73" t="s">
        <v>551</v>
      </c>
      <c r="C220" s="61" t="s">
        <v>688</v>
      </c>
      <c r="D220" s="62" t="s">
        <v>292</v>
      </c>
      <c r="E220" s="63" t="str">
        <f>DC[[#This Row],[Program Code]]&amp;": "&amp;DC[[#This Row],[Programme Name]]</f>
        <v>16: Governance and security</v>
      </c>
      <c r="F220" s="62" t="s">
        <v>126</v>
      </c>
      <c r="G220" s="62" t="s">
        <v>552</v>
      </c>
      <c r="H220" s="63" t="str">
        <f>DC[[#This Row],[Project Code]]&amp;" "&amp;DC[[#This Row],[Project Name]]</f>
        <v>1443 Revitilisation of prison Industries</v>
      </c>
      <c r="I220" s="126">
        <v>42917</v>
      </c>
      <c r="J220" s="126">
        <v>45473</v>
      </c>
      <c r="K220" s="64">
        <v>3.2984162869999998</v>
      </c>
      <c r="L220" s="64">
        <v>0</v>
      </c>
      <c r="M220" s="65" t="s">
        <v>311</v>
      </c>
      <c r="N220" s="70">
        <v>45838</v>
      </c>
      <c r="O220" s="162"/>
    </row>
    <row r="221" spans="1:15" hidden="1" x14ac:dyDescent="0.25">
      <c r="A221" s="72" t="s">
        <v>125</v>
      </c>
      <c r="B221" s="73" t="s">
        <v>551</v>
      </c>
      <c r="C221" s="61" t="s">
        <v>688</v>
      </c>
      <c r="D221" s="62" t="s">
        <v>292</v>
      </c>
      <c r="E221" s="63" t="str">
        <f>DC[[#This Row],[Program Code]]&amp;": "&amp;DC[[#This Row],[Programme Name]]</f>
        <v>16: Governance and security</v>
      </c>
      <c r="F221" s="62"/>
      <c r="G221" s="62" t="s">
        <v>933</v>
      </c>
      <c r="H221" s="63" t="str">
        <f>DC[[#This Row],[Project Code]]&amp;" "&amp;DC[[#This Row],[Project Name]]</f>
        <v xml:space="preserve"> Institutional Development of Uganda Prisons Service</v>
      </c>
      <c r="I221" s="126">
        <v>45839</v>
      </c>
      <c r="J221" s="126">
        <v>47664</v>
      </c>
      <c r="K221" s="64">
        <v>0.84099999999999997</v>
      </c>
      <c r="L221" s="64">
        <v>0</v>
      </c>
      <c r="M221" s="65" t="s">
        <v>1016</v>
      </c>
      <c r="N221" s="70">
        <v>47664</v>
      </c>
      <c r="O221" s="162" t="s">
        <v>1019</v>
      </c>
    </row>
    <row r="222" spans="1:15" hidden="1" x14ac:dyDescent="0.25">
      <c r="A222" s="74" t="s">
        <v>135</v>
      </c>
      <c r="B222" s="73" t="s">
        <v>473</v>
      </c>
      <c r="C222" s="61" t="s">
        <v>677</v>
      </c>
      <c r="D222" s="62" t="s">
        <v>285</v>
      </c>
      <c r="E222" s="63" t="str">
        <f>DC[[#This Row],[Program Code]]&amp;": "&amp;DC[[#This Row],[Programme Name]]</f>
        <v>14: Public Sector Transformation</v>
      </c>
      <c r="F222" s="62"/>
      <c r="G222" s="62" t="s">
        <v>934</v>
      </c>
      <c r="H222" s="63" t="str">
        <f>DC[[#This Row],[Project Code]]&amp;" "&amp;DC[[#This Row],[Project Name]]</f>
        <v xml:space="preserve"> Institutional Development of Public Service Commission</v>
      </c>
      <c r="I222" s="126">
        <v>45839</v>
      </c>
      <c r="J222" s="126">
        <v>47664</v>
      </c>
      <c r="K222" s="64">
        <v>8.9999000000000003E-5</v>
      </c>
      <c r="L222" s="64">
        <v>0</v>
      </c>
      <c r="M222" s="65" t="s">
        <v>1016</v>
      </c>
      <c r="N222" s="70">
        <v>47664</v>
      </c>
      <c r="O222" s="162" t="s">
        <v>1019</v>
      </c>
    </row>
    <row r="223" spans="1:15" hidden="1" x14ac:dyDescent="0.25">
      <c r="A223" s="72" t="s">
        <v>136</v>
      </c>
      <c r="B223" s="73" t="s">
        <v>322</v>
      </c>
      <c r="C223" s="61" t="s">
        <v>677</v>
      </c>
      <c r="D223" s="62" t="s">
        <v>285</v>
      </c>
      <c r="E223" s="63" t="str">
        <f>DC[[#This Row],[Program Code]]&amp;": "&amp;DC[[#This Row],[Programme Name]]</f>
        <v>14: Public Sector Transformation</v>
      </c>
      <c r="F223" s="62"/>
      <c r="G223" s="62" t="s">
        <v>935</v>
      </c>
      <c r="H223" s="63" t="str">
        <f>DC[[#This Row],[Project Code]]&amp;" "&amp;DC[[#This Row],[Project Name]]</f>
        <v xml:space="preserve"> Institutional Development of Local Government Finance Commission</v>
      </c>
      <c r="I223" s="126">
        <v>45839</v>
      </c>
      <c r="J223" s="126">
        <v>47664</v>
      </c>
      <c r="K223" s="64">
        <v>0.36</v>
      </c>
      <c r="L223" s="64">
        <v>0</v>
      </c>
      <c r="M223" s="65" t="s">
        <v>1016</v>
      </c>
      <c r="N223" s="70">
        <v>47664</v>
      </c>
      <c r="O223" s="162" t="s">
        <v>1019</v>
      </c>
    </row>
    <row r="224" spans="1:15" hidden="1" x14ac:dyDescent="0.25">
      <c r="A224" s="72" t="s">
        <v>597</v>
      </c>
      <c r="B224" s="73" t="s">
        <v>308</v>
      </c>
      <c r="C224" s="61" t="s">
        <v>716</v>
      </c>
      <c r="D224" s="62" t="s">
        <v>717</v>
      </c>
      <c r="E224" s="63" t="str">
        <f>DC[[#This Row],[Program Code]]&amp;": "&amp;DC[[#This Row],[Programme Name]]</f>
        <v>19: Administration of Justice</v>
      </c>
      <c r="F224" s="62"/>
      <c r="G224" s="62" t="s">
        <v>936</v>
      </c>
      <c r="H224" s="63" t="str">
        <f>DC[[#This Row],[Project Code]]&amp;" "&amp;DC[[#This Row],[Project Name]]</f>
        <v xml:space="preserve"> Institutional Development of Judicial Service Commission</v>
      </c>
      <c r="I224" s="126">
        <v>45839</v>
      </c>
      <c r="J224" s="126">
        <v>47664</v>
      </c>
      <c r="K224" s="64">
        <v>2.4963101760000002</v>
      </c>
      <c r="L224" s="64">
        <v>0</v>
      </c>
      <c r="M224" s="65" t="s">
        <v>1016</v>
      </c>
      <c r="N224" s="70">
        <v>47664</v>
      </c>
      <c r="O224" s="162" t="s">
        <v>1019</v>
      </c>
    </row>
    <row r="225" spans="1:15" hidden="1" x14ac:dyDescent="0.25">
      <c r="A225" s="72" t="s">
        <v>629</v>
      </c>
      <c r="B225" s="73" t="s">
        <v>458</v>
      </c>
      <c r="C225" s="61" t="s">
        <v>683</v>
      </c>
      <c r="D225" s="62" t="s">
        <v>337</v>
      </c>
      <c r="E225" s="63" t="str">
        <f>DC[[#This Row],[Program Code]]&amp;": "&amp;DC[[#This Row],[Programme Name]]</f>
        <v>06: Natural Resources, Environment, Climate Change, Land and Water Management</v>
      </c>
      <c r="F225" s="62"/>
      <c r="G225" s="62" t="s">
        <v>937</v>
      </c>
      <c r="H225" s="63" t="str">
        <f>DC[[#This Row],[Project Code]]&amp;" "&amp;DC[[#This Row],[Project Name]]</f>
        <v xml:space="preserve"> Institutional Development of National Environment Management Authority</v>
      </c>
      <c r="I225" s="126">
        <v>45839</v>
      </c>
      <c r="J225" s="126">
        <v>47664</v>
      </c>
      <c r="K225" s="64">
        <v>5.5301480270000001</v>
      </c>
      <c r="L225" s="64">
        <v>0</v>
      </c>
      <c r="M225" s="65" t="s">
        <v>1016</v>
      </c>
      <c r="N225" s="70">
        <v>47664</v>
      </c>
      <c r="O225" s="162" t="s">
        <v>1019</v>
      </c>
    </row>
    <row r="226" spans="1:15" hidden="1" x14ac:dyDescent="0.25">
      <c r="A226" s="72" t="s">
        <v>90</v>
      </c>
      <c r="B226" s="73" t="s">
        <v>220</v>
      </c>
      <c r="C226" s="61" t="s">
        <v>678</v>
      </c>
      <c r="D226" s="62" t="s">
        <v>301</v>
      </c>
      <c r="E226" s="63" t="str">
        <f>DC[[#This Row],[Program Code]]&amp;": "&amp;DC[[#This Row],[Programme Name]]</f>
        <v>12: Human Capital Development</v>
      </c>
      <c r="F226" s="62"/>
      <c r="G226" s="62" t="s">
        <v>938</v>
      </c>
      <c r="H226" s="63" t="str">
        <f>DC[[#This Row],[Project Code]]&amp;" "&amp;DC[[#This Row],[Project Name]]</f>
        <v xml:space="preserve"> Institutional Development of Uganda Blood Transfusion services</v>
      </c>
      <c r="I226" s="126">
        <v>45839</v>
      </c>
      <c r="J226" s="126">
        <v>47664</v>
      </c>
      <c r="K226" s="64">
        <v>1.66517132</v>
      </c>
      <c r="L226" s="64">
        <v>0</v>
      </c>
      <c r="M226" s="65" t="s">
        <v>1016</v>
      </c>
      <c r="N226" s="70">
        <v>47664</v>
      </c>
      <c r="O226" s="162" t="s">
        <v>1019</v>
      </c>
    </row>
    <row r="227" spans="1:15" hidden="1" x14ac:dyDescent="0.25">
      <c r="A227" s="72" t="s">
        <v>637</v>
      </c>
      <c r="B227" s="73" t="s">
        <v>472</v>
      </c>
      <c r="C227" s="61" t="s">
        <v>688</v>
      </c>
      <c r="D227" s="62" t="s">
        <v>292</v>
      </c>
      <c r="E227" s="63" t="str">
        <f>DC[[#This Row],[Program Code]]&amp;": "&amp;DC[[#This Row],[Programme Name]]</f>
        <v>16: Governance and security</v>
      </c>
      <c r="F227" s="62"/>
      <c r="G227" s="62" t="s">
        <v>939</v>
      </c>
      <c r="H227" s="63" t="str">
        <f>DC[[#This Row],[Project Code]]&amp;" "&amp;DC[[#This Row],[Project Name]]</f>
        <v xml:space="preserve"> Institutional Development of Public Procurement and Disposal of Public Assets Authority</v>
      </c>
      <c r="I227" s="126">
        <v>45839</v>
      </c>
      <c r="J227" s="126">
        <v>47664</v>
      </c>
      <c r="K227" s="64">
        <v>1.2954000000000001</v>
      </c>
      <c r="L227" s="64">
        <v>0</v>
      </c>
      <c r="M227" s="65" t="s">
        <v>1016</v>
      </c>
      <c r="N227" s="70">
        <v>47664</v>
      </c>
      <c r="O227" s="162" t="s">
        <v>1019</v>
      </c>
    </row>
    <row r="228" spans="1:15" hidden="1" x14ac:dyDescent="0.25">
      <c r="A228" s="72" t="s">
        <v>672</v>
      </c>
      <c r="B228" s="73" t="s">
        <v>512</v>
      </c>
      <c r="C228" s="61" t="s">
        <v>684</v>
      </c>
      <c r="D228" s="62" t="s">
        <v>373</v>
      </c>
      <c r="E228" s="63" t="str">
        <f>DC[[#This Row],[Program Code]]&amp;": "&amp;DC[[#This Row],[Programme Name]]</f>
        <v>07: Private Sector Development</v>
      </c>
      <c r="F228" s="62"/>
      <c r="G228" s="62" t="s">
        <v>940</v>
      </c>
      <c r="H228" s="63" t="str">
        <f>DC[[#This Row],[Project Code]]&amp;" "&amp;DC[[#This Row],[Project Name]]</f>
        <v xml:space="preserve"> Institutional Development of Uganda National Bureau of Standards</v>
      </c>
      <c r="I228" s="126">
        <v>45839</v>
      </c>
      <c r="J228" s="126">
        <v>47664</v>
      </c>
      <c r="K228" s="64">
        <v>3.1459000000000001</v>
      </c>
      <c r="L228" s="64">
        <v>0</v>
      </c>
      <c r="M228" s="65" t="s">
        <v>1016</v>
      </c>
      <c r="N228" s="70">
        <v>47664</v>
      </c>
      <c r="O228" s="162" t="s">
        <v>1019</v>
      </c>
    </row>
    <row r="229" spans="1:15" hidden="1" x14ac:dyDescent="0.25">
      <c r="A229" s="72" t="s">
        <v>671</v>
      </c>
      <c r="B229" s="73" t="s">
        <v>510</v>
      </c>
      <c r="C229" s="61" t="s">
        <v>679</v>
      </c>
      <c r="D229" s="62" t="s">
        <v>386</v>
      </c>
      <c r="E229" s="63" t="str">
        <f>DC[[#This Row],[Program Code]]&amp;": "&amp;DC[[#This Row],[Programme Name]]</f>
        <v xml:space="preserve">10: Sustainable Urbanization and Housing </v>
      </c>
      <c r="F229" s="62"/>
      <c r="G229" s="62" t="s">
        <v>941</v>
      </c>
      <c r="H229" s="63" t="str">
        <f>DC[[#This Row],[Project Code]]&amp;" "&amp;DC[[#This Row],[Project Name]]</f>
        <v xml:space="preserve"> Institutional Development of Uganda Land Commission</v>
      </c>
      <c r="I229" s="126">
        <v>45839</v>
      </c>
      <c r="J229" s="126">
        <v>47664</v>
      </c>
      <c r="K229" s="64">
        <v>16.920000000000002</v>
      </c>
      <c r="L229" s="64">
        <v>0</v>
      </c>
      <c r="M229" s="65" t="s">
        <v>1016</v>
      </c>
      <c r="N229" s="70">
        <v>47664</v>
      </c>
      <c r="O229" s="162" t="s">
        <v>1019</v>
      </c>
    </row>
    <row r="230" spans="1:15" hidden="1" x14ac:dyDescent="0.25">
      <c r="A230" s="72" t="s">
        <v>630</v>
      </c>
      <c r="B230" s="73" t="s">
        <v>459</v>
      </c>
      <c r="C230" s="61" t="s">
        <v>683</v>
      </c>
      <c r="D230" s="62" t="s">
        <v>337</v>
      </c>
      <c r="E230" s="63" t="str">
        <f>DC[[#This Row],[Program Code]]&amp;": "&amp;DC[[#This Row],[Programme Name]]</f>
        <v>06: Natural Resources, Environment, Climate Change, Land and Water Management</v>
      </c>
      <c r="F230" s="62"/>
      <c r="G230" s="62" t="s">
        <v>942</v>
      </c>
      <c r="H230" s="63" t="str">
        <f>DC[[#This Row],[Project Code]]&amp;" "&amp;DC[[#This Row],[Project Name]]</f>
        <v xml:space="preserve"> Institutional Development of National Forestry Authority</v>
      </c>
      <c r="I230" s="126">
        <v>45839</v>
      </c>
      <c r="J230" s="126">
        <v>47664</v>
      </c>
      <c r="K230" s="64">
        <v>4.1310000000000002</v>
      </c>
      <c r="L230" s="64">
        <v>0</v>
      </c>
      <c r="M230" s="65" t="s">
        <v>1016</v>
      </c>
      <c r="N230" s="70">
        <v>47664</v>
      </c>
      <c r="O230" s="162" t="s">
        <v>1019</v>
      </c>
    </row>
    <row r="231" spans="1:15" s="2" customFormat="1" hidden="1" x14ac:dyDescent="0.25">
      <c r="A231" s="72" t="s">
        <v>595</v>
      </c>
      <c r="B231" s="73" t="s">
        <v>306</v>
      </c>
      <c r="C231" s="61" t="s">
        <v>688</v>
      </c>
      <c r="D231" s="62" t="s">
        <v>292</v>
      </c>
      <c r="E231" s="63" t="str">
        <f>DC[[#This Row],[Program Code]]&amp;": "&amp;DC[[#This Row],[Programme Name]]</f>
        <v>16: Governance and security</v>
      </c>
      <c r="F231" s="62"/>
      <c r="G231" s="62" t="s">
        <v>943</v>
      </c>
      <c r="H231" s="63" t="str">
        <f>DC[[#This Row],[Project Code]]&amp;" "&amp;DC[[#This Row],[Project Name]]</f>
        <v xml:space="preserve"> Institutional Development of Internal Security Organization</v>
      </c>
      <c r="I231" s="126">
        <v>45839</v>
      </c>
      <c r="J231" s="126">
        <v>47664</v>
      </c>
      <c r="K231" s="64">
        <v>10.63</v>
      </c>
      <c r="L231" s="64">
        <v>0</v>
      </c>
      <c r="M231" s="65" t="s">
        <v>1016</v>
      </c>
      <c r="N231" s="70">
        <v>47664</v>
      </c>
      <c r="O231" s="162" t="s">
        <v>1019</v>
      </c>
    </row>
    <row r="232" spans="1:15" x14ac:dyDescent="0.25">
      <c r="A232" s="72" t="s">
        <v>595</v>
      </c>
      <c r="B232" s="73" t="s">
        <v>306</v>
      </c>
      <c r="C232" s="61" t="s">
        <v>688</v>
      </c>
      <c r="D232" s="62" t="s">
        <v>292</v>
      </c>
      <c r="E232" s="67" t="str">
        <f>DC[[#This Row],[Program Code]]&amp;": "&amp;DC[[#This Row],[Programme Name]]</f>
        <v>16: Governance and security</v>
      </c>
      <c r="F232" s="151" t="s">
        <v>797</v>
      </c>
      <c r="G232" s="65" t="s">
        <v>798</v>
      </c>
      <c r="H232" s="67" t="str">
        <f>DC[[#This Row],[Project Code]]&amp;" "&amp;DC[[#This Row],[Project Name]]</f>
        <v>1784 Construction of the Institute for Security and Strategic Studies - Uganda Infrastructure Development Project</v>
      </c>
      <c r="I232" s="126" t="s">
        <v>773</v>
      </c>
      <c r="J232" s="126" t="s">
        <v>769</v>
      </c>
      <c r="K232" s="64"/>
      <c r="L232" s="64"/>
      <c r="M232" s="65" t="s">
        <v>747</v>
      </c>
      <c r="N232" s="126" t="s">
        <v>769</v>
      </c>
      <c r="O232" s="162"/>
    </row>
    <row r="233" spans="1:15" hidden="1" x14ac:dyDescent="0.25">
      <c r="A233" s="72" t="s">
        <v>590</v>
      </c>
      <c r="B233" s="73" t="s">
        <v>298</v>
      </c>
      <c r="C233" s="61" t="s">
        <v>688</v>
      </c>
      <c r="D233" s="62" t="s">
        <v>292</v>
      </c>
      <c r="E233" s="63" t="str">
        <f>DC[[#This Row],[Program Code]]&amp;": "&amp;DC[[#This Row],[Programme Name]]</f>
        <v>16: Governance and security</v>
      </c>
      <c r="F233" s="62"/>
      <c r="G233" s="62" t="s">
        <v>944</v>
      </c>
      <c r="H233" s="63" t="str">
        <f>DC[[#This Row],[Project Code]]&amp;" "&amp;DC[[#This Row],[Project Name]]</f>
        <v xml:space="preserve"> Institutional Development of External Security Organization</v>
      </c>
      <c r="I233" s="126">
        <v>45839</v>
      </c>
      <c r="J233" s="126">
        <v>47664</v>
      </c>
      <c r="K233" s="64">
        <v>1.0029600000000001</v>
      </c>
      <c r="L233" s="64">
        <v>0</v>
      </c>
      <c r="M233" s="65" t="s">
        <v>1016</v>
      </c>
      <c r="N233" s="70">
        <v>47664</v>
      </c>
      <c r="O233" s="162" t="s">
        <v>1019</v>
      </c>
    </row>
    <row r="234" spans="1:15" hidden="1" x14ac:dyDescent="0.25">
      <c r="A234" s="72" t="s">
        <v>91</v>
      </c>
      <c r="B234" s="73" t="s">
        <v>511</v>
      </c>
      <c r="C234" s="61" t="s">
        <v>684</v>
      </c>
      <c r="D234" s="62" t="s">
        <v>373</v>
      </c>
      <c r="E234" s="63" t="str">
        <f>DC[[#This Row],[Program Code]]&amp;": "&amp;DC[[#This Row],[Programme Name]]</f>
        <v>07: Private Sector Development</v>
      </c>
      <c r="F234" s="62"/>
      <c r="G234" s="62" t="s">
        <v>945</v>
      </c>
      <c r="H234" s="63" t="str">
        <f>DC[[#This Row],[Project Code]]&amp;" "&amp;DC[[#This Row],[Project Name]]</f>
        <v xml:space="preserve"> Institutional Development of Uganda Microfinance Regulatory Authority</v>
      </c>
      <c r="I234" s="126">
        <v>45839</v>
      </c>
      <c r="J234" s="126">
        <v>47664</v>
      </c>
      <c r="K234" s="64">
        <v>0.21590000000000001</v>
      </c>
      <c r="L234" s="64">
        <v>0</v>
      </c>
      <c r="M234" s="65" t="s">
        <v>1016</v>
      </c>
      <c r="N234" s="70">
        <v>47664</v>
      </c>
      <c r="O234" s="162" t="s">
        <v>1019</v>
      </c>
    </row>
    <row r="235" spans="1:15" hidden="1" x14ac:dyDescent="0.25">
      <c r="A235" s="72" t="s">
        <v>627</v>
      </c>
      <c r="B235" s="73" t="s">
        <v>456</v>
      </c>
      <c r="C235" s="61" t="s">
        <v>678</v>
      </c>
      <c r="D235" s="62" t="s">
        <v>301</v>
      </c>
      <c r="E235" s="63" t="str">
        <f>DC[[#This Row],[Program Code]]&amp;": "&amp;DC[[#This Row],[Programme Name]]</f>
        <v>12: Human Capital Development</v>
      </c>
      <c r="F235" s="62"/>
      <c r="G235" s="62" t="s">
        <v>946</v>
      </c>
      <c r="H235" s="63" t="str">
        <f>DC[[#This Row],[Project Code]]&amp;" "&amp;DC[[#This Row],[Project Name]]</f>
        <v xml:space="preserve"> Institutional Development of the National Council of Higher Education</v>
      </c>
      <c r="I235" s="126">
        <v>45839</v>
      </c>
      <c r="J235" s="126">
        <v>47664</v>
      </c>
      <c r="K235" s="64">
        <v>0</v>
      </c>
      <c r="L235" s="64">
        <v>0</v>
      </c>
      <c r="M235" s="65" t="s">
        <v>1016</v>
      </c>
      <c r="N235" s="70">
        <v>47664</v>
      </c>
      <c r="O235" s="162" t="s">
        <v>1019</v>
      </c>
    </row>
    <row r="236" spans="1:15" hidden="1" x14ac:dyDescent="0.25">
      <c r="A236" s="72" t="s">
        <v>643</v>
      </c>
      <c r="B236" s="73" t="s">
        <v>480</v>
      </c>
      <c r="C236" s="61" t="s">
        <v>678</v>
      </c>
      <c r="D236" s="62" t="s">
        <v>301</v>
      </c>
      <c r="E236" s="63" t="str">
        <f>DC[[#This Row],[Program Code]]&amp;": "&amp;DC[[#This Row],[Programme Name]]</f>
        <v>12: Human Capital Development</v>
      </c>
      <c r="F236" s="62"/>
      <c r="G236" s="62" t="s">
        <v>947</v>
      </c>
      <c r="H236" s="63" t="str">
        <f>DC[[#This Row],[Project Code]]&amp;" "&amp;DC[[#This Row],[Project Name]]</f>
        <v xml:space="preserve"> Institutional Development of the Uganda Business and Technical  Examination Board</v>
      </c>
      <c r="I236" s="126">
        <v>45839</v>
      </c>
      <c r="J236" s="126">
        <v>47664</v>
      </c>
      <c r="K236" s="64">
        <v>0.05</v>
      </c>
      <c r="L236" s="64">
        <v>0</v>
      </c>
      <c r="M236" s="65" t="s">
        <v>1016</v>
      </c>
      <c r="N236" s="70">
        <v>47664</v>
      </c>
      <c r="O236" s="162" t="s">
        <v>1019</v>
      </c>
    </row>
    <row r="237" spans="1:15" x14ac:dyDescent="0.25">
      <c r="A237" s="72" t="s">
        <v>643</v>
      </c>
      <c r="B237" s="73" t="s">
        <v>480</v>
      </c>
      <c r="C237" s="152" t="s">
        <v>678</v>
      </c>
      <c r="D237" s="65" t="s">
        <v>301</v>
      </c>
      <c r="E237" s="67" t="str">
        <f>DC[[#This Row],[Program Code]]&amp;": "&amp;DC[[#This Row],[Programme Name]]</f>
        <v>12: Human Capital Development</v>
      </c>
      <c r="F237" s="151" t="s">
        <v>805</v>
      </c>
      <c r="G237" s="65" t="s">
        <v>806</v>
      </c>
      <c r="H237" s="67" t="str">
        <f>DC[[#This Row],[Project Code]]&amp;" "&amp;DC[[#This Row],[Project Name]]</f>
        <v>1792 Uganda Business and Technical Examinations Board infrastructure Development Project</v>
      </c>
      <c r="I237" s="126" t="s">
        <v>773</v>
      </c>
      <c r="J237" s="126" t="s">
        <v>770</v>
      </c>
      <c r="K237" s="64"/>
      <c r="L237" s="64"/>
      <c r="M237" s="65" t="s">
        <v>747</v>
      </c>
      <c r="N237" s="126" t="s">
        <v>770</v>
      </c>
      <c r="O237" s="162"/>
    </row>
    <row r="238" spans="1:15" hidden="1" x14ac:dyDescent="0.25">
      <c r="A238" s="74" t="s">
        <v>691</v>
      </c>
      <c r="B238" s="73" t="s">
        <v>506</v>
      </c>
      <c r="C238" s="61" t="s">
        <v>688</v>
      </c>
      <c r="D238" s="62" t="s">
        <v>292</v>
      </c>
      <c r="E238" s="63" t="str">
        <f>DC[[#This Row],[Program Code]]&amp;": "&amp;DC[[#This Row],[Programme Name]]</f>
        <v>16: Governance and security</v>
      </c>
      <c r="F238" s="62"/>
      <c r="G238" s="62" t="s">
        <v>948</v>
      </c>
      <c r="H238" s="63" t="str">
        <f>DC[[#This Row],[Project Code]]&amp;" "&amp;DC[[#This Row],[Project Name]]</f>
        <v xml:space="preserve"> Institutional Development of Mission in Dar es saalam - Tanzania</v>
      </c>
      <c r="I238" s="126">
        <v>45839</v>
      </c>
      <c r="J238" s="126">
        <v>47664</v>
      </c>
      <c r="K238" s="64">
        <v>7.4</v>
      </c>
      <c r="L238" s="64">
        <v>0</v>
      </c>
      <c r="M238" s="65" t="s">
        <v>1016</v>
      </c>
      <c r="N238" s="70">
        <v>47664</v>
      </c>
      <c r="O238" s="162" t="s">
        <v>1019</v>
      </c>
    </row>
    <row r="239" spans="1:15" hidden="1" x14ac:dyDescent="0.25">
      <c r="A239" s="72" t="s">
        <v>607</v>
      </c>
      <c r="B239" s="73" t="s">
        <v>214</v>
      </c>
      <c r="C239" s="61" t="s">
        <v>678</v>
      </c>
      <c r="D239" s="62" t="s">
        <v>301</v>
      </c>
      <c r="E239" s="63" t="str">
        <f>DC[[#This Row],[Program Code]]&amp;": "&amp;DC[[#This Row],[Programme Name]]</f>
        <v>12: Human Capital Development</v>
      </c>
      <c r="F239" s="62"/>
      <c r="G239" s="62" t="s">
        <v>949</v>
      </c>
      <c r="H239" s="63" t="str">
        <f>DC[[#This Row],[Project Code]]&amp;" "&amp;DC[[#This Row],[Project Name]]</f>
        <v xml:space="preserve"> Institutional Development of Makerere University</v>
      </c>
      <c r="I239" s="126">
        <v>45839</v>
      </c>
      <c r="J239" s="126">
        <v>47664</v>
      </c>
      <c r="K239" s="64">
        <v>13.835428567999999</v>
      </c>
      <c r="L239" s="64">
        <v>0</v>
      </c>
      <c r="M239" s="65" t="s">
        <v>1016</v>
      </c>
      <c r="N239" s="70">
        <v>47664</v>
      </c>
      <c r="O239" s="162" t="s">
        <v>1019</v>
      </c>
    </row>
    <row r="240" spans="1:15" hidden="1" x14ac:dyDescent="0.25">
      <c r="A240" s="72" t="s">
        <v>612</v>
      </c>
      <c r="B240" s="73" t="s">
        <v>215</v>
      </c>
      <c r="C240" s="61" t="s">
        <v>678</v>
      </c>
      <c r="D240" s="62" t="s">
        <v>301</v>
      </c>
      <c r="E240" s="63" t="str">
        <f>DC[[#This Row],[Program Code]]&amp;": "&amp;DC[[#This Row],[Programme Name]]</f>
        <v>12: Human Capital Development</v>
      </c>
      <c r="F240" s="62"/>
      <c r="G240" s="62" t="s">
        <v>950</v>
      </c>
      <c r="H240" s="63" t="str">
        <f>DC[[#This Row],[Project Code]]&amp;" "&amp;DC[[#This Row],[Project Name]]</f>
        <v xml:space="preserve"> Institutional Development of Mbarara University of Science and Technology</v>
      </c>
      <c r="I240" s="126">
        <v>45839</v>
      </c>
      <c r="J240" s="126">
        <v>47664</v>
      </c>
      <c r="K240" s="64">
        <v>0.43723557899999999</v>
      </c>
      <c r="L240" s="64">
        <v>0</v>
      </c>
      <c r="M240" s="65" t="s">
        <v>1016</v>
      </c>
      <c r="N240" s="70">
        <v>47664</v>
      </c>
      <c r="O240" s="162" t="s">
        <v>1019</v>
      </c>
    </row>
    <row r="241" spans="1:15" hidden="1" x14ac:dyDescent="0.25">
      <c r="A241" s="72" t="s">
        <v>608</v>
      </c>
      <c r="B241" s="73" t="s">
        <v>216</v>
      </c>
      <c r="C241" s="61" t="s">
        <v>678</v>
      </c>
      <c r="D241" s="62" t="s">
        <v>301</v>
      </c>
      <c r="E241" s="63" t="str">
        <f>DC[[#This Row],[Program Code]]&amp;": "&amp;DC[[#This Row],[Programme Name]]</f>
        <v>12: Human Capital Development</v>
      </c>
      <c r="F241" s="62"/>
      <c r="G241" s="62" t="s">
        <v>951</v>
      </c>
      <c r="H241" s="63" t="str">
        <f>DC[[#This Row],[Project Code]]&amp;" "&amp;DC[[#This Row],[Project Name]]</f>
        <v xml:space="preserve"> Institutional Development of Makerere University Business School</v>
      </c>
      <c r="I241" s="126">
        <v>45839</v>
      </c>
      <c r="J241" s="126">
        <v>47664</v>
      </c>
      <c r="K241" s="64">
        <v>1.4129769999999999</v>
      </c>
      <c r="L241" s="64">
        <v>0</v>
      </c>
      <c r="M241" s="65" t="s">
        <v>1016</v>
      </c>
      <c r="N241" s="70">
        <v>47664</v>
      </c>
      <c r="O241" s="162" t="s">
        <v>1019</v>
      </c>
    </row>
    <row r="242" spans="1:15" hidden="1" x14ac:dyDescent="0.25">
      <c r="A242" s="72" t="s">
        <v>92</v>
      </c>
      <c r="B242" s="73" t="s">
        <v>217</v>
      </c>
      <c r="C242" s="61" t="s">
        <v>678</v>
      </c>
      <c r="D242" s="62" t="s">
        <v>301</v>
      </c>
      <c r="E242" s="63" t="str">
        <f>DC[[#This Row],[Program Code]]&amp;": "&amp;DC[[#This Row],[Programme Name]]</f>
        <v>12: Human Capital Development</v>
      </c>
      <c r="F242" s="62"/>
      <c r="G242" s="62" t="s">
        <v>952</v>
      </c>
      <c r="H242" s="63" t="str">
        <f>DC[[#This Row],[Project Code]]&amp;" "&amp;DC[[#This Row],[Project Name]]</f>
        <v xml:space="preserve"> Institutional Development of Kyambogo University</v>
      </c>
      <c r="I242" s="126">
        <v>45839</v>
      </c>
      <c r="J242" s="126">
        <v>47664</v>
      </c>
      <c r="K242" s="64">
        <v>3.2709924149999998</v>
      </c>
      <c r="L242" s="64">
        <v>0</v>
      </c>
      <c r="M242" s="65" t="s">
        <v>1016</v>
      </c>
      <c r="N242" s="70">
        <v>47664</v>
      </c>
      <c r="O242" s="162" t="s">
        <v>1019</v>
      </c>
    </row>
    <row r="243" spans="1:15" hidden="1" x14ac:dyDescent="0.25">
      <c r="A243" s="76" t="s">
        <v>580</v>
      </c>
      <c r="B243" s="65" t="s">
        <v>578</v>
      </c>
      <c r="C243" s="61" t="s">
        <v>678</v>
      </c>
      <c r="D243" s="62" t="s">
        <v>301</v>
      </c>
      <c r="E243" s="63" t="str">
        <f>DC[[#This Row],[Program Code]]&amp;": "&amp;DC[[#This Row],[Programme Name]]</f>
        <v>12: Human Capital Development</v>
      </c>
      <c r="F243" s="62"/>
      <c r="G243" s="62" t="s">
        <v>953</v>
      </c>
      <c r="H243" s="63" t="str">
        <f>DC[[#This Row],[Project Code]]&amp;" "&amp;DC[[#This Row],[Project Name]]</f>
        <v xml:space="preserve"> Institutional Development of Busitema University</v>
      </c>
      <c r="I243" s="126">
        <v>45839</v>
      </c>
      <c r="J243" s="126">
        <v>47664</v>
      </c>
      <c r="K243" s="64">
        <v>1.9838962659999999</v>
      </c>
      <c r="L243" s="64">
        <v>0</v>
      </c>
      <c r="M243" s="65" t="s">
        <v>1016</v>
      </c>
      <c r="N243" s="70">
        <v>47664</v>
      </c>
      <c r="O243" s="162" t="s">
        <v>1019</v>
      </c>
    </row>
    <row r="244" spans="1:15" hidden="1" x14ac:dyDescent="0.25">
      <c r="A244" s="72" t="s">
        <v>621</v>
      </c>
      <c r="B244" s="73" t="s">
        <v>212</v>
      </c>
      <c r="C244" s="61" t="s">
        <v>678</v>
      </c>
      <c r="D244" s="62" t="s">
        <v>301</v>
      </c>
      <c r="E244" s="63" t="str">
        <f>DC[[#This Row],[Program Code]]&amp;": "&amp;DC[[#This Row],[Programme Name]]</f>
        <v>12: Human Capital Development</v>
      </c>
      <c r="F244" s="62"/>
      <c r="G244" s="62" t="s">
        <v>954</v>
      </c>
      <c r="H244" s="63" t="str">
        <f>DC[[#This Row],[Project Code]]&amp;" "&amp;DC[[#This Row],[Project Name]]</f>
        <v xml:space="preserve"> Institutional Development of Muni University</v>
      </c>
      <c r="I244" s="126">
        <v>45839</v>
      </c>
      <c r="J244" s="126">
        <v>47664</v>
      </c>
      <c r="K244" s="64">
        <v>4.2767999999999002</v>
      </c>
      <c r="L244" s="64">
        <v>0</v>
      </c>
      <c r="M244" s="65" t="s">
        <v>1016</v>
      </c>
      <c r="N244" s="70">
        <v>47664</v>
      </c>
      <c r="O244" s="162" t="s">
        <v>1019</v>
      </c>
    </row>
    <row r="245" spans="1:15" x14ac:dyDescent="0.25">
      <c r="A245" s="72" t="s">
        <v>600</v>
      </c>
      <c r="B245" s="73" t="s">
        <v>223</v>
      </c>
      <c r="C245" s="61" t="s">
        <v>678</v>
      </c>
      <c r="D245" s="62" t="s">
        <v>301</v>
      </c>
      <c r="E245" s="63" t="str">
        <f>DC[[#This Row],[Program Code]]&amp;": "&amp;DC[[#This Row],[Programme Name]]</f>
        <v>12: Human Capital Development</v>
      </c>
      <c r="F245" s="62" t="s">
        <v>313</v>
      </c>
      <c r="G245" s="62" t="s">
        <v>314</v>
      </c>
      <c r="H245" s="63" t="str">
        <f>DC[[#This Row],[Project Code]]&amp;" "&amp;DC[[#This Row],[Project Name]]</f>
        <v>1418 Support to Kabale University Infrastructure Development</v>
      </c>
      <c r="I245" s="126">
        <v>42552</v>
      </c>
      <c r="J245" s="126">
        <v>45107</v>
      </c>
      <c r="K245" s="64">
        <v>8.8663439999999998</v>
      </c>
      <c r="L245" s="64">
        <v>0</v>
      </c>
      <c r="M245" s="65" t="s">
        <v>311</v>
      </c>
      <c r="N245" s="70">
        <v>45473</v>
      </c>
      <c r="O245" s="162"/>
    </row>
    <row r="246" spans="1:15" hidden="1" x14ac:dyDescent="0.25">
      <c r="A246" s="72" t="s">
        <v>600</v>
      </c>
      <c r="B246" s="73" t="s">
        <v>223</v>
      </c>
      <c r="C246" s="61" t="s">
        <v>678</v>
      </c>
      <c r="D246" s="62" t="s">
        <v>301</v>
      </c>
      <c r="E246" s="63" t="str">
        <f>DC[[#This Row],[Program Code]]&amp;": "&amp;DC[[#This Row],[Programme Name]]</f>
        <v>12: Human Capital Development</v>
      </c>
      <c r="F246" s="62"/>
      <c r="G246" s="62" t="s">
        <v>955</v>
      </c>
      <c r="H246" s="63" t="str">
        <f>DC[[#This Row],[Project Code]]&amp;" "&amp;DC[[#This Row],[Project Name]]</f>
        <v xml:space="preserve"> Institutional Development of Kabale University</v>
      </c>
      <c r="I246" s="126">
        <v>45839</v>
      </c>
      <c r="J246" s="126">
        <v>47664</v>
      </c>
      <c r="K246" s="64">
        <v>0.28656799999999999</v>
      </c>
      <c r="L246" s="64">
        <v>0</v>
      </c>
      <c r="M246" s="65" t="s">
        <v>1016</v>
      </c>
      <c r="N246" s="70">
        <v>47664</v>
      </c>
      <c r="O246" s="162" t="s">
        <v>1019</v>
      </c>
    </row>
    <row r="247" spans="1:15" hidden="1" x14ac:dyDescent="0.25">
      <c r="A247" s="72" t="s">
        <v>639</v>
      </c>
      <c r="B247" s="73" t="s">
        <v>224</v>
      </c>
      <c r="C247" s="61" t="s">
        <v>678</v>
      </c>
      <c r="D247" s="62" t="s">
        <v>301</v>
      </c>
      <c r="E247" s="63" t="str">
        <f>DC[[#This Row],[Program Code]]&amp;": "&amp;DC[[#This Row],[Programme Name]]</f>
        <v>12: Human Capital Development</v>
      </c>
      <c r="F247" s="62"/>
      <c r="G247" s="62" t="s">
        <v>956</v>
      </c>
      <c r="H247" s="63" t="str">
        <f>DC[[#This Row],[Project Code]]&amp;" "&amp;DC[[#This Row],[Project Name]]</f>
        <v xml:space="preserve"> Institutional Development of Soroti University</v>
      </c>
      <c r="I247" s="126">
        <v>45839</v>
      </c>
      <c r="J247" s="126">
        <v>47664</v>
      </c>
      <c r="K247" s="64">
        <v>10.1286</v>
      </c>
      <c r="L247" s="64">
        <v>0</v>
      </c>
      <c r="M247" s="65" t="s">
        <v>1016</v>
      </c>
      <c r="N247" s="70">
        <v>47664</v>
      </c>
      <c r="O247" s="162" t="s">
        <v>1019</v>
      </c>
    </row>
    <row r="248" spans="1:15" hidden="1" x14ac:dyDescent="0.25">
      <c r="A248" s="72" t="s">
        <v>127</v>
      </c>
      <c r="B248" s="73" t="s">
        <v>219</v>
      </c>
      <c r="C248" s="61" t="s">
        <v>678</v>
      </c>
      <c r="D248" s="62" t="s">
        <v>301</v>
      </c>
      <c r="E248" s="63" t="str">
        <f>DC[[#This Row],[Program Code]]&amp;": "&amp;DC[[#This Row],[Programme Name]]</f>
        <v>12: Human Capital Development</v>
      </c>
      <c r="F248" s="62"/>
      <c r="G248" s="62" t="s">
        <v>957</v>
      </c>
      <c r="H248" s="63" t="str">
        <f>DC[[#This Row],[Project Code]]&amp;" "&amp;DC[[#This Row],[Project Name]]</f>
        <v xml:space="preserve"> Institutional Development of Gulu University</v>
      </c>
      <c r="I248" s="126">
        <v>45839</v>
      </c>
      <c r="J248" s="126">
        <v>47664</v>
      </c>
      <c r="K248" s="64">
        <v>1.2591779999999999</v>
      </c>
      <c r="L248" s="64">
        <v>0</v>
      </c>
      <c r="M248" s="65" t="s">
        <v>1016</v>
      </c>
      <c r="N248" s="70">
        <v>47664</v>
      </c>
      <c r="O248" s="162" t="s">
        <v>1019</v>
      </c>
    </row>
    <row r="249" spans="1:15" x14ac:dyDescent="0.25">
      <c r="A249" s="72" t="s">
        <v>127</v>
      </c>
      <c r="B249" s="73" t="s">
        <v>219</v>
      </c>
      <c r="C249" s="152" t="s">
        <v>678</v>
      </c>
      <c r="D249" s="65" t="s">
        <v>301</v>
      </c>
      <c r="E249" s="67" t="str">
        <f>DC[[#This Row],[Program Code]]&amp;": "&amp;DC[[#This Row],[Programme Name]]</f>
        <v>12: Human Capital Development</v>
      </c>
      <c r="F249" s="151" t="s">
        <v>803</v>
      </c>
      <c r="G249" s="65" t="s">
        <v>804</v>
      </c>
      <c r="H249" s="67" t="str">
        <f>DC[[#This Row],[Project Code]]&amp;" "&amp;DC[[#This Row],[Project Name]]</f>
        <v>1797 Gulu University Infrastructure Development Project Phase II</v>
      </c>
      <c r="I249" s="126" t="s">
        <v>773</v>
      </c>
      <c r="J249" s="126" t="s">
        <v>769</v>
      </c>
      <c r="K249" s="64"/>
      <c r="L249" s="64"/>
      <c r="M249" s="65" t="s">
        <v>747</v>
      </c>
      <c r="N249" s="126" t="s">
        <v>769</v>
      </c>
      <c r="O249" s="162"/>
    </row>
    <row r="250" spans="1:15" hidden="1" x14ac:dyDescent="0.25">
      <c r="A250" s="72" t="s">
        <v>604</v>
      </c>
      <c r="B250" s="73" t="s">
        <v>210</v>
      </c>
      <c r="C250" s="61" t="s">
        <v>716</v>
      </c>
      <c r="D250" s="62" t="s">
        <v>717</v>
      </c>
      <c r="E250" s="63" t="str">
        <f>DC[[#This Row],[Program Code]]&amp;": "&amp;DC[[#This Row],[Programme Name]]</f>
        <v>19: Administration of Justice</v>
      </c>
      <c r="F250" s="62"/>
      <c r="G250" s="62" t="s">
        <v>958</v>
      </c>
      <c r="H250" s="63" t="str">
        <f>DC[[#This Row],[Project Code]]&amp;" "&amp;DC[[#This Row],[Project Name]]</f>
        <v xml:space="preserve"> Institutional Development of the Law Development Centre</v>
      </c>
      <c r="I250" s="126">
        <v>45839</v>
      </c>
      <c r="J250" s="126">
        <v>47664</v>
      </c>
      <c r="K250" s="64">
        <v>4.05</v>
      </c>
      <c r="L250" s="64">
        <v>0</v>
      </c>
      <c r="M250" s="65" t="s">
        <v>1016</v>
      </c>
      <c r="N250" s="70">
        <v>47664</v>
      </c>
      <c r="O250" s="162" t="s">
        <v>1019</v>
      </c>
    </row>
    <row r="251" spans="1:15" hidden="1" x14ac:dyDescent="0.25">
      <c r="A251" s="72" t="s">
        <v>617</v>
      </c>
      <c r="B251" s="73" t="s">
        <v>446</v>
      </c>
      <c r="C251" s="61" t="s">
        <v>678</v>
      </c>
      <c r="D251" s="62" t="s">
        <v>301</v>
      </c>
      <c r="E251" s="63" t="str">
        <f>DC[[#This Row],[Program Code]]&amp;": "&amp;DC[[#This Row],[Programme Name]]</f>
        <v>12: Human Capital Development</v>
      </c>
      <c r="F251" s="62"/>
      <c r="G251" s="62" t="s">
        <v>959</v>
      </c>
      <c r="H251" s="63" t="str">
        <f>DC[[#This Row],[Project Code]]&amp;" "&amp;DC[[#This Row],[Project Name]]</f>
        <v xml:space="preserve"> Mountains of the Moon University Institutional Development Project</v>
      </c>
      <c r="I251" s="126">
        <v>45839</v>
      </c>
      <c r="J251" s="126">
        <v>47664</v>
      </c>
      <c r="K251" s="64">
        <v>2.0064348000000001</v>
      </c>
      <c r="L251" s="64">
        <v>0</v>
      </c>
      <c r="M251" s="65" t="s">
        <v>1016</v>
      </c>
      <c r="N251" s="70">
        <v>47664</v>
      </c>
      <c r="O251" s="162" t="s">
        <v>1019</v>
      </c>
    </row>
    <row r="252" spans="1:15" hidden="1" x14ac:dyDescent="0.25">
      <c r="A252" s="72" t="s">
        <v>619</v>
      </c>
      <c r="B252" s="73" t="s">
        <v>448</v>
      </c>
      <c r="C252" s="61" t="s">
        <v>678</v>
      </c>
      <c r="D252" s="62" t="s">
        <v>301</v>
      </c>
      <c r="E252" s="63" t="str">
        <f>DC[[#This Row],[Program Code]]&amp;": "&amp;DC[[#This Row],[Programme Name]]</f>
        <v>12: Human Capital Development</v>
      </c>
      <c r="F252" s="62"/>
      <c r="G252" s="62" t="s">
        <v>960</v>
      </c>
      <c r="H252" s="63" t="str">
        <f>DC[[#This Row],[Project Code]]&amp;" "&amp;DC[[#This Row],[Project Name]]</f>
        <v xml:space="preserve"> Institutional Development of Mulago National Referral Hospital</v>
      </c>
      <c r="I252" s="126">
        <v>45839</v>
      </c>
      <c r="J252" s="126">
        <v>47664</v>
      </c>
      <c r="K252" s="64">
        <v>4.7341800000000003</v>
      </c>
      <c r="L252" s="64">
        <v>7.6050960129999998</v>
      </c>
      <c r="M252" s="65" t="s">
        <v>1016</v>
      </c>
      <c r="N252" s="70">
        <v>47664</v>
      </c>
      <c r="O252" s="162" t="s">
        <v>1019</v>
      </c>
    </row>
    <row r="253" spans="1:15" hidden="1" x14ac:dyDescent="0.25">
      <c r="A253" s="72" t="s">
        <v>581</v>
      </c>
      <c r="B253" s="73" t="s">
        <v>221</v>
      </c>
      <c r="C253" s="61" t="s">
        <v>678</v>
      </c>
      <c r="D253" s="62" t="s">
        <v>301</v>
      </c>
      <c r="E253" s="63" t="str">
        <f>DC[[#This Row],[Program Code]]&amp;": "&amp;DC[[#This Row],[Programme Name]]</f>
        <v>12: Human Capital Development</v>
      </c>
      <c r="F253" s="62"/>
      <c r="G253" s="62" t="s">
        <v>961</v>
      </c>
      <c r="H253" s="63" t="str">
        <f>DC[[#This Row],[Project Code]]&amp;" "&amp;DC[[#This Row],[Project Name]]</f>
        <v xml:space="preserve"> Institutional Development of Butabika National Referral Hospital</v>
      </c>
      <c r="I253" s="126">
        <v>45839</v>
      </c>
      <c r="J253" s="126">
        <v>47664</v>
      </c>
      <c r="K253" s="64">
        <v>2.2620355029999999</v>
      </c>
      <c r="L253" s="64">
        <v>0</v>
      </c>
      <c r="M253" s="65" t="s">
        <v>1016</v>
      </c>
      <c r="N253" s="70">
        <v>47664</v>
      </c>
      <c r="O253" s="162" t="s">
        <v>1019</v>
      </c>
    </row>
    <row r="254" spans="1:15" hidden="1" x14ac:dyDescent="0.25">
      <c r="A254" s="76" t="s">
        <v>579</v>
      </c>
      <c r="B254" s="65" t="s">
        <v>284</v>
      </c>
      <c r="C254" s="61" t="s">
        <v>678</v>
      </c>
      <c r="D254" s="62" t="s">
        <v>301</v>
      </c>
      <c r="E254" s="63" t="str">
        <f>DC[[#This Row],[Program Code]]&amp;": "&amp;DC[[#This Row],[Programme Name]]</f>
        <v>12: Human Capital Development</v>
      </c>
      <c r="F254" s="62"/>
      <c r="G254" s="62" t="s">
        <v>962</v>
      </c>
      <c r="H254" s="63" t="str">
        <f>DC[[#This Row],[Project Code]]&amp;" "&amp;DC[[#This Row],[Project Name]]</f>
        <v xml:space="preserve"> Institutional Development of Arua Regional Referral Hospital</v>
      </c>
      <c r="I254" s="126">
        <v>45839</v>
      </c>
      <c r="J254" s="126">
        <v>47664</v>
      </c>
      <c r="K254" s="64">
        <v>0.108</v>
      </c>
      <c r="L254" s="64">
        <v>0</v>
      </c>
      <c r="M254" s="65" t="s">
        <v>1016</v>
      </c>
      <c r="N254" s="70">
        <v>47664</v>
      </c>
      <c r="O254" s="162" t="s">
        <v>1019</v>
      </c>
    </row>
    <row r="255" spans="1:15" hidden="1" x14ac:dyDescent="0.25">
      <c r="A255" s="72" t="s">
        <v>591</v>
      </c>
      <c r="B255" s="73" t="s">
        <v>299</v>
      </c>
      <c r="C255" s="61" t="s">
        <v>678</v>
      </c>
      <c r="D255" s="62" t="s">
        <v>301</v>
      </c>
      <c r="E255" s="63" t="str">
        <f>DC[[#This Row],[Program Code]]&amp;": "&amp;DC[[#This Row],[Programme Name]]</f>
        <v>12: Human Capital Development</v>
      </c>
      <c r="F255" s="62"/>
      <c r="G255" s="62" t="s">
        <v>963</v>
      </c>
      <c r="H255" s="63" t="str">
        <f>DC[[#This Row],[Project Code]]&amp;" "&amp;DC[[#This Row],[Project Name]]</f>
        <v xml:space="preserve"> Institutional Development of Fort Portal Regional Referral Hospital</v>
      </c>
      <c r="I255" s="126">
        <v>45839</v>
      </c>
      <c r="J255" s="126">
        <v>47664</v>
      </c>
      <c r="K255" s="64">
        <v>0.108</v>
      </c>
      <c r="L255" s="64">
        <v>0</v>
      </c>
      <c r="M255" s="65" t="s">
        <v>1016</v>
      </c>
      <c r="N255" s="70">
        <v>47664</v>
      </c>
      <c r="O255" s="162" t="s">
        <v>1019</v>
      </c>
    </row>
    <row r="256" spans="1:15" hidden="1" x14ac:dyDescent="0.25">
      <c r="A256" s="72" t="s">
        <v>592</v>
      </c>
      <c r="B256" s="73" t="s">
        <v>300</v>
      </c>
      <c r="C256" s="61" t="s">
        <v>678</v>
      </c>
      <c r="D256" s="62" t="s">
        <v>301</v>
      </c>
      <c r="E256" s="63" t="str">
        <f>DC[[#This Row],[Program Code]]&amp;": "&amp;DC[[#This Row],[Programme Name]]</f>
        <v>12: Human Capital Development</v>
      </c>
      <c r="F256" s="62"/>
      <c r="G256" s="62" t="s">
        <v>964</v>
      </c>
      <c r="H256" s="63" t="str">
        <f>DC[[#This Row],[Project Code]]&amp;" "&amp;DC[[#This Row],[Project Name]]</f>
        <v xml:space="preserve"> Institutional Development of Gulu Regional Referral Hospital</v>
      </c>
      <c r="I256" s="126">
        <v>45839</v>
      </c>
      <c r="J256" s="126">
        <v>47664</v>
      </c>
      <c r="K256" s="64">
        <v>0.108</v>
      </c>
      <c r="L256" s="64">
        <v>0</v>
      </c>
      <c r="M256" s="65" t="s">
        <v>1016</v>
      </c>
      <c r="N256" s="70">
        <v>47664</v>
      </c>
      <c r="O256" s="162" t="s">
        <v>1019</v>
      </c>
    </row>
    <row r="257" spans="1:15" hidden="1" x14ac:dyDescent="0.25">
      <c r="A257" s="72" t="s">
        <v>594</v>
      </c>
      <c r="B257" s="73" t="s">
        <v>303</v>
      </c>
      <c r="C257" s="61" t="s">
        <v>678</v>
      </c>
      <c r="D257" s="62" t="s">
        <v>301</v>
      </c>
      <c r="E257" s="63" t="str">
        <f>DC[[#This Row],[Program Code]]&amp;": "&amp;DC[[#This Row],[Programme Name]]</f>
        <v>12: Human Capital Development</v>
      </c>
      <c r="F257" s="62"/>
      <c r="G257" s="62" t="s">
        <v>965</v>
      </c>
      <c r="H257" s="63" t="str">
        <f>DC[[#This Row],[Project Code]]&amp;" "&amp;DC[[#This Row],[Project Name]]</f>
        <v xml:space="preserve"> Institutional Development of Hoima Regional Referral Hospital</v>
      </c>
      <c r="I257" s="126">
        <v>45839</v>
      </c>
      <c r="J257" s="126">
        <v>47664</v>
      </c>
      <c r="K257" s="64">
        <v>0.108</v>
      </c>
      <c r="L257" s="64">
        <v>0</v>
      </c>
      <c r="M257" s="65" t="s">
        <v>1016</v>
      </c>
      <c r="N257" s="70">
        <v>47664</v>
      </c>
      <c r="O257" s="162" t="s">
        <v>1019</v>
      </c>
    </row>
    <row r="258" spans="1:15" hidden="1" x14ac:dyDescent="0.25">
      <c r="A258" s="72" t="s">
        <v>596</v>
      </c>
      <c r="B258" s="73" t="s">
        <v>307</v>
      </c>
      <c r="C258" s="61" t="s">
        <v>678</v>
      </c>
      <c r="D258" s="62" t="s">
        <v>301</v>
      </c>
      <c r="E258" s="63" t="str">
        <f>DC[[#This Row],[Program Code]]&amp;": "&amp;DC[[#This Row],[Programme Name]]</f>
        <v>12: Human Capital Development</v>
      </c>
      <c r="F258" s="62"/>
      <c r="G258" s="62" t="s">
        <v>966</v>
      </c>
      <c r="H258" s="63" t="str">
        <f>DC[[#This Row],[Project Code]]&amp;" "&amp;DC[[#This Row],[Project Name]]</f>
        <v xml:space="preserve"> Institutional Development of Jinja Regional Referral Hospital</v>
      </c>
      <c r="I258" s="126">
        <v>45839</v>
      </c>
      <c r="J258" s="126">
        <v>47664</v>
      </c>
      <c r="K258" s="64">
        <v>0.108</v>
      </c>
      <c r="L258" s="64">
        <v>0</v>
      </c>
      <c r="M258" s="65" t="s">
        <v>1016</v>
      </c>
      <c r="N258" s="70">
        <v>47664</v>
      </c>
      <c r="O258" s="162" t="s">
        <v>1019</v>
      </c>
    </row>
    <row r="259" spans="1:15" hidden="1" x14ac:dyDescent="0.25">
      <c r="A259" s="72" t="s">
        <v>599</v>
      </c>
      <c r="B259" s="73" t="s">
        <v>312</v>
      </c>
      <c r="C259" s="61" t="s">
        <v>678</v>
      </c>
      <c r="D259" s="62" t="s">
        <v>301</v>
      </c>
      <c r="E259" s="63" t="str">
        <f>DC[[#This Row],[Program Code]]&amp;": "&amp;DC[[#This Row],[Programme Name]]</f>
        <v>12: Human Capital Development</v>
      </c>
      <c r="F259" s="62"/>
      <c r="G259" s="62" t="s">
        <v>967</v>
      </c>
      <c r="H259" s="63" t="str">
        <f>DC[[#This Row],[Project Code]]&amp;" "&amp;DC[[#This Row],[Project Name]]</f>
        <v xml:space="preserve"> Institutional Development of Kabale Regional Referral Hospital</v>
      </c>
      <c r="I259" s="126">
        <v>45839</v>
      </c>
      <c r="J259" s="126">
        <v>47664</v>
      </c>
      <c r="K259" s="64">
        <v>0.108</v>
      </c>
      <c r="L259" s="64">
        <v>0</v>
      </c>
      <c r="M259" s="65" t="s">
        <v>1016</v>
      </c>
      <c r="N259" s="70">
        <v>47664</v>
      </c>
      <c r="O259" s="162" t="s">
        <v>1019</v>
      </c>
    </row>
    <row r="260" spans="1:15" hidden="1" x14ac:dyDescent="0.25">
      <c r="A260" s="72" t="s">
        <v>609</v>
      </c>
      <c r="B260" s="73" t="s">
        <v>323</v>
      </c>
      <c r="C260" s="61" t="s">
        <v>678</v>
      </c>
      <c r="D260" s="62" t="s">
        <v>301</v>
      </c>
      <c r="E260" s="63" t="str">
        <f>DC[[#This Row],[Program Code]]&amp;": "&amp;DC[[#This Row],[Programme Name]]</f>
        <v>12: Human Capital Development</v>
      </c>
      <c r="F260" s="62"/>
      <c r="G260" s="62" t="s">
        <v>968</v>
      </c>
      <c r="H260" s="63" t="str">
        <f>DC[[#This Row],[Project Code]]&amp;" "&amp;DC[[#This Row],[Project Name]]</f>
        <v xml:space="preserve"> Institutional Development of Masaka Regional Referral Hospital</v>
      </c>
      <c r="I260" s="126">
        <v>45839</v>
      </c>
      <c r="J260" s="126">
        <v>47664</v>
      </c>
      <c r="K260" s="64">
        <v>0.108</v>
      </c>
      <c r="L260" s="64">
        <v>0</v>
      </c>
      <c r="M260" s="65" t="s">
        <v>1016</v>
      </c>
      <c r="N260" s="70">
        <v>47664</v>
      </c>
      <c r="O260" s="162" t="s">
        <v>1019</v>
      </c>
    </row>
    <row r="261" spans="1:15" hidden="1" x14ac:dyDescent="0.25">
      <c r="A261" s="72" t="s">
        <v>610</v>
      </c>
      <c r="B261" s="73" t="s">
        <v>324</v>
      </c>
      <c r="C261" s="61" t="s">
        <v>678</v>
      </c>
      <c r="D261" s="62" t="s">
        <v>301</v>
      </c>
      <c r="E261" s="63" t="str">
        <f>DC[[#This Row],[Program Code]]&amp;": "&amp;DC[[#This Row],[Programme Name]]</f>
        <v>12: Human Capital Development</v>
      </c>
      <c r="F261" s="62"/>
      <c r="G261" s="62" t="s">
        <v>969</v>
      </c>
      <c r="H261" s="63" t="str">
        <f>DC[[#This Row],[Project Code]]&amp;" "&amp;DC[[#This Row],[Project Name]]</f>
        <v xml:space="preserve"> Institutional Development of Mbale Regional Referral Hospital</v>
      </c>
      <c r="I261" s="126">
        <v>45839</v>
      </c>
      <c r="J261" s="126">
        <v>47664</v>
      </c>
      <c r="K261" s="64">
        <v>0.108</v>
      </c>
      <c r="L261" s="64">
        <v>0</v>
      </c>
      <c r="M261" s="65" t="s">
        <v>1016</v>
      </c>
      <c r="N261" s="70">
        <v>47664</v>
      </c>
      <c r="O261" s="162" t="s">
        <v>1019</v>
      </c>
    </row>
    <row r="262" spans="1:15" hidden="1" x14ac:dyDescent="0.25">
      <c r="A262" s="72" t="s">
        <v>638</v>
      </c>
      <c r="B262" s="73" t="s">
        <v>474</v>
      </c>
      <c r="C262" s="61" t="s">
        <v>678</v>
      </c>
      <c r="D262" s="62" t="s">
        <v>301</v>
      </c>
      <c r="E262" s="63" t="str">
        <f>DC[[#This Row],[Program Code]]&amp;": "&amp;DC[[#This Row],[Programme Name]]</f>
        <v>12: Human Capital Development</v>
      </c>
      <c r="F262" s="62"/>
      <c r="G262" s="62" t="s">
        <v>970</v>
      </c>
      <c r="H262" s="63" t="str">
        <f>DC[[#This Row],[Project Code]]&amp;" "&amp;DC[[#This Row],[Project Name]]</f>
        <v xml:space="preserve"> Institutional Development of Soroti Regional Referral Hospital</v>
      </c>
      <c r="I262" s="126">
        <v>45839</v>
      </c>
      <c r="J262" s="126">
        <v>47664</v>
      </c>
      <c r="K262" s="64">
        <v>0.108</v>
      </c>
      <c r="L262" s="64">
        <v>0</v>
      </c>
      <c r="M262" s="65" t="s">
        <v>1016</v>
      </c>
      <c r="N262" s="70">
        <v>47664</v>
      </c>
      <c r="O262" s="162" t="s">
        <v>1019</v>
      </c>
    </row>
    <row r="263" spans="1:15" hidden="1" x14ac:dyDescent="0.25">
      <c r="A263" s="72" t="s">
        <v>606</v>
      </c>
      <c r="B263" s="73" t="s">
        <v>321</v>
      </c>
      <c r="C263" s="61" t="s">
        <v>678</v>
      </c>
      <c r="D263" s="62" t="s">
        <v>301</v>
      </c>
      <c r="E263" s="63" t="str">
        <f>DC[[#This Row],[Program Code]]&amp;": "&amp;DC[[#This Row],[Programme Name]]</f>
        <v>12: Human Capital Development</v>
      </c>
      <c r="F263" s="62"/>
      <c r="G263" s="62" t="s">
        <v>971</v>
      </c>
      <c r="H263" s="63" t="str">
        <f>DC[[#This Row],[Project Code]]&amp;" "&amp;DC[[#This Row],[Project Name]]</f>
        <v xml:space="preserve"> Institutional Development of Lira Regional Hospital</v>
      </c>
      <c r="I263" s="126">
        <v>45839</v>
      </c>
      <c r="J263" s="126">
        <v>47664</v>
      </c>
      <c r="K263" s="64">
        <v>0.108</v>
      </c>
      <c r="L263" s="64">
        <v>0</v>
      </c>
      <c r="M263" s="65" t="s">
        <v>1016</v>
      </c>
      <c r="N263" s="70">
        <v>47664</v>
      </c>
      <c r="O263" s="162" t="s">
        <v>1019</v>
      </c>
    </row>
    <row r="264" spans="1:15" hidden="1" x14ac:dyDescent="0.25">
      <c r="A264" s="72" t="s">
        <v>611</v>
      </c>
      <c r="B264" s="73" t="s">
        <v>325</v>
      </c>
      <c r="C264" s="61" t="s">
        <v>678</v>
      </c>
      <c r="D264" s="62" t="s">
        <v>301</v>
      </c>
      <c r="E264" s="63" t="str">
        <f>DC[[#This Row],[Program Code]]&amp;": "&amp;DC[[#This Row],[Programme Name]]</f>
        <v>12: Human Capital Development</v>
      </c>
      <c r="F264" s="62"/>
      <c r="G264" s="62" t="s">
        <v>972</v>
      </c>
      <c r="H264" s="63" t="str">
        <f>DC[[#This Row],[Project Code]]&amp;" "&amp;DC[[#This Row],[Project Name]]</f>
        <v xml:space="preserve"> Institutional Development of Mbarara Regional Referral Hospital</v>
      </c>
      <c r="I264" s="126">
        <v>45839</v>
      </c>
      <c r="J264" s="126">
        <v>47664</v>
      </c>
      <c r="K264" s="64">
        <v>0.108</v>
      </c>
      <c r="L264" s="64">
        <v>0</v>
      </c>
      <c r="M264" s="65" t="s">
        <v>1016</v>
      </c>
      <c r="N264" s="70">
        <v>47664</v>
      </c>
      <c r="O264" s="162" t="s">
        <v>1019</v>
      </c>
    </row>
    <row r="265" spans="1:15" hidden="1" x14ac:dyDescent="0.25">
      <c r="A265" s="72" t="s">
        <v>618</v>
      </c>
      <c r="B265" s="73" t="s">
        <v>447</v>
      </c>
      <c r="C265" s="61" t="s">
        <v>678</v>
      </c>
      <c r="D265" s="62" t="s">
        <v>301</v>
      </c>
      <c r="E265" s="63" t="str">
        <f>DC[[#This Row],[Program Code]]&amp;": "&amp;DC[[#This Row],[Programme Name]]</f>
        <v>12: Human Capital Development</v>
      </c>
      <c r="F265" s="62"/>
      <c r="G265" s="62" t="s">
        <v>973</v>
      </c>
      <c r="H265" s="63" t="str">
        <f>DC[[#This Row],[Project Code]]&amp;" "&amp;DC[[#This Row],[Project Name]]</f>
        <v xml:space="preserve"> Institutional Development of Mubende Regional Referral Hospital</v>
      </c>
      <c r="I265" s="126">
        <v>45839</v>
      </c>
      <c r="J265" s="126">
        <v>47664</v>
      </c>
      <c r="K265" s="64">
        <v>0.13500000000000001</v>
      </c>
      <c r="L265" s="64">
        <v>0</v>
      </c>
      <c r="M265" s="65" t="s">
        <v>1016</v>
      </c>
      <c r="N265" s="70">
        <v>47664</v>
      </c>
      <c r="O265" s="162" t="s">
        <v>1019</v>
      </c>
    </row>
    <row r="266" spans="1:15" hidden="1" x14ac:dyDescent="0.25">
      <c r="A266" s="72" t="s">
        <v>616</v>
      </c>
      <c r="B266" s="73" t="s">
        <v>445</v>
      </c>
      <c r="C266" s="61" t="s">
        <v>678</v>
      </c>
      <c r="D266" s="62" t="s">
        <v>301</v>
      </c>
      <c r="E266" s="63" t="str">
        <f>DC[[#This Row],[Program Code]]&amp;": "&amp;DC[[#This Row],[Programme Name]]</f>
        <v>12: Human Capital Development</v>
      </c>
      <c r="F266" s="62"/>
      <c r="G266" s="62" t="s">
        <v>974</v>
      </c>
      <c r="H266" s="63" t="str">
        <f>DC[[#This Row],[Project Code]]&amp;" "&amp;DC[[#This Row],[Project Name]]</f>
        <v xml:space="preserve"> Institutional Development of Moroto Regional Referral Hospital</v>
      </c>
      <c r="I266" s="126">
        <v>45839</v>
      </c>
      <c r="J266" s="126">
        <v>47664</v>
      </c>
      <c r="K266" s="64">
        <v>0.108</v>
      </c>
      <c r="L266" s="64">
        <v>0</v>
      </c>
      <c r="M266" s="65" t="s">
        <v>1016</v>
      </c>
      <c r="N266" s="70">
        <v>47664</v>
      </c>
      <c r="O266" s="162" t="s">
        <v>1019</v>
      </c>
    </row>
    <row r="267" spans="1:15" hidden="1" x14ac:dyDescent="0.25">
      <c r="A267" s="72" t="s">
        <v>622</v>
      </c>
      <c r="B267" s="73" t="s">
        <v>450</v>
      </c>
      <c r="C267" s="61" t="s">
        <v>678</v>
      </c>
      <c r="D267" s="62" t="s">
        <v>301</v>
      </c>
      <c r="E267" s="63" t="str">
        <f>DC[[#This Row],[Program Code]]&amp;": "&amp;DC[[#This Row],[Programme Name]]</f>
        <v>12: Human Capital Development</v>
      </c>
      <c r="F267" s="62"/>
      <c r="G267" s="62" t="s">
        <v>975</v>
      </c>
      <c r="H267" s="63" t="str">
        <f>DC[[#This Row],[Project Code]]&amp;" "&amp;DC[[#This Row],[Project Name]]</f>
        <v xml:space="preserve"> Institutional Development of National Trauma Centre, Naguru</v>
      </c>
      <c r="I267" s="126">
        <v>45839</v>
      </c>
      <c r="J267" s="126">
        <v>47664</v>
      </c>
      <c r="K267" s="64">
        <v>0.216</v>
      </c>
      <c r="L267" s="64">
        <v>0</v>
      </c>
      <c r="M267" s="65" t="s">
        <v>1016</v>
      </c>
      <c r="N267" s="70">
        <v>47664</v>
      </c>
      <c r="O267" s="162" t="s">
        <v>1019</v>
      </c>
    </row>
    <row r="268" spans="1:15" hidden="1" x14ac:dyDescent="0.25">
      <c r="A268" s="72" t="s">
        <v>603</v>
      </c>
      <c r="B268" s="73" t="s">
        <v>319</v>
      </c>
      <c r="C268" s="61" t="s">
        <v>678</v>
      </c>
      <c r="D268" s="62" t="s">
        <v>301</v>
      </c>
      <c r="E268" s="63" t="str">
        <f>DC[[#This Row],[Program Code]]&amp;": "&amp;DC[[#This Row],[Programme Name]]</f>
        <v>12: Human Capital Development</v>
      </c>
      <c r="F268" s="62"/>
      <c r="G268" s="62" t="s">
        <v>976</v>
      </c>
      <c r="H268" s="63" t="str">
        <f>DC[[#This Row],[Project Code]]&amp;" "&amp;DC[[#This Row],[Project Name]]</f>
        <v xml:space="preserve"> Institutional Development of Kiruddu National Referral Hospital</v>
      </c>
      <c r="I268" s="126">
        <v>45839</v>
      </c>
      <c r="J268" s="126">
        <v>47664</v>
      </c>
      <c r="K268" s="64">
        <v>1.377</v>
      </c>
      <c r="L268" s="64">
        <v>0</v>
      </c>
      <c r="M268" s="65" t="s">
        <v>1016</v>
      </c>
      <c r="N268" s="70">
        <v>47664</v>
      </c>
      <c r="O268" s="162" t="s">
        <v>1019</v>
      </c>
    </row>
    <row r="269" spans="1:15" hidden="1" x14ac:dyDescent="0.25">
      <c r="A269" s="72" t="s">
        <v>602</v>
      </c>
      <c r="B269" s="73" t="s">
        <v>318</v>
      </c>
      <c r="C269" s="61" t="s">
        <v>678</v>
      </c>
      <c r="D269" s="62" t="s">
        <v>301</v>
      </c>
      <c r="E269" s="63" t="str">
        <f>DC[[#This Row],[Program Code]]&amp;": "&amp;DC[[#This Row],[Programme Name]]</f>
        <v>12: Human Capital Development</v>
      </c>
      <c r="F269" s="62"/>
      <c r="G269" s="62" t="s">
        <v>977</v>
      </c>
      <c r="H269" s="63" t="str">
        <f>DC[[#This Row],[Project Code]]&amp;" "&amp;DC[[#This Row],[Project Name]]</f>
        <v xml:space="preserve"> Institutional Development of Kawempe National Referral Hospital</v>
      </c>
      <c r="I269" s="126">
        <v>45839</v>
      </c>
      <c r="J269" s="126">
        <v>47664</v>
      </c>
      <c r="K269" s="64">
        <v>0.81</v>
      </c>
      <c r="L269" s="64">
        <v>0</v>
      </c>
      <c r="M269" s="65" t="s">
        <v>1016</v>
      </c>
      <c r="N269" s="70">
        <v>47664</v>
      </c>
      <c r="O269" s="162" t="s">
        <v>1019</v>
      </c>
    </row>
    <row r="270" spans="1:15" hidden="1" x14ac:dyDescent="0.25">
      <c r="A270" s="72" t="s">
        <v>589</v>
      </c>
      <c r="B270" s="73" t="s">
        <v>297</v>
      </c>
      <c r="C270" s="61" t="s">
        <v>678</v>
      </c>
      <c r="D270" s="62" t="s">
        <v>301</v>
      </c>
      <c r="E270" s="63" t="str">
        <f>DC[[#This Row],[Program Code]]&amp;": "&amp;DC[[#This Row],[Programme Name]]</f>
        <v>12: Human Capital Development</v>
      </c>
      <c r="F270" s="62"/>
      <c r="G270" s="62" t="s">
        <v>978</v>
      </c>
      <c r="H270" s="63" t="str">
        <f>DC[[#This Row],[Project Code]]&amp;" "&amp;DC[[#This Row],[Project Name]]</f>
        <v xml:space="preserve"> Institutional Development of Entebbe Regional Referral Hospital</v>
      </c>
      <c r="I270" s="126">
        <v>45839</v>
      </c>
      <c r="J270" s="126">
        <v>47664</v>
      </c>
      <c r="K270" s="64">
        <v>0.81</v>
      </c>
      <c r="L270" s="64">
        <v>0</v>
      </c>
      <c r="M270" s="65" t="s">
        <v>1016</v>
      </c>
      <c r="N270" s="70">
        <v>47664</v>
      </c>
      <c r="O270" s="162" t="s">
        <v>1019</v>
      </c>
    </row>
    <row r="271" spans="1:15" hidden="1" x14ac:dyDescent="0.25">
      <c r="A271" s="72" t="s">
        <v>620</v>
      </c>
      <c r="B271" s="73" t="s">
        <v>449</v>
      </c>
      <c r="C271" s="61" t="s">
        <v>678</v>
      </c>
      <c r="D271" s="62" t="s">
        <v>301</v>
      </c>
      <c r="E271" s="63" t="str">
        <f>DC[[#This Row],[Program Code]]&amp;": "&amp;DC[[#This Row],[Programme Name]]</f>
        <v>12: Human Capital Development</v>
      </c>
      <c r="F271" s="62"/>
      <c r="G271" s="62" t="s">
        <v>979</v>
      </c>
      <c r="H271" s="63" t="str">
        <f>DC[[#This Row],[Project Code]]&amp;" "&amp;DC[[#This Row],[Project Name]]</f>
        <v xml:space="preserve"> Institutional Development of Mulago Specialized Women and Neonatal Hospital</v>
      </c>
      <c r="I271" s="126">
        <v>45839</v>
      </c>
      <c r="J271" s="126">
        <v>47664</v>
      </c>
      <c r="K271" s="64">
        <v>2.0411999999999999</v>
      </c>
      <c r="L271" s="64">
        <v>0</v>
      </c>
      <c r="M271" s="65" t="s">
        <v>1016</v>
      </c>
      <c r="N271" s="70">
        <v>47664</v>
      </c>
      <c r="O271" s="162" t="s">
        <v>1019</v>
      </c>
    </row>
    <row r="272" spans="1:15" hidden="1" x14ac:dyDescent="0.25">
      <c r="A272" s="137" t="s">
        <v>827</v>
      </c>
      <c r="B272" s="136" t="s">
        <v>822</v>
      </c>
      <c r="C272" s="61" t="s">
        <v>688</v>
      </c>
      <c r="D272" s="62" t="s">
        <v>292</v>
      </c>
      <c r="E272" s="124" t="str">
        <f>DC[[#This Row],[Program Code]]&amp;": "&amp;DC[[#This Row],[Programme Name]]</f>
        <v>16: Governance and security</v>
      </c>
      <c r="F272" s="122"/>
      <c r="G272" s="123" t="s">
        <v>980</v>
      </c>
      <c r="H272" s="124" t="str">
        <f>DC[[#This Row],[Project Code]]&amp;" "&amp;DC[[#This Row],[Project Name]]</f>
        <v xml:space="preserve"> Institutional Development of Mission in New york - USA</v>
      </c>
      <c r="I272" s="126">
        <v>45839</v>
      </c>
      <c r="J272" s="126">
        <v>47664</v>
      </c>
      <c r="K272" s="125">
        <v>0</v>
      </c>
      <c r="L272" s="125">
        <v>0</v>
      </c>
      <c r="M272" s="65" t="s">
        <v>1016</v>
      </c>
      <c r="N272" s="70">
        <v>47664</v>
      </c>
      <c r="O272" s="162" t="s">
        <v>1019</v>
      </c>
    </row>
    <row r="273" spans="1:15" hidden="1" x14ac:dyDescent="0.25">
      <c r="A273" s="137" t="s">
        <v>835</v>
      </c>
      <c r="B273" s="136" t="s">
        <v>817</v>
      </c>
      <c r="C273" s="61" t="s">
        <v>688</v>
      </c>
      <c r="D273" s="62" t="s">
        <v>292</v>
      </c>
      <c r="E273" s="124" t="str">
        <f>DC[[#This Row],[Program Code]]&amp;": "&amp;DC[[#This Row],[Programme Name]]</f>
        <v>16: Governance and security</v>
      </c>
      <c r="F273" s="122"/>
      <c r="G273" s="123" t="s">
        <v>981</v>
      </c>
      <c r="H273" s="124" t="str">
        <f>DC[[#This Row],[Project Code]]&amp;" "&amp;DC[[#This Row],[Project Name]]</f>
        <v xml:space="preserve"> Institutional Development of Mission in London - United Kingdom</v>
      </c>
      <c r="I273" s="126">
        <v>45839</v>
      </c>
      <c r="J273" s="126">
        <v>47664</v>
      </c>
      <c r="K273" s="125">
        <v>2.9019177100000002</v>
      </c>
      <c r="L273" s="125">
        <v>0</v>
      </c>
      <c r="M273" s="65" t="s">
        <v>1016</v>
      </c>
      <c r="N273" s="70">
        <v>47664</v>
      </c>
      <c r="O273" s="162" t="s">
        <v>1019</v>
      </c>
    </row>
    <row r="274" spans="1:15" hidden="1" x14ac:dyDescent="0.25">
      <c r="A274" s="137" t="s">
        <v>841</v>
      </c>
      <c r="B274" s="136" t="s">
        <v>824</v>
      </c>
      <c r="C274" s="142" t="s">
        <v>688</v>
      </c>
      <c r="D274" s="143" t="s">
        <v>292</v>
      </c>
      <c r="E274" s="159" t="str">
        <f>DC[[#This Row],[Program Code]]&amp;": "&amp;DC[[#This Row],[Programme Name]]</f>
        <v>16: Governance and security</v>
      </c>
      <c r="F274" s="122"/>
      <c r="G274" s="123" t="s">
        <v>982</v>
      </c>
      <c r="H274" s="159" t="str">
        <f>DC[[#This Row],[Project Code]]&amp;" "&amp;DC[[#This Row],[Project Name]]</f>
        <v xml:space="preserve"> Institutional Development of Mission in Ottawa - Canada</v>
      </c>
      <c r="I274" s="126">
        <v>45839</v>
      </c>
      <c r="J274" s="126">
        <v>47664</v>
      </c>
      <c r="K274" s="160">
        <v>9.6999999999999993</v>
      </c>
      <c r="L274" s="160">
        <v>0</v>
      </c>
      <c r="M274" s="65" t="s">
        <v>1016</v>
      </c>
      <c r="N274" s="70">
        <v>47664</v>
      </c>
      <c r="O274" s="162" t="s">
        <v>1019</v>
      </c>
    </row>
    <row r="275" spans="1:15" hidden="1" x14ac:dyDescent="0.25">
      <c r="A275" s="137" t="s">
        <v>837</v>
      </c>
      <c r="B275" s="136" t="s">
        <v>819</v>
      </c>
      <c r="C275" s="142" t="s">
        <v>688</v>
      </c>
      <c r="D275" s="143" t="s">
        <v>292</v>
      </c>
      <c r="E275" s="159" t="str">
        <f>DC[[#This Row],[Program Code]]&amp;": "&amp;DC[[#This Row],[Programme Name]]</f>
        <v>16: Governance and security</v>
      </c>
      <c r="F275" s="122"/>
      <c r="G275" s="123" t="s">
        <v>983</v>
      </c>
      <c r="H275" s="159" t="str">
        <f>DC[[#This Row],[Project Code]]&amp;" "&amp;DC[[#This Row],[Project Name]]</f>
        <v xml:space="preserve"> Institutional Development of Mission in New Delhi - INDIA</v>
      </c>
      <c r="I275" s="126">
        <v>45839</v>
      </c>
      <c r="J275" s="126">
        <v>47664</v>
      </c>
      <c r="K275" s="160">
        <v>0</v>
      </c>
      <c r="L275" s="160">
        <v>0</v>
      </c>
      <c r="M275" s="65" t="s">
        <v>1016</v>
      </c>
      <c r="N275" s="70">
        <v>47664</v>
      </c>
      <c r="O275" s="162" t="s">
        <v>1019</v>
      </c>
    </row>
    <row r="276" spans="1:15" hidden="1" x14ac:dyDescent="0.25">
      <c r="A276" s="72" t="s">
        <v>666</v>
      </c>
      <c r="B276" s="73" t="s">
        <v>504</v>
      </c>
      <c r="C276" s="61" t="s">
        <v>688</v>
      </c>
      <c r="D276" s="62" t="s">
        <v>292</v>
      </c>
      <c r="E276" s="63" t="str">
        <f>DC[[#This Row],[Program Code]]&amp;": "&amp;DC[[#This Row],[Programme Name]]</f>
        <v>16: Governance and security</v>
      </c>
      <c r="F276" s="62"/>
      <c r="G276" s="62" t="s">
        <v>984</v>
      </c>
      <c r="H276" s="63" t="str">
        <f>DC[[#This Row],[Project Code]]&amp;" "&amp;DC[[#This Row],[Project Name]]</f>
        <v xml:space="preserve"> Institutional Development of Mission in Nairobi - Kenya</v>
      </c>
      <c r="I276" s="126">
        <v>45839</v>
      </c>
      <c r="J276" s="126">
        <v>47664</v>
      </c>
      <c r="K276" s="64">
        <v>0</v>
      </c>
      <c r="L276" s="64">
        <v>0</v>
      </c>
      <c r="M276" s="65" t="s">
        <v>1016</v>
      </c>
      <c r="N276" s="70">
        <v>47664</v>
      </c>
      <c r="O276" s="162" t="s">
        <v>1019</v>
      </c>
    </row>
    <row r="277" spans="1:15" hidden="1" x14ac:dyDescent="0.25">
      <c r="A277" s="137" t="s">
        <v>834</v>
      </c>
      <c r="B277" s="136" t="s">
        <v>815</v>
      </c>
      <c r="C277" s="142" t="s">
        <v>688</v>
      </c>
      <c r="D277" s="143" t="s">
        <v>292</v>
      </c>
      <c r="E277" s="159" t="str">
        <f>DC[[#This Row],[Program Code]]&amp;": "&amp;DC[[#This Row],[Programme Name]]</f>
        <v>16: Governance and security</v>
      </c>
      <c r="F277" s="122"/>
      <c r="G277" s="123" t="s">
        <v>948</v>
      </c>
      <c r="H277" s="159" t="str">
        <f>DC[[#This Row],[Project Code]]&amp;" "&amp;DC[[#This Row],[Project Name]]</f>
        <v xml:space="preserve"> Institutional Development of Mission in Dar es saalam - Tanzania</v>
      </c>
      <c r="I277" s="126">
        <v>45839</v>
      </c>
      <c r="J277" s="126">
        <v>47664</v>
      </c>
      <c r="K277" s="160">
        <v>7.4</v>
      </c>
      <c r="L277" s="160">
        <v>0</v>
      </c>
      <c r="M277" s="65" t="s">
        <v>1016</v>
      </c>
      <c r="N277" s="70">
        <v>47664</v>
      </c>
      <c r="O277" s="162" t="s">
        <v>1019</v>
      </c>
    </row>
    <row r="278" spans="1:15" hidden="1" x14ac:dyDescent="0.25">
      <c r="A278" s="140" t="s">
        <v>667</v>
      </c>
      <c r="B278" s="141" t="s">
        <v>505</v>
      </c>
      <c r="C278" s="142" t="s">
        <v>688</v>
      </c>
      <c r="D278" s="143" t="s">
        <v>292</v>
      </c>
      <c r="E278" s="144" t="str">
        <f>DC[[#This Row],[Program Code]]&amp;": "&amp;DC[[#This Row],[Programme Name]]</f>
        <v>16: Governance and security</v>
      </c>
      <c r="F278" s="143"/>
      <c r="G278" s="143" t="s">
        <v>985</v>
      </c>
      <c r="H278" s="144" t="str">
        <f>DC[[#This Row],[Project Code]]&amp;" "&amp;DC[[#This Row],[Project Name]]</f>
        <v xml:space="preserve"> Institutional Development of Mission in Abuja - Nigeria</v>
      </c>
      <c r="I278" s="126">
        <v>45839</v>
      </c>
      <c r="J278" s="126">
        <v>47664</v>
      </c>
      <c r="K278" s="149">
        <v>0</v>
      </c>
      <c r="L278" s="149">
        <v>0</v>
      </c>
      <c r="M278" s="65" t="s">
        <v>1016</v>
      </c>
      <c r="N278" s="70">
        <v>47664</v>
      </c>
      <c r="O278" s="162" t="s">
        <v>1019</v>
      </c>
    </row>
    <row r="279" spans="1:15" hidden="1" x14ac:dyDescent="0.25">
      <c r="A279" s="137" t="s">
        <v>833</v>
      </c>
      <c r="B279" s="136" t="s">
        <v>814</v>
      </c>
      <c r="C279" s="61" t="s">
        <v>688</v>
      </c>
      <c r="D279" s="62" t="s">
        <v>292</v>
      </c>
      <c r="E279" s="124" t="str">
        <f>DC[[#This Row],[Program Code]]&amp;": "&amp;DC[[#This Row],[Programme Name]]</f>
        <v>16: Governance and security</v>
      </c>
      <c r="F279" s="122"/>
      <c r="G279" s="123" t="s">
        <v>986</v>
      </c>
      <c r="H279" s="124" t="str">
        <f>DC[[#This Row],[Project Code]]&amp;" "&amp;DC[[#This Row],[Project Name]]</f>
        <v xml:space="preserve"> Institutional Development of Mission in Pretoria - South Africa</v>
      </c>
      <c r="I279" s="126">
        <v>45839</v>
      </c>
      <c r="J279" s="126">
        <v>47664</v>
      </c>
      <c r="K279" s="125">
        <v>0</v>
      </c>
      <c r="L279" s="125">
        <v>0</v>
      </c>
      <c r="M279" s="65" t="s">
        <v>1016</v>
      </c>
      <c r="N279" s="70">
        <v>47664</v>
      </c>
      <c r="O279" s="162" t="s">
        <v>1019</v>
      </c>
    </row>
    <row r="280" spans="1:15" hidden="1" x14ac:dyDescent="0.25">
      <c r="A280" s="137" t="s">
        <v>831</v>
      </c>
      <c r="B280" s="136" t="s">
        <v>812</v>
      </c>
      <c r="C280" s="61" t="s">
        <v>688</v>
      </c>
      <c r="D280" s="62" t="s">
        <v>292</v>
      </c>
      <c r="E280" s="124" t="str">
        <f>DC[[#This Row],[Program Code]]&amp;": "&amp;DC[[#This Row],[Programme Name]]</f>
        <v>16: Governance and security</v>
      </c>
      <c r="F280" s="122"/>
      <c r="G280" s="123" t="s">
        <v>987</v>
      </c>
      <c r="H280" s="124" t="str">
        <f>DC[[#This Row],[Project Code]]&amp;" "&amp;DC[[#This Row],[Project Name]]</f>
        <v xml:space="preserve"> Institutional Development of Mission in Kigali - Rwanda</v>
      </c>
      <c r="I280" s="126">
        <v>45839</v>
      </c>
      <c r="J280" s="126">
        <v>47664</v>
      </c>
      <c r="K280" s="125">
        <v>0.77500000000000002</v>
      </c>
      <c r="L280" s="125">
        <v>0</v>
      </c>
      <c r="M280" s="65" t="s">
        <v>1016</v>
      </c>
      <c r="N280" s="70">
        <v>47664</v>
      </c>
      <c r="O280" s="162" t="s">
        <v>1019</v>
      </c>
    </row>
    <row r="281" spans="1:15" hidden="1" x14ac:dyDescent="0.25">
      <c r="A281" s="140" t="s">
        <v>662</v>
      </c>
      <c r="B281" s="141" t="s">
        <v>499</v>
      </c>
      <c r="C281" s="142" t="s">
        <v>688</v>
      </c>
      <c r="D281" s="143" t="s">
        <v>292</v>
      </c>
      <c r="E281" s="144" t="str">
        <f>DC[[#This Row],[Program Code]]&amp;": "&amp;DC[[#This Row],[Programme Name]]</f>
        <v>16: Governance and security</v>
      </c>
      <c r="F281" s="143"/>
      <c r="G281" s="143" t="s">
        <v>988</v>
      </c>
      <c r="H281" s="144" t="str">
        <f>DC[[#This Row],[Project Code]]&amp;" "&amp;DC[[#This Row],[Project Name]]</f>
        <v xml:space="preserve"> Institutional Development of Mission in Washington -USA</v>
      </c>
      <c r="I281" s="126">
        <v>45839</v>
      </c>
      <c r="J281" s="126">
        <v>47664</v>
      </c>
      <c r="K281" s="149">
        <v>2.5873066360000001</v>
      </c>
      <c r="L281" s="149">
        <v>0</v>
      </c>
      <c r="M281" s="65" t="s">
        <v>1016</v>
      </c>
      <c r="N281" s="70">
        <v>47664</v>
      </c>
      <c r="O281" s="162" t="s">
        <v>1019</v>
      </c>
    </row>
    <row r="282" spans="1:15" hidden="1" x14ac:dyDescent="0.25">
      <c r="A282" s="155" t="s">
        <v>828</v>
      </c>
      <c r="B282" s="156" t="s">
        <v>816</v>
      </c>
      <c r="C282" s="61" t="s">
        <v>688</v>
      </c>
      <c r="D282" s="62" t="s">
        <v>292</v>
      </c>
      <c r="E282" s="159" t="str">
        <f>DC[[#This Row],[Program Code]]&amp;": "&amp;DC[[#This Row],[Programme Name]]</f>
        <v>16: Governance and security</v>
      </c>
      <c r="F282" s="157"/>
      <c r="G282" s="158" t="s">
        <v>989</v>
      </c>
      <c r="H282" s="159" t="str">
        <f>DC[[#This Row],[Project Code]]&amp;" "&amp;DC[[#This Row],[Project Name]]</f>
        <v xml:space="preserve"> Institutional Development of Mission in Cairo - Egypt</v>
      </c>
      <c r="I282" s="126">
        <v>45839</v>
      </c>
      <c r="J282" s="126">
        <v>47664</v>
      </c>
      <c r="K282" s="160">
        <v>0</v>
      </c>
      <c r="L282" s="160">
        <v>0</v>
      </c>
      <c r="M282" s="65" t="s">
        <v>1016</v>
      </c>
      <c r="N282" s="70">
        <v>47664</v>
      </c>
      <c r="O282" s="162" t="s">
        <v>1019</v>
      </c>
    </row>
    <row r="283" spans="1:15" hidden="1" x14ac:dyDescent="0.25">
      <c r="A283" s="140" t="s">
        <v>652</v>
      </c>
      <c r="B283" s="141" t="s">
        <v>489</v>
      </c>
      <c r="C283" s="142" t="s">
        <v>688</v>
      </c>
      <c r="D283" s="143" t="s">
        <v>292</v>
      </c>
      <c r="E283" s="144" t="str">
        <f>DC[[#This Row],[Program Code]]&amp;": "&amp;DC[[#This Row],[Programme Name]]</f>
        <v>16: Governance and security</v>
      </c>
      <c r="F283" s="143"/>
      <c r="G283" s="143" t="s">
        <v>990</v>
      </c>
      <c r="H283" s="144" t="str">
        <f>DC[[#This Row],[Project Code]]&amp;" "&amp;DC[[#This Row],[Project Name]]</f>
        <v xml:space="preserve"> Institutional Development of Mission in Addis Ababa - Ethiopia</v>
      </c>
      <c r="I283" s="126">
        <v>45839</v>
      </c>
      <c r="J283" s="126">
        <v>47664</v>
      </c>
      <c r="K283" s="149">
        <v>0.5</v>
      </c>
      <c r="L283" s="149">
        <v>0</v>
      </c>
      <c r="M283" s="65" t="s">
        <v>1016</v>
      </c>
      <c r="N283" s="70">
        <v>47664</v>
      </c>
      <c r="O283" s="162" t="s">
        <v>1019</v>
      </c>
    </row>
    <row r="284" spans="1:15" hidden="1" x14ac:dyDescent="0.25">
      <c r="A284" s="155" t="s">
        <v>832</v>
      </c>
      <c r="B284" s="156" t="s">
        <v>813</v>
      </c>
      <c r="C284" s="142" t="s">
        <v>688</v>
      </c>
      <c r="D284" s="143" t="s">
        <v>292</v>
      </c>
      <c r="E284" s="159" t="str">
        <f>DC[[#This Row],[Program Code]]&amp;": "&amp;DC[[#This Row],[Programme Name]]</f>
        <v>16: Governance and security</v>
      </c>
      <c r="F284" s="157"/>
      <c r="G284" s="158" t="s">
        <v>991</v>
      </c>
      <c r="H284" s="159" t="str">
        <f>DC[[#This Row],[Project Code]]&amp;" "&amp;DC[[#This Row],[Project Name]]</f>
        <v xml:space="preserve"> Institutional Development of Mission in Beijing - China</v>
      </c>
      <c r="I284" s="126">
        <v>45839</v>
      </c>
      <c r="J284" s="126">
        <v>47664</v>
      </c>
      <c r="K284" s="160">
        <v>0.25</v>
      </c>
      <c r="L284" s="160">
        <v>0</v>
      </c>
      <c r="M284" s="65" t="s">
        <v>1016</v>
      </c>
      <c r="N284" s="70">
        <v>47664</v>
      </c>
      <c r="O284" s="162" t="s">
        <v>1019</v>
      </c>
    </row>
    <row r="285" spans="1:15" hidden="1" x14ac:dyDescent="0.25">
      <c r="A285" s="155" t="s">
        <v>830</v>
      </c>
      <c r="B285" s="156" t="s">
        <v>811</v>
      </c>
      <c r="C285" s="142" t="s">
        <v>688</v>
      </c>
      <c r="D285" s="143" t="s">
        <v>292</v>
      </c>
      <c r="E285" s="159" t="str">
        <f>DC[[#This Row],[Program Code]]&amp;": "&amp;DC[[#This Row],[Programme Name]]</f>
        <v>16: Governance and security</v>
      </c>
      <c r="F285" s="157"/>
      <c r="G285" s="158" t="s">
        <v>992</v>
      </c>
      <c r="H285" s="159" t="str">
        <f>DC[[#This Row],[Project Code]]&amp;" "&amp;DC[[#This Row],[Project Name]]</f>
        <v xml:space="preserve"> Institutional Development of Mission in Geneva - Switzerland</v>
      </c>
      <c r="I285" s="126">
        <v>45839</v>
      </c>
      <c r="J285" s="126">
        <v>47664</v>
      </c>
      <c r="K285" s="160">
        <v>0.2</v>
      </c>
      <c r="L285" s="160">
        <v>0</v>
      </c>
      <c r="M285" s="65" t="s">
        <v>1016</v>
      </c>
      <c r="N285" s="70">
        <v>47664</v>
      </c>
      <c r="O285" s="162" t="s">
        <v>1019</v>
      </c>
    </row>
    <row r="286" spans="1:15" hidden="1" x14ac:dyDescent="0.25">
      <c r="A286" s="155" t="s">
        <v>829</v>
      </c>
      <c r="B286" s="156" t="s">
        <v>810</v>
      </c>
      <c r="C286" s="142" t="s">
        <v>688</v>
      </c>
      <c r="D286" s="143" t="s">
        <v>292</v>
      </c>
      <c r="E286" s="159" t="str">
        <f>DC[[#This Row],[Program Code]]&amp;": "&amp;DC[[#This Row],[Programme Name]]</f>
        <v>16: Governance and security</v>
      </c>
      <c r="F286" s="157"/>
      <c r="G286" s="158" t="s">
        <v>993</v>
      </c>
      <c r="H286" s="159" t="str">
        <f>DC[[#This Row],[Project Code]]&amp;" "&amp;DC[[#This Row],[Project Name]]</f>
        <v xml:space="preserve"> Institutional Development of Mission in Tokyo - Japan</v>
      </c>
      <c r="I286" s="126">
        <v>45839</v>
      </c>
      <c r="J286" s="126">
        <v>47664</v>
      </c>
      <c r="K286" s="160">
        <v>0</v>
      </c>
      <c r="L286" s="160">
        <v>0</v>
      </c>
      <c r="M286" s="65" t="s">
        <v>1016</v>
      </c>
      <c r="N286" s="70">
        <v>47664</v>
      </c>
      <c r="O286" s="162" t="s">
        <v>1019</v>
      </c>
    </row>
    <row r="287" spans="1:15" hidden="1" x14ac:dyDescent="0.25">
      <c r="A287" s="140" t="s">
        <v>658</v>
      </c>
      <c r="B287" s="141" t="s">
        <v>495</v>
      </c>
      <c r="C287" s="142" t="s">
        <v>688</v>
      </c>
      <c r="D287" s="143" t="s">
        <v>292</v>
      </c>
      <c r="E287" s="144" t="str">
        <f>DC[[#This Row],[Program Code]]&amp;": "&amp;DC[[#This Row],[Programme Name]]</f>
        <v>16: Governance and security</v>
      </c>
      <c r="F287" s="143"/>
      <c r="G287" s="143" t="s">
        <v>994</v>
      </c>
      <c r="H287" s="144" t="str">
        <f>DC[[#This Row],[Project Code]]&amp;" "&amp;DC[[#This Row],[Project Name]]</f>
        <v xml:space="preserve"> Institutional Development Mission in Riyadh- SAUDI ARABIA</v>
      </c>
      <c r="I287" s="126">
        <v>45839</v>
      </c>
      <c r="J287" s="126">
        <v>47664</v>
      </c>
      <c r="K287" s="149">
        <v>0.2</v>
      </c>
      <c r="L287" s="149">
        <v>0</v>
      </c>
      <c r="M287" s="65" t="s">
        <v>1016</v>
      </c>
      <c r="N287" s="70">
        <v>47664</v>
      </c>
      <c r="O287" s="162" t="s">
        <v>1019</v>
      </c>
    </row>
    <row r="288" spans="1:15" hidden="1" x14ac:dyDescent="0.25">
      <c r="A288" s="140" t="s">
        <v>650</v>
      </c>
      <c r="B288" s="141" t="s">
        <v>487</v>
      </c>
      <c r="C288" s="142" t="s">
        <v>688</v>
      </c>
      <c r="D288" s="143" t="s">
        <v>292</v>
      </c>
      <c r="E288" s="144" t="str">
        <f>DC[[#This Row],[Program Code]]&amp;": "&amp;DC[[#This Row],[Programme Name]]</f>
        <v>16: Governance and security</v>
      </c>
      <c r="F288" s="143"/>
      <c r="G288" s="143" t="s">
        <v>995</v>
      </c>
      <c r="H288" s="144" t="str">
        <f>DC[[#This Row],[Project Code]]&amp;" "&amp;DC[[#This Row],[Project Name]]</f>
        <v xml:space="preserve"> Institutional Development of Mission in Copenhagen - Denmark</v>
      </c>
      <c r="I288" s="126">
        <v>45839</v>
      </c>
      <c r="J288" s="126">
        <v>47664</v>
      </c>
      <c r="K288" s="149">
        <v>0.5</v>
      </c>
      <c r="L288" s="149">
        <v>0</v>
      </c>
      <c r="M288" s="65" t="s">
        <v>1016</v>
      </c>
      <c r="N288" s="70">
        <v>47664</v>
      </c>
      <c r="O288" s="162" t="s">
        <v>1019</v>
      </c>
    </row>
    <row r="289" spans="1:15" hidden="1" x14ac:dyDescent="0.25">
      <c r="A289" s="155" t="s">
        <v>840</v>
      </c>
      <c r="B289" s="156" t="s">
        <v>823</v>
      </c>
      <c r="C289" s="61" t="s">
        <v>688</v>
      </c>
      <c r="D289" s="62" t="s">
        <v>292</v>
      </c>
      <c r="E289" s="159" t="str">
        <f>DC[[#This Row],[Program Code]]&amp;": "&amp;DC[[#This Row],[Programme Name]]</f>
        <v>16: Governance and security</v>
      </c>
      <c r="F289" s="157"/>
      <c r="G289" s="158" t="s">
        <v>996</v>
      </c>
      <c r="H289" s="159" t="str">
        <f>DC[[#This Row],[Project Code]]&amp;" "&amp;DC[[#This Row],[Project Name]]</f>
        <v xml:space="preserve"> Institutional Development of Mission in BRUSSELS - BELGIUM</v>
      </c>
      <c r="I289" s="126">
        <v>45839</v>
      </c>
      <c r="J289" s="126">
        <v>47664</v>
      </c>
      <c r="K289" s="160">
        <v>2.2000000000000002</v>
      </c>
      <c r="L289" s="160">
        <v>0</v>
      </c>
      <c r="M289" s="65" t="s">
        <v>1016</v>
      </c>
      <c r="N289" s="70">
        <v>47664</v>
      </c>
      <c r="O289" s="162" t="s">
        <v>1019</v>
      </c>
    </row>
    <row r="290" spans="1:15" hidden="1" x14ac:dyDescent="0.25">
      <c r="A290" s="140" t="s">
        <v>655</v>
      </c>
      <c r="B290" s="141" t="s">
        <v>492</v>
      </c>
      <c r="C290" s="61" t="s">
        <v>688</v>
      </c>
      <c r="D290" s="62" t="s">
        <v>292</v>
      </c>
      <c r="E290" s="144" t="str">
        <f>DC[[#This Row],[Program Code]]&amp;": "&amp;DC[[#This Row],[Programme Name]]</f>
        <v>16: Governance and security</v>
      </c>
      <c r="F290" s="143"/>
      <c r="G290" s="143" t="s">
        <v>997</v>
      </c>
      <c r="H290" s="144" t="str">
        <f>DC[[#This Row],[Project Code]]&amp;" "&amp;DC[[#This Row],[Project Name]]</f>
        <v xml:space="preserve"> Institutional Development of Mission in Rome - Italy</v>
      </c>
      <c r="I290" s="126">
        <v>45839</v>
      </c>
      <c r="J290" s="126">
        <v>47664</v>
      </c>
      <c r="K290" s="149">
        <v>0.3</v>
      </c>
      <c r="L290" s="149">
        <v>0</v>
      </c>
      <c r="M290" s="65" t="s">
        <v>1016</v>
      </c>
      <c r="N290" s="70">
        <v>47664</v>
      </c>
      <c r="O290" s="162" t="s">
        <v>1019</v>
      </c>
    </row>
    <row r="291" spans="1:15" hidden="1" x14ac:dyDescent="0.25">
      <c r="A291" s="140" t="s">
        <v>651</v>
      </c>
      <c r="B291" s="141" t="s">
        <v>488</v>
      </c>
      <c r="C291" s="61" t="s">
        <v>688</v>
      </c>
      <c r="D291" s="62" t="s">
        <v>292</v>
      </c>
      <c r="E291" s="144" t="str">
        <f>DC[[#This Row],[Program Code]]&amp;": "&amp;DC[[#This Row],[Programme Name]]</f>
        <v>16: Governance and security</v>
      </c>
      <c r="F291" s="143"/>
      <c r="G291" s="143" t="s">
        <v>998</v>
      </c>
      <c r="H291" s="144" t="str">
        <f>DC[[#This Row],[Project Code]]&amp;" "&amp;DC[[#This Row],[Project Name]]</f>
        <v xml:space="preserve"> Institutional Development of Mission in Kinshasa - D.R Congo</v>
      </c>
      <c r="I291" s="126">
        <v>45839</v>
      </c>
      <c r="J291" s="126">
        <v>47664</v>
      </c>
      <c r="K291" s="149">
        <v>1.95</v>
      </c>
      <c r="L291" s="149">
        <v>0</v>
      </c>
      <c r="M291" s="65" t="s">
        <v>1016</v>
      </c>
      <c r="N291" s="70">
        <v>47664</v>
      </c>
      <c r="O291" s="162" t="s">
        <v>1019</v>
      </c>
    </row>
    <row r="292" spans="1:15" hidden="1" x14ac:dyDescent="0.25">
      <c r="A292" s="140" t="s">
        <v>661</v>
      </c>
      <c r="B292" s="141" t="s">
        <v>498</v>
      </c>
      <c r="C292" s="61" t="s">
        <v>688</v>
      </c>
      <c r="D292" s="62" t="s">
        <v>292</v>
      </c>
      <c r="E292" s="144" t="str">
        <f>DC[[#This Row],[Program Code]]&amp;": "&amp;DC[[#This Row],[Programme Name]]</f>
        <v>16: Governance and security</v>
      </c>
      <c r="F292" s="143"/>
      <c r="G292" s="143" t="s">
        <v>999</v>
      </c>
      <c r="H292" s="144" t="str">
        <f>DC[[#This Row],[Project Code]]&amp;" "&amp;DC[[#This Row],[Project Name]]</f>
        <v xml:space="preserve"> Institutional Development of Mission in Khartoum - Sudan</v>
      </c>
      <c r="I292" s="126">
        <v>45839</v>
      </c>
      <c r="J292" s="126">
        <v>47664</v>
      </c>
      <c r="K292" s="149">
        <v>0</v>
      </c>
      <c r="L292" s="149">
        <v>0</v>
      </c>
      <c r="M292" s="65" t="s">
        <v>1016</v>
      </c>
      <c r="N292" s="70">
        <v>47664</v>
      </c>
      <c r="O292" s="162" t="s">
        <v>1019</v>
      </c>
    </row>
    <row r="293" spans="1:15" hidden="1" x14ac:dyDescent="0.25">
      <c r="A293" s="140" t="s">
        <v>653</v>
      </c>
      <c r="B293" s="141" t="s">
        <v>490</v>
      </c>
      <c r="C293" s="61" t="s">
        <v>688</v>
      </c>
      <c r="D293" s="62" t="s">
        <v>292</v>
      </c>
      <c r="E293" s="144" t="str">
        <f>DC[[#This Row],[Program Code]]&amp;": "&amp;DC[[#This Row],[Programme Name]]</f>
        <v>16: Governance and security</v>
      </c>
      <c r="F293" s="143"/>
      <c r="G293" s="143" t="s">
        <v>1000</v>
      </c>
      <c r="H293" s="144" t="str">
        <f>DC[[#This Row],[Project Code]]&amp;" "&amp;DC[[#This Row],[Project Name]]</f>
        <v xml:space="preserve"> Institutional Development of Mission in Paris - France</v>
      </c>
      <c r="I293" s="126">
        <v>45839</v>
      </c>
      <c r="J293" s="126">
        <v>47664</v>
      </c>
      <c r="K293" s="149">
        <v>0</v>
      </c>
      <c r="L293" s="149">
        <v>0</v>
      </c>
      <c r="M293" s="65" t="s">
        <v>1016</v>
      </c>
      <c r="N293" s="70">
        <v>47664</v>
      </c>
      <c r="O293" s="162" t="s">
        <v>1019</v>
      </c>
    </row>
    <row r="294" spans="1:15" hidden="1" x14ac:dyDescent="0.25">
      <c r="A294" s="140" t="s">
        <v>654</v>
      </c>
      <c r="B294" s="141" t="s">
        <v>491</v>
      </c>
      <c r="C294" s="61" t="s">
        <v>688</v>
      </c>
      <c r="D294" s="62" t="s">
        <v>292</v>
      </c>
      <c r="E294" s="144" t="str">
        <f>DC[[#This Row],[Program Code]]&amp;": "&amp;DC[[#This Row],[Programme Name]]</f>
        <v>16: Governance and security</v>
      </c>
      <c r="F294" s="143"/>
      <c r="G294" s="143" t="s">
        <v>1001</v>
      </c>
      <c r="H294" s="144" t="str">
        <f>DC[[#This Row],[Project Code]]&amp;" "&amp;DC[[#This Row],[Project Name]]</f>
        <v xml:space="preserve"> Institutional Development of Mission in Berlin , Germany</v>
      </c>
      <c r="I294" s="126">
        <v>45839</v>
      </c>
      <c r="J294" s="126">
        <v>47664</v>
      </c>
      <c r="K294" s="149">
        <v>0</v>
      </c>
      <c r="L294" s="149">
        <v>0</v>
      </c>
      <c r="M294" s="65" t="s">
        <v>1016</v>
      </c>
      <c r="N294" s="70">
        <v>47664</v>
      </c>
      <c r="O294" s="162" t="s">
        <v>1019</v>
      </c>
    </row>
    <row r="295" spans="1:15" hidden="1" x14ac:dyDescent="0.25">
      <c r="A295" s="155" t="s">
        <v>838</v>
      </c>
      <c r="B295" s="156" t="s">
        <v>820</v>
      </c>
      <c r="C295" s="61" t="s">
        <v>688</v>
      </c>
      <c r="D295" s="62" t="s">
        <v>292</v>
      </c>
      <c r="E295" s="159" t="str">
        <f>DC[[#This Row],[Program Code]]&amp;": "&amp;DC[[#This Row],[Programme Name]]</f>
        <v>16: Governance and security</v>
      </c>
      <c r="F295" s="157"/>
      <c r="G295" s="158" t="s">
        <v>1002</v>
      </c>
      <c r="H295" s="159" t="str">
        <f>DC[[#This Row],[Project Code]]&amp;" "&amp;DC[[#This Row],[Project Name]]</f>
        <v xml:space="preserve"> Institutional Development of Mission in Tehran- IRAN</v>
      </c>
      <c r="I295" s="126">
        <v>45839</v>
      </c>
      <c r="J295" s="126">
        <v>47664</v>
      </c>
      <c r="K295" s="160">
        <v>0</v>
      </c>
      <c r="L295" s="160">
        <v>0</v>
      </c>
      <c r="M295" s="65" t="s">
        <v>1016</v>
      </c>
      <c r="N295" s="70">
        <v>47664</v>
      </c>
      <c r="O295" s="162" t="s">
        <v>1019</v>
      </c>
    </row>
    <row r="296" spans="1:15" hidden="1" x14ac:dyDescent="0.25">
      <c r="A296" s="155" t="s">
        <v>839</v>
      </c>
      <c r="B296" s="156" t="s">
        <v>821</v>
      </c>
      <c r="C296" s="61" t="s">
        <v>688</v>
      </c>
      <c r="D296" s="62" t="s">
        <v>292</v>
      </c>
      <c r="E296" s="159" t="str">
        <f>DC[[#This Row],[Program Code]]&amp;": "&amp;DC[[#This Row],[Programme Name]]</f>
        <v>16: Governance and security</v>
      </c>
      <c r="F296" s="157"/>
      <c r="G296" s="158" t="s">
        <v>1003</v>
      </c>
      <c r="H296" s="159" t="str">
        <f>DC[[#This Row],[Project Code]]&amp;" "&amp;DC[[#This Row],[Project Name]]</f>
        <v xml:space="preserve"> Institutional Development of Mission in Moscow- Russia</v>
      </c>
      <c r="I296" s="126">
        <v>45839</v>
      </c>
      <c r="J296" s="126">
        <v>47664</v>
      </c>
      <c r="K296" s="160">
        <v>0</v>
      </c>
      <c r="L296" s="160">
        <v>0</v>
      </c>
      <c r="M296" s="65" t="s">
        <v>1016</v>
      </c>
      <c r="N296" s="70">
        <v>47664</v>
      </c>
      <c r="O296" s="162" t="s">
        <v>1019</v>
      </c>
    </row>
    <row r="297" spans="1:15" hidden="1" x14ac:dyDescent="0.25">
      <c r="A297" s="140" t="s">
        <v>649</v>
      </c>
      <c r="B297" s="141" t="s">
        <v>486</v>
      </c>
      <c r="C297" s="61" t="s">
        <v>688</v>
      </c>
      <c r="D297" s="62" t="s">
        <v>292</v>
      </c>
      <c r="E297" s="144" t="str">
        <f>DC[[#This Row],[Program Code]]&amp;": "&amp;DC[[#This Row],[Programme Name]]</f>
        <v>16: Governance and security</v>
      </c>
      <c r="F297" s="143"/>
      <c r="G297" s="143" t="s">
        <v>1004</v>
      </c>
      <c r="H297" s="144" t="str">
        <f>DC[[#This Row],[Project Code]]&amp;" "&amp;DC[[#This Row],[Project Name]]</f>
        <v xml:space="preserve"> Institutional Development Mission in Canberra</v>
      </c>
      <c r="I297" s="126">
        <v>45839</v>
      </c>
      <c r="J297" s="126">
        <v>47664</v>
      </c>
      <c r="K297" s="149">
        <v>0</v>
      </c>
      <c r="L297" s="149">
        <v>0</v>
      </c>
      <c r="M297" s="65" t="s">
        <v>1016</v>
      </c>
      <c r="N297" s="70">
        <v>47664</v>
      </c>
      <c r="O297" s="162" t="s">
        <v>1019</v>
      </c>
    </row>
    <row r="298" spans="1:15" hidden="1" x14ac:dyDescent="0.25">
      <c r="A298" s="140" t="s">
        <v>660</v>
      </c>
      <c r="B298" s="141" t="s">
        <v>497</v>
      </c>
      <c r="C298" s="61" t="s">
        <v>688</v>
      </c>
      <c r="D298" s="62" t="s">
        <v>292</v>
      </c>
      <c r="E298" s="144" t="str">
        <f>DC[[#This Row],[Program Code]]&amp;": "&amp;DC[[#This Row],[Programme Name]]</f>
        <v>16: Governance and security</v>
      </c>
      <c r="F298" s="143"/>
      <c r="G298" s="143" t="s">
        <v>1005</v>
      </c>
      <c r="H298" s="144" t="str">
        <f>DC[[#This Row],[Project Code]]&amp;" "&amp;DC[[#This Row],[Project Name]]</f>
        <v xml:space="preserve"> Institutional Development of Mission in Juba</v>
      </c>
      <c r="I298" s="126">
        <v>45839</v>
      </c>
      <c r="J298" s="126">
        <v>47664</v>
      </c>
      <c r="K298" s="149">
        <v>1.05</v>
      </c>
      <c r="L298" s="149">
        <v>0</v>
      </c>
      <c r="M298" s="65" t="s">
        <v>1016</v>
      </c>
      <c r="N298" s="70">
        <v>47664</v>
      </c>
      <c r="O298" s="162" t="s">
        <v>1019</v>
      </c>
    </row>
    <row r="299" spans="1:15" hidden="1" x14ac:dyDescent="0.25">
      <c r="A299" s="155" t="s">
        <v>842</v>
      </c>
      <c r="B299" s="156" t="s">
        <v>825</v>
      </c>
      <c r="C299" s="61" t="s">
        <v>688</v>
      </c>
      <c r="D299" s="62" t="s">
        <v>292</v>
      </c>
      <c r="E299" s="159" t="str">
        <f>DC[[#This Row],[Program Code]]&amp;": "&amp;DC[[#This Row],[Programme Name]]</f>
        <v>16: Governance and security</v>
      </c>
      <c r="F299" s="157"/>
      <c r="G299" s="158" t="s">
        <v>1006</v>
      </c>
      <c r="H299" s="159" t="str">
        <f>DC[[#This Row],[Project Code]]&amp;" "&amp;DC[[#This Row],[Project Name]]</f>
        <v xml:space="preserve"> Institutional Development Mission in Abu Dhabi</v>
      </c>
      <c r="I299" s="126">
        <v>45839</v>
      </c>
      <c r="J299" s="126">
        <v>47664</v>
      </c>
      <c r="K299" s="160">
        <v>10.79</v>
      </c>
      <c r="L299" s="160">
        <v>0</v>
      </c>
      <c r="M299" s="65" t="s">
        <v>1016</v>
      </c>
      <c r="N299" s="70">
        <v>47664</v>
      </c>
      <c r="O299" s="162" t="s">
        <v>1019</v>
      </c>
    </row>
    <row r="300" spans="1:15" hidden="1" x14ac:dyDescent="0.25">
      <c r="A300" s="155" t="s">
        <v>836</v>
      </c>
      <c r="B300" s="156" t="s">
        <v>818</v>
      </c>
      <c r="C300" s="61" t="s">
        <v>688</v>
      </c>
      <c r="D300" s="62" t="s">
        <v>292</v>
      </c>
      <c r="E300" s="159" t="str">
        <f>DC[[#This Row],[Program Code]]&amp;": "&amp;DC[[#This Row],[Programme Name]]</f>
        <v>16: Governance and security</v>
      </c>
      <c r="F300" s="157"/>
      <c r="G300" s="158" t="s">
        <v>1007</v>
      </c>
      <c r="H300" s="159" t="str">
        <f>DC[[#This Row],[Project Code]]&amp;" "&amp;DC[[#This Row],[Project Name]]</f>
        <v xml:space="preserve"> Institutional Development of Mission in Bujumbura - Burundi</v>
      </c>
      <c r="I300" s="126">
        <v>45839</v>
      </c>
      <c r="J300" s="126">
        <v>47664</v>
      </c>
      <c r="K300" s="160">
        <v>0.49</v>
      </c>
      <c r="L300" s="160">
        <v>0</v>
      </c>
      <c r="M300" s="65" t="s">
        <v>1016</v>
      </c>
      <c r="N300" s="70">
        <v>47664</v>
      </c>
      <c r="O300" s="162" t="s">
        <v>1019</v>
      </c>
    </row>
    <row r="301" spans="1:15" hidden="1" x14ac:dyDescent="0.25">
      <c r="A301" s="140" t="s">
        <v>646</v>
      </c>
      <c r="B301" s="141" t="s">
        <v>483</v>
      </c>
      <c r="C301" s="61" t="s">
        <v>688</v>
      </c>
      <c r="D301" s="62" t="s">
        <v>292</v>
      </c>
      <c r="E301" s="144" t="str">
        <f>DC[[#This Row],[Program Code]]&amp;": "&amp;DC[[#This Row],[Programme Name]]</f>
        <v>16: Governance and security</v>
      </c>
      <c r="F301" s="143"/>
      <c r="G301" s="143" t="s">
        <v>1008</v>
      </c>
      <c r="H301" s="144" t="str">
        <f>DC[[#This Row],[Project Code]]&amp;" "&amp;DC[[#This Row],[Project Name]]</f>
        <v xml:space="preserve"> Institutional Development of Uganda Mission in Guangzhou</v>
      </c>
      <c r="I301" s="126">
        <v>45839</v>
      </c>
      <c r="J301" s="126">
        <v>47664</v>
      </c>
      <c r="K301" s="149">
        <v>10.542611654</v>
      </c>
      <c r="L301" s="149">
        <v>0</v>
      </c>
      <c r="M301" s="65" t="s">
        <v>1016</v>
      </c>
      <c r="N301" s="70">
        <v>47664</v>
      </c>
      <c r="O301" s="162" t="s">
        <v>1019</v>
      </c>
    </row>
    <row r="302" spans="1:15" hidden="1" x14ac:dyDescent="0.25">
      <c r="A302" s="155" t="s">
        <v>826</v>
      </c>
      <c r="B302" s="156" t="s">
        <v>809</v>
      </c>
      <c r="C302" s="61" t="s">
        <v>688</v>
      </c>
      <c r="D302" s="62" t="s">
        <v>292</v>
      </c>
      <c r="E302" s="159" t="str">
        <f>DC[[#This Row],[Program Code]]&amp;": "&amp;DC[[#This Row],[Programme Name]]</f>
        <v>16: Governance and security</v>
      </c>
      <c r="F302" s="157"/>
      <c r="G302" s="158" t="s">
        <v>1009</v>
      </c>
      <c r="H302" s="159" t="str">
        <f>DC[[#This Row],[Project Code]]&amp;" "&amp;DC[[#This Row],[Project Name]]</f>
        <v xml:space="preserve"> Institutional Development of Mission in ANKARA</v>
      </c>
      <c r="I302" s="126">
        <v>45839</v>
      </c>
      <c r="J302" s="126">
        <v>47664</v>
      </c>
      <c r="K302" s="160">
        <v>0</v>
      </c>
      <c r="L302" s="160">
        <v>0</v>
      </c>
      <c r="M302" s="65" t="s">
        <v>1016</v>
      </c>
      <c r="N302" s="70">
        <v>47664</v>
      </c>
      <c r="O302" s="162" t="s">
        <v>1019</v>
      </c>
    </row>
    <row r="303" spans="1:15" hidden="1" x14ac:dyDescent="0.25">
      <c r="A303" s="140" t="s">
        <v>659</v>
      </c>
      <c r="B303" s="141" t="s">
        <v>496</v>
      </c>
      <c r="C303" s="61" t="s">
        <v>688</v>
      </c>
      <c r="D303" s="62" t="s">
        <v>292</v>
      </c>
      <c r="E303" s="144" t="str">
        <f>DC[[#This Row],[Program Code]]&amp;": "&amp;DC[[#This Row],[Programme Name]]</f>
        <v>16: Governance and security</v>
      </c>
      <c r="F303" s="143"/>
      <c r="G303" s="143" t="s">
        <v>1010</v>
      </c>
      <c r="H303" s="144" t="str">
        <f>DC[[#This Row],[Project Code]]&amp;" "&amp;DC[[#This Row],[Project Name]]</f>
        <v xml:space="preserve"> Institutional Development of Mission in Mogadishu</v>
      </c>
      <c r="I303" s="126">
        <v>45839</v>
      </c>
      <c r="J303" s="126">
        <v>47664</v>
      </c>
      <c r="K303" s="149">
        <v>2.7711640000000002</v>
      </c>
      <c r="L303" s="149">
        <v>0</v>
      </c>
      <c r="M303" s="65" t="s">
        <v>1016</v>
      </c>
      <c r="N303" s="70">
        <v>47664</v>
      </c>
      <c r="O303" s="162" t="s">
        <v>1019</v>
      </c>
    </row>
    <row r="304" spans="1:15" hidden="1" x14ac:dyDescent="0.25">
      <c r="A304" s="140" t="s">
        <v>656</v>
      </c>
      <c r="B304" s="141" t="s">
        <v>493</v>
      </c>
      <c r="C304" s="61" t="s">
        <v>688</v>
      </c>
      <c r="D304" s="62" t="s">
        <v>292</v>
      </c>
      <c r="E304" s="144" t="str">
        <f>DC[[#This Row],[Program Code]]&amp;": "&amp;DC[[#This Row],[Programme Name]]</f>
        <v>16: Governance and security</v>
      </c>
      <c r="F304" s="143"/>
      <c r="G304" s="143" t="s">
        <v>1011</v>
      </c>
      <c r="H304" s="144" t="str">
        <f>DC[[#This Row],[Project Code]]&amp;" "&amp;DC[[#This Row],[Project Name]]</f>
        <v xml:space="preserve"> Institutional Development of Mission in Kualar Lumpur</v>
      </c>
      <c r="I304" s="126">
        <v>45839</v>
      </c>
      <c r="J304" s="126">
        <v>47664</v>
      </c>
      <c r="K304" s="149">
        <v>0</v>
      </c>
      <c r="L304" s="149">
        <v>0</v>
      </c>
      <c r="M304" s="65" t="s">
        <v>1016</v>
      </c>
      <c r="N304" s="70">
        <v>47664</v>
      </c>
      <c r="O304" s="162" t="s">
        <v>1019</v>
      </c>
    </row>
    <row r="305" spans="1:15" hidden="1" x14ac:dyDescent="0.25">
      <c r="A305" s="140" t="s">
        <v>647</v>
      </c>
      <c r="B305" s="141" t="s">
        <v>484</v>
      </c>
      <c r="C305" s="61" t="s">
        <v>688</v>
      </c>
      <c r="D305" s="62" t="s">
        <v>292</v>
      </c>
      <c r="E305" s="144" t="str">
        <f>DC[[#This Row],[Program Code]]&amp;": "&amp;DC[[#This Row],[Programme Name]]</f>
        <v>16: Governance and security</v>
      </c>
      <c r="F305" s="143"/>
      <c r="G305" s="143" t="s">
        <v>1012</v>
      </c>
      <c r="H305" s="144" t="str">
        <f>DC[[#This Row],[Project Code]]&amp;" "&amp;DC[[#This Row],[Project Name]]</f>
        <v xml:space="preserve"> Institutional Development of Mission in Mombasa</v>
      </c>
      <c r="I305" s="126">
        <v>45839</v>
      </c>
      <c r="J305" s="126">
        <v>47664</v>
      </c>
      <c r="K305" s="149">
        <v>4.3899999999999997</v>
      </c>
      <c r="L305" s="149">
        <v>0</v>
      </c>
      <c r="M305" s="65" t="s">
        <v>1016</v>
      </c>
      <c r="N305" s="70">
        <v>47664</v>
      </c>
      <c r="O305" s="162" t="s">
        <v>1019</v>
      </c>
    </row>
    <row r="306" spans="1:15" hidden="1" x14ac:dyDescent="0.25">
      <c r="A306" s="140" t="s">
        <v>648</v>
      </c>
      <c r="B306" s="141" t="s">
        <v>485</v>
      </c>
      <c r="C306" s="61" t="s">
        <v>688</v>
      </c>
      <c r="D306" s="62" t="s">
        <v>292</v>
      </c>
      <c r="E306" s="144" t="str">
        <f>DC[[#This Row],[Program Code]]&amp;": "&amp;DC[[#This Row],[Programme Name]]</f>
        <v>16: Governance and security</v>
      </c>
      <c r="F306" s="143"/>
      <c r="G306" s="143" t="s">
        <v>1013</v>
      </c>
      <c r="H306" s="144" t="str">
        <f>DC[[#This Row],[Project Code]]&amp;" "&amp;DC[[#This Row],[Project Name]]</f>
        <v xml:space="preserve"> Institutional Development of Mission in Algiers</v>
      </c>
      <c r="I306" s="126">
        <v>45839</v>
      </c>
      <c r="J306" s="126">
        <v>47664</v>
      </c>
      <c r="K306" s="149">
        <v>0</v>
      </c>
      <c r="L306" s="149">
        <v>0</v>
      </c>
      <c r="M306" s="65" t="s">
        <v>1016</v>
      </c>
      <c r="N306" s="70">
        <v>47664</v>
      </c>
      <c r="O306" s="162" t="s">
        <v>1019</v>
      </c>
    </row>
    <row r="307" spans="1:15" hidden="1" x14ac:dyDescent="0.25">
      <c r="A307" s="140" t="s">
        <v>657</v>
      </c>
      <c r="B307" s="141" t="s">
        <v>494</v>
      </c>
      <c r="C307" s="61" t="s">
        <v>688</v>
      </c>
      <c r="D307" s="62" t="s">
        <v>292</v>
      </c>
      <c r="E307" s="144" t="str">
        <f>DC[[#This Row],[Program Code]]&amp;": "&amp;DC[[#This Row],[Programme Name]]</f>
        <v>16: Governance and security</v>
      </c>
      <c r="F307" s="143"/>
      <c r="G307" s="143" t="s">
        <v>1014</v>
      </c>
      <c r="H307" s="144" t="str">
        <f>DC[[#This Row],[Project Code]]&amp;" "&amp;DC[[#This Row],[Project Name]]</f>
        <v xml:space="preserve"> Institutional Development of Mission in Qatar Doha</v>
      </c>
      <c r="I307" s="126">
        <v>45839</v>
      </c>
      <c r="J307" s="126">
        <v>47664</v>
      </c>
      <c r="K307" s="149">
        <v>0.39</v>
      </c>
      <c r="L307" s="149">
        <v>0</v>
      </c>
      <c r="M307" s="65" t="s">
        <v>1016</v>
      </c>
      <c r="N307" s="70">
        <v>47664</v>
      </c>
      <c r="O307" s="162" t="s">
        <v>1019</v>
      </c>
    </row>
  </sheetData>
  <sheetProtection algorithmName="SHA-512" hashValue="oAEGmmywznrIgtLgOi58jnqlt+Vkfu3/o8165Dx5QPSKkvDIoANm9FPrNo3d4pbqvL5FbF1UPgGVWeb/TEYlqA==" saltValue="y9Rug9/Xc42fAlWmE77Awg==" spinCount="100000" sheet="1" objects="1" scenarios="1"/>
  <phoneticPr fontId="10" type="noConversion"/>
  <conditionalFormatting sqref="F182:F272 F2:F179">
    <cfRule type="duplicateValues" dxfId="1" priority="86"/>
  </conditionalFormatting>
  <conditionalFormatting sqref="F273">
    <cfRule type="duplicateValues" dxfId="0" priority="76"/>
  </conditionalFormatting>
  <dataValidations disablePrompts="1" count="1">
    <dataValidation allowBlank="1" showInputMessage="1" showErrorMessage="1" promptTitle="project name" prompt="Please indicate the project title" sqref="G272:H272" xr:uid="{00000000-0002-0000-0900-000000000000}"/>
  </dataValidations>
  <pageMargins left="0.7" right="0.7" top="0.75" bottom="0.75" header="0.3" footer="0.3"/>
  <pageSetup paperSize="9" scale="42" orientation="portrait" horizontalDpi="90" verticalDpi="90" r:id="rId1"/>
  <colBreaks count="2" manualBreakCount="2">
    <brk id="4" max="340" man="1"/>
    <brk id="13" max="1048575" man="1"/>
  </colBreaks>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E154"/>
  <sheetViews>
    <sheetView zoomScale="90" zoomScaleNormal="90" workbookViewId="0">
      <selection activeCell="E7" sqref="D7:E7"/>
    </sheetView>
  </sheetViews>
  <sheetFormatPr defaultRowHeight="15" x14ac:dyDescent="0.25"/>
  <cols>
    <col min="1" max="1" width="16.7109375" customWidth="1"/>
    <col min="2" max="2" width="64.28515625" bestFit="1" customWidth="1"/>
    <col min="4" max="4" width="12.42578125" customWidth="1"/>
    <col min="5" max="5" width="73.28515625" bestFit="1" customWidth="1"/>
    <col min="6" max="6" width="8.42578125" customWidth="1"/>
    <col min="7" max="7" width="9.28515625" customWidth="1"/>
  </cols>
  <sheetData>
    <row r="2" spans="1:5" ht="18.75" x14ac:dyDescent="0.3">
      <c r="A2" s="71" t="s">
        <v>574</v>
      </c>
      <c r="D2" s="71" t="s">
        <v>698</v>
      </c>
    </row>
    <row r="3" spans="1:5" x14ac:dyDescent="0.25">
      <c r="A3" t="s">
        <v>114</v>
      </c>
      <c r="B3" t="s">
        <v>197</v>
      </c>
      <c r="D3" t="s">
        <v>676</v>
      </c>
      <c r="E3" t="s">
        <v>327</v>
      </c>
    </row>
    <row r="4" spans="1:5" x14ac:dyDescent="0.25">
      <c r="A4" t="s">
        <v>144</v>
      </c>
      <c r="B4" t="s">
        <v>198</v>
      </c>
      <c r="D4" t="s">
        <v>748</v>
      </c>
      <c r="E4" t="s">
        <v>749</v>
      </c>
    </row>
    <row r="5" spans="1:5" x14ac:dyDescent="0.25">
      <c r="A5" t="s">
        <v>128</v>
      </c>
      <c r="B5" t="s">
        <v>199</v>
      </c>
      <c r="D5" t="s">
        <v>681</v>
      </c>
      <c r="E5" t="s">
        <v>358</v>
      </c>
    </row>
    <row r="6" spans="1:5" x14ac:dyDescent="0.25">
      <c r="A6" t="s">
        <v>115</v>
      </c>
      <c r="B6" t="s">
        <v>345</v>
      </c>
      <c r="D6" t="s">
        <v>754</v>
      </c>
    </row>
    <row r="7" spans="1:5" x14ac:dyDescent="0.25">
      <c r="A7" t="s">
        <v>131</v>
      </c>
      <c r="B7" t="s">
        <v>395</v>
      </c>
      <c r="D7" t="s">
        <v>682</v>
      </c>
      <c r="E7" t="s">
        <v>396</v>
      </c>
    </row>
    <row r="8" spans="1:5" x14ac:dyDescent="0.25">
      <c r="A8" t="s">
        <v>145</v>
      </c>
      <c r="B8" t="s">
        <v>376</v>
      </c>
      <c r="D8" t="s">
        <v>683</v>
      </c>
      <c r="E8" t="s">
        <v>337</v>
      </c>
    </row>
    <row r="9" spans="1:5" x14ac:dyDescent="0.25">
      <c r="A9" t="s">
        <v>117</v>
      </c>
      <c r="B9" t="s">
        <v>383</v>
      </c>
      <c r="D9" t="s">
        <v>684</v>
      </c>
      <c r="E9" t="s">
        <v>373</v>
      </c>
    </row>
    <row r="10" spans="1:5" x14ac:dyDescent="0.25">
      <c r="A10" t="s">
        <v>615</v>
      </c>
      <c r="B10" t="s">
        <v>372</v>
      </c>
      <c r="D10" t="s">
        <v>685</v>
      </c>
      <c r="E10" t="s">
        <v>353</v>
      </c>
    </row>
    <row r="11" spans="1:5" x14ac:dyDescent="0.25">
      <c r="A11" t="s">
        <v>119</v>
      </c>
      <c r="B11" t="s">
        <v>382</v>
      </c>
      <c r="D11" t="s">
        <v>686</v>
      </c>
      <c r="E11" t="s">
        <v>316</v>
      </c>
    </row>
    <row r="12" spans="1:5" x14ac:dyDescent="0.25">
      <c r="A12" t="s">
        <v>12</v>
      </c>
      <c r="B12" t="s">
        <v>328</v>
      </c>
      <c r="D12" t="s">
        <v>679</v>
      </c>
      <c r="E12" t="s">
        <v>386</v>
      </c>
    </row>
    <row r="13" spans="1:5" x14ac:dyDescent="0.25">
      <c r="A13" t="s">
        <v>132</v>
      </c>
      <c r="B13" t="s">
        <v>200</v>
      </c>
      <c r="D13" t="s">
        <v>687</v>
      </c>
      <c r="E13" t="s">
        <v>462</v>
      </c>
    </row>
    <row r="14" spans="1:5" x14ac:dyDescent="0.25">
      <c r="A14" t="s">
        <v>37</v>
      </c>
      <c r="B14" t="s">
        <v>385</v>
      </c>
      <c r="D14" t="s">
        <v>678</v>
      </c>
      <c r="E14" t="s">
        <v>301</v>
      </c>
    </row>
    <row r="15" spans="1:5" x14ac:dyDescent="0.25">
      <c r="A15" t="s">
        <v>80</v>
      </c>
      <c r="B15" t="s">
        <v>201</v>
      </c>
      <c r="D15" t="s">
        <v>680</v>
      </c>
      <c r="E15" t="s">
        <v>478</v>
      </c>
    </row>
    <row r="16" spans="1:5" x14ac:dyDescent="0.25">
      <c r="A16" t="s">
        <v>85</v>
      </c>
      <c r="B16" t="s">
        <v>14</v>
      </c>
      <c r="D16" t="s">
        <v>677</v>
      </c>
      <c r="E16" t="s">
        <v>285</v>
      </c>
    </row>
    <row r="17" spans="1:5" x14ac:dyDescent="0.25">
      <c r="A17" t="s">
        <v>613</v>
      </c>
      <c r="B17" t="s">
        <v>326</v>
      </c>
      <c r="D17" t="s">
        <v>760</v>
      </c>
      <c r="E17" t="s">
        <v>761</v>
      </c>
    </row>
    <row r="18" spans="1:5" x14ac:dyDescent="0.25">
      <c r="A18" t="s">
        <v>48</v>
      </c>
      <c r="B18" t="s">
        <v>202</v>
      </c>
      <c r="D18" t="s">
        <v>688</v>
      </c>
      <c r="E18" t="s">
        <v>292</v>
      </c>
    </row>
    <row r="19" spans="1:5" x14ac:dyDescent="0.25">
      <c r="A19" t="s">
        <v>41</v>
      </c>
      <c r="B19" t="s">
        <v>203</v>
      </c>
      <c r="D19" t="s">
        <v>689</v>
      </c>
      <c r="E19" t="s">
        <v>391</v>
      </c>
    </row>
    <row r="20" spans="1:5" x14ac:dyDescent="0.25">
      <c r="A20" t="s">
        <v>112</v>
      </c>
      <c r="B20" t="s">
        <v>204</v>
      </c>
      <c r="D20" t="s">
        <v>690</v>
      </c>
      <c r="E20" t="s">
        <v>304</v>
      </c>
    </row>
    <row r="21" spans="1:5" x14ac:dyDescent="0.25">
      <c r="A21" t="s">
        <v>93</v>
      </c>
      <c r="B21" t="s">
        <v>205</v>
      </c>
      <c r="D21" t="s">
        <v>716</v>
      </c>
      <c r="E21" t="s">
        <v>717</v>
      </c>
    </row>
    <row r="22" spans="1:5" x14ac:dyDescent="0.25">
      <c r="A22" t="s">
        <v>13</v>
      </c>
      <c r="B22" t="s">
        <v>206</v>
      </c>
      <c r="D22" t="s">
        <v>745</v>
      </c>
      <c r="E22" t="s">
        <v>746</v>
      </c>
    </row>
    <row r="23" spans="1:5" x14ac:dyDescent="0.25">
      <c r="A23" t="s">
        <v>614</v>
      </c>
      <c r="B23" t="s">
        <v>347</v>
      </c>
    </row>
    <row r="24" spans="1:5" x14ac:dyDescent="0.25">
      <c r="A24" t="s">
        <v>147</v>
      </c>
      <c r="B24" t="s">
        <v>207</v>
      </c>
    </row>
    <row r="25" spans="1:5" x14ac:dyDescent="0.25">
      <c r="A25" t="s">
        <v>598</v>
      </c>
      <c r="B25" t="s">
        <v>309</v>
      </c>
    </row>
    <row r="26" spans="1:5" x14ac:dyDescent="0.25">
      <c r="A26" t="s">
        <v>588</v>
      </c>
      <c r="B26" t="s">
        <v>295</v>
      </c>
    </row>
    <row r="27" spans="1:5" x14ac:dyDescent="0.25">
      <c r="A27" t="s">
        <v>138</v>
      </c>
      <c r="B27" t="s">
        <v>208</v>
      </c>
    </row>
    <row r="28" spans="1:5" x14ac:dyDescent="0.25">
      <c r="A28" t="s">
        <v>142</v>
      </c>
      <c r="B28" t="s">
        <v>209</v>
      </c>
    </row>
    <row r="29" spans="1:5" x14ac:dyDescent="0.25">
      <c r="A29" t="s">
        <v>605</v>
      </c>
      <c r="B29" t="s">
        <v>320</v>
      </c>
    </row>
    <row r="30" spans="1:5" x14ac:dyDescent="0.25">
      <c r="A30" t="s">
        <v>668</v>
      </c>
      <c r="B30" t="s">
        <v>507</v>
      </c>
    </row>
    <row r="31" spans="1:5" x14ac:dyDescent="0.25">
      <c r="A31" t="s">
        <v>641</v>
      </c>
      <c r="B31" t="s">
        <v>477</v>
      </c>
    </row>
    <row r="32" spans="1:5" x14ac:dyDescent="0.25">
      <c r="A32" t="s">
        <v>633</v>
      </c>
      <c r="B32" t="s">
        <v>464</v>
      </c>
    </row>
    <row r="33" spans="1:2" x14ac:dyDescent="0.25">
      <c r="A33" t="s">
        <v>121</v>
      </c>
      <c r="B33" t="s">
        <v>515</v>
      </c>
    </row>
    <row r="34" spans="1:2" x14ac:dyDescent="0.25">
      <c r="A34" t="s">
        <v>669</v>
      </c>
      <c r="B34" t="s">
        <v>508</v>
      </c>
    </row>
    <row r="35" spans="1:2" x14ac:dyDescent="0.25">
      <c r="A35" t="s">
        <v>628</v>
      </c>
      <c r="B35" t="s">
        <v>457</v>
      </c>
    </row>
    <row r="36" spans="1:2" x14ac:dyDescent="0.25">
      <c r="A36" t="s">
        <v>584</v>
      </c>
      <c r="B36" t="s">
        <v>289</v>
      </c>
    </row>
    <row r="37" spans="1:2" x14ac:dyDescent="0.25">
      <c r="A37" t="s">
        <v>56</v>
      </c>
      <c r="B37" t="s">
        <v>516</v>
      </c>
    </row>
    <row r="38" spans="1:2" x14ac:dyDescent="0.25">
      <c r="A38" t="s">
        <v>644</v>
      </c>
      <c r="B38" t="s">
        <v>481</v>
      </c>
    </row>
    <row r="39" spans="1:2" x14ac:dyDescent="0.25">
      <c r="A39" t="s">
        <v>665</v>
      </c>
      <c r="B39" t="s">
        <v>502</v>
      </c>
    </row>
    <row r="40" spans="1:2" x14ac:dyDescent="0.25">
      <c r="A40" t="s">
        <v>674</v>
      </c>
      <c r="B40" t="s">
        <v>514</v>
      </c>
    </row>
    <row r="41" spans="1:2" x14ac:dyDescent="0.25">
      <c r="A41" t="s">
        <v>640</v>
      </c>
      <c r="B41" t="s">
        <v>476</v>
      </c>
    </row>
    <row r="42" spans="1:2" x14ac:dyDescent="0.25">
      <c r="A42" t="s">
        <v>122</v>
      </c>
      <c r="B42" t="s">
        <v>553</v>
      </c>
    </row>
    <row r="43" spans="1:2" x14ac:dyDescent="0.25">
      <c r="A43" t="s">
        <v>626</v>
      </c>
      <c r="B43" t="s">
        <v>455</v>
      </c>
    </row>
    <row r="44" spans="1:2" x14ac:dyDescent="0.25">
      <c r="A44" t="s">
        <v>583</v>
      </c>
      <c r="B44" t="s">
        <v>288</v>
      </c>
    </row>
    <row r="45" spans="1:2" x14ac:dyDescent="0.25">
      <c r="A45" t="s">
        <v>601</v>
      </c>
      <c r="B45" t="s">
        <v>315</v>
      </c>
    </row>
    <row r="46" spans="1:2" x14ac:dyDescent="0.25">
      <c r="A46" t="s">
        <v>113</v>
      </c>
      <c r="B46" t="s">
        <v>211</v>
      </c>
    </row>
    <row r="47" spans="1:2" x14ac:dyDescent="0.25">
      <c r="A47" t="s">
        <v>625</v>
      </c>
      <c r="B47" t="s">
        <v>454</v>
      </c>
    </row>
    <row r="48" spans="1:2" x14ac:dyDescent="0.25">
      <c r="A48" t="s">
        <v>632</v>
      </c>
      <c r="B48" t="s">
        <v>461</v>
      </c>
    </row>
    <row r="49" spans="1:2" x14ac:dyDescent="0.25">
      <c r="A49" t="s">
        <v>675</v>
      </c>
      <c r="B49" t="s">
        <v>222</v>
      </c>
    </row>
    <row r="50" spans="1:2" x14ac:dyDescent="0.25">
      <c r="A50" t="s">
        <v>673</v>
      </c>
      <c r="B50" t="s">
        <v>513</v>
      </c>
    </row>
    <row r="51" spans="1:2" x14ac:dyDescent="0.25">
      <c r="A51" t="s">
        <v>140</v>
      </c>
      <c r="B51" t="s">
        <v>213</v>
      </c>
    </row>
    <row r="52" spans="1:2" x14ac:dyDescent="0.25">
      <c r="A52" t="s">
        <v>635</v>
      </c>
      <c r="B52" t="s">
        <v>466</v>
      </c>
    </row>
    <row r="53" spans="1:2" x14ac:dyDescent="0.25">
      <c r="A53" t="s">
        <v>587</v>
      </c>
      <c r="B53" t="s">
        <v>294</v>
      </c>
    </row>
    <row r="54" spans="1:2" x14ac:dyDescent="0.25">
      <c r="A54" t="s">
        <v>586</v>
      </c>
      <c r="B54" t="s">
        <v>291</v>
      </c>
    </row>
    <row r="55" spans="1:2" x14ac:dyDescent="0.25">
      <c r="A55" t="s">
        <v>593</v>
      </c>
      <c r="B55" t="s">
        <v>302</v>
      </c>
    </row>
    <row r="56" spans="1:2" x14ac:dyDescent="0.25">
      <c r="A56" t="s">
        <v>585</v>
      </c>
      <c r="B56" t="s">
        <v>290</v>
      </c>
    </row>
    <row r="57" spans="1:2" x14ac:dyDescent="0.25">
      <c r="A57" t="s">
        <v>663</v>
      </c>
      <c r="B57" t="s">
        <v>500</v>
      </c>
    </row>
    <row r="58" spans="1:2" x14ac:dyDescent="0.25">
      <c r="A58" t="s">
        <v>631</v>
      </c>
      <c r="B58" t="s">
        <v>460</v>
      </c>
    </row>
    <row r="59" spans="1:2" x14ac:dyDescent="0.25">
      <c r="A59" t="s">
        <v>670</v>
      </c>
      <c r="B59" t="s">
        <v>509</v>
      </c>
    </row>
    <row r="60" spans="1:2" x14ac:dyDescent="0.25">
      <c r="A60" t="s">
        <v>636</v>
      </c>
      <c r="B60" t="s">
        <v>470</v>
      </c>
    </row>
    <row r="61" spans="1:2" x14ac:dyDescent="0.25">
      <c r="A61" t="s">
        <v>141</v>
      </c>
      <c r="B61" t="s">
        <v>554</v>
      </c>
    </row>
    <row r="62" spans="1:2" x14ac:dyDescent="0.25">
      <c r="A62" t="s">
        <v>624</v>
      </c>
      <c r="B62" t="s">
        <v>452</v>
      </c>
    </row>
    <row r="63" spans="1:2" x14ac:dyDescent="0.25">
      <c r="A63" t="s">
        <v>642</v>
      </c>
      <c r="B63" t="s">
        <v>479</v>
      </c>
    </row>
    <row r="64" spans="1:2" x14ac:dyDescent="0.25">
      <c r="A64" t="s">
        <v>124</v>
      </c>
      <c r="B64" t="s">
        <v>218</v>
      </c>
    </row>
    <row r="65" spans="1:2" x14ac:dyDescent="0.25">
      <c r="A65" t="s">
        <v>125</v>
      </c>
      <c r="B65" t="s">
        <v>551</v>
      </c>
    </row>
    <row r="66" spans="1:2" x14ac:dyDescent="0.25">
      <c r="A66" t="s">
        <v>135</v>
      </c>
      <c r="B66" t="s">
        <v>473</v>
      </c>
    </row>
    <row r="67" spans="1:2" x14ac:dyDescent="0.25">
      <c r="A67" t="s">
        <v>136</v>
      </c>
      <c r="B67" t="s">
        <v>322</v>
      </c>
    </row>
    <row r="68" spans="1:2" x14ac:dyDescent="0.25">
      <c r="A68" t="s">
        <v>597</v>
      </c>
      <c r="B68" t="s">
        <v>308</v>
      </c>
    </row>
    <row r="69" spans="1:2" x14ac:dyDescent="0.25">
      <c r="A69" t="s">
        <v>634</v>
      </c>
      <c r="B69" t="s">
        <v>465</v>
      </c>
    </row>
    <row r="70" spans="1:2" x14ac:dyDescent="0.25">
      <c r="A70" t="s">
        <v>629</v>
      </c>
      <c r="B70" t="s">
        <v>458</v>
      </c>
    </row>
    <row r="71" spans="1:2" x14ac:dyDescent="0.25">
      <c r="A71" t="s">
        <v>90</v>
      </c>
      <c r="B71" t="s">
        <v>220</v>
      </c>
    </row>
    <row r="72" spans="1:2" x14ac:dyDescent="0.25">
      <c r="A72" t="s">
        <v>623</v>
      </c>
      <c r="B72" t="s">
        <v>451</v>
      </c>
    </row>
    <row r="73" spans="1:2" x14ac:dyDescent="0.25">
      <c r="A73" t="s">
        <v>637</v>
      </c>
      <c r="B73" t="s">
        <v>472</v>
      </c>
    </row>
    <row r="74" spans="1:2" x14ac:dyDescent="0.25">
      <c r="A74" t="s">
        <v>672</v>
      </c>
      <c r="B74" t="s">
        <v>512</v>
      </c>
    </row>
    <row r="75" spans="1:2" x14ac:dyDescent="0.25">
      <c r="A75" t="s">
        <v>582</v>
      </c>
      <c r="B75" t="s">
        <v>287</v>
      </c>
    </row>
    <row r="76" spans="1:2" x14ac:dyDescent="0.25">
      <c r="A76" t="s">
        <v>671</v>
      </c>
      <c r="B76" t="s">
        <v>510</v>
      </c>
    </row>
    <row r="77" spans="1:2" x14ac:dyDescent="0.25">
      <c r="A77" t="s">
        <v>630</v>
      </c>
      <c r="B77" t="s">
        <v>459</v>
      </c>
    </row>
    <row r="78" spans="1:2" x14ac:dyDescent="0.25">
      <c r="A78" t="s">
        <v>595</v>
      </c>
      <c r="B78" t="s">
        <v>306</v>
      </c>
    </row>
    <row r="79" spans="1:2" x14ac:dyDescent="0.25">
      <c r="A79" t="s">
        <v>590</v>
      </c>
      <c r="B79" t="s">
        <v>298</v>
      </c>
    </row>
    <row r="80" spans="1:2" x14ac:dyDescent="0.25">
      <c r="A80" t="s">
        <v>645</v>
      </c>
      <c r="B80" t="s">
        <v>482</v>
      </c>
    </row>
    <row r="81" spans="1:2" x14ac:dyDescent="0.25">
      <c r="A81" t="s">
        <v>664</v>
      </c>
      <c r="B81" t="s">
        <v>501</v>
      </c>
    </row>
    <row r="82" spans="1:2" x14ac:dyDescent="0.25">
      <c r="A82" t="s">
        <v>91</v>
      </c>
      <c r="B82" t="s">
        <v>511</v>
      </c>
    </row>
    <row r="83" spans="1:2" x14ac:dyDescent="0.25">
      <c r="A83" t="s">
        <v>627</v>
      </c>
      <c r="B83" t="s">
        <v>456</v>
      </c>
    </row>
    <row r="84" spans="1:2" x14ac:dyDescent="0.25">
      <c r="A84" t="s">
        <v>643</v>
      </c>
      <c r="B84" t="s">
        <v>480</v>
      </c>
    </row>
    <row r="85" spans="1:2" x14ac:dyDescent="0.25">
      <c r="A85" t="s">
        <v>691</v>
      </c>
      <c r="B85" t="s">
        <v>506</v>
      </c>
    </row>
    <row r="86" spans="1:2" x14ac:dyDescent="0.25">
      <c r="A86" t="s">
        <v>607</v>
      </c>
      <c r="B86" t="s">
        <v>214</v>
      </c>
    </row>
    <row r="87" spans="1:2" x14ac:dyDescent="0.25">
      <c r="A87" t="s">
        <v>612</v>
      </c>
      <c r="B87" t="s">
        <v>215</v>
      </c>
    </row>
    <row r="88" spans="1:2" x14ac:dyDescent="0.25">
      <c r="A88" t="s">
        <v>608</v>
      </c>
      <c r="B88" t="s">
        <v>216</v>
      </c>
    </row>
    <row r="89" spans="1:2" x14ac:dyDescent="0.25">
      <c r="A89" t="s">
        <v>92</v>
      </c>
      <c r="B89" t="s">
        <v>217</v>
      </c>
    </row>
    <row r="90" spans="1:2" x14ac:dyDescent="0.25">
      <c r="A90" t="s">
        <v>580</v>
      </c>
      <c r="B90" t="s">
        <v>578</v>
      </c>
    </row>
    <row r="91" spans="1:2" x14ac:dyDescent="0.25">
      <c r="A91" t="s">
        <v>621</v>
      </c>
      <c r="B91" t="s">
        <v>212</v>
      </c>
    </row>
    <row r="92" spans="1:2" x14ac:dyDescent="0.25">
      <c r="A92" t="s">
        <v>600</v>
      </c>
      <c r="B92" t="s">
        <v>223</v>
      </c>
    </row>
    <row r="93" spans="1:2" x14ac:dyDescent="0.25">
      <c r="A93" t="s">
        <v>639</v>
      </c>
      <c r="B93" t="s">
        <v>224</v>
      </c>
    </row>
    <row r="94" spans="1:2" x14ac:dyDescent="0.25">
      <c r="A94" t="s">
        <v>127</v>
      </c>
      <c r="B94" t="s">
        <v>219</v>
      </c>
    </row>
    <row r="95" spans="1:2" x14ac:dyDescent="0.25">
      <c r="A95" t="s">
        <v>604</v>
      </c>
      <c r="B95" t="s">
        <v>210</v>
      </c>
    </row>
    <row r="96" spans="1:2" x14ac:dyDescent="0.25">
      <c r="A96" t="s">
        <v>617</v>
      </c>
      <c r="B96" t="s">
        <v>446</v>
      </c>
    </row>
    <row r="97" spans="1:2" x14ac:dyDescent="0.25">
      <c r="A97" t="s">
        <v>619</v>
      </c>
      <c r="B97" t="s">
        <v>448</v>
      </c>
    </row>
    <row r="98" spans="1:2" x14ac:dyDescent="0.25">
      <c r="A98" t="s">
        <v>581</v>
      </c>
      <c r="B98" t="s">
        <v>221</v>
      </c>
    </row>
    <row r="99" spans="1:2" x14ac:dyDescent="0.25">
      <c r="A99" t="s">
        <v>579</v>
      </c>
      <c r="B99" t="s">
        <v>284</v>
      </c>
    </row>
    <row r="100" spans="1:2" x14ac:dyDescent="0.25">
      <c r="A100" t="s">
        <v>591</v>
      </c>
      <c r="B100" t="s">
        <v>299</v>
      </c>
    </row>
    <row r="101" spans="1:2" x14ac:dyDescent="0.25">
      <c r="A101" t="s">
        <v>592</v>
      </c>
      <c r="B101" t="s">
        <v>300</v>
      </c>
    </row>
    <row r="102" spans="1:2" x14ac:dyDescent="0.25">
      <c r="A102" t="s">
        <v>594</v>
      </c>
      <c r="B102" t="s">
        <v>303</v>
      </c>
    </row>
    <row r="103" spans="1:2" x14ac:dyDescent="0.25">
      <c r="A103" t="s">
        <v>596</v>
      </c>
      <c r="B103" t="s">
        <v>307</v>
      </c>
    </row>
    <row r="104" spans="1:2" x14ac:dyDescent="0.25">
      <c r="A104" t="s">
        <v>599</v>
      </c>
      <c r="B104" t="s">
        <v>312</v>
      </c>
    </row>
    <row r="105" spans="1:2" x14ac:dyDescent="0.25">
      <c r="A105" t="s">
        <v>609</v>
      </c>
      <c r="B105" t="s">
        <v>323</v>
      </c>
    </row>
    <row r="106" spans="1:2" x14ac:dyDescent="0.25">
      <c r="A106" t="s">
        <v>610</v>
      </c>
      <c r="B106" t="s">
        <v>324</v>
      </c>
    </row>
    <row r="107" spans="1:2" x14ac:dyDescent="0.25">
      <c r="A107" t="s">
        <v>638</v>
      </c>
      <c r="B107" t="s">
        <v>474</v>
      </c>
    </row>
    <row r="108" spans="1:2" x14ac:dyDescent="0.25">
      <c r="A108" t="s">
        <v>606</v>
      </c>
      <c r="B108" t="s">
        <v>321</v>
      </c>
    </row>
    <row r="109" spans="1:2" x14ac:dyDescent="0.25">
      <c r="A109" t="s">
        <v>611</v>
      </c>
      <c r="B109" t="s">
        <v>325</v>
      </c>
    </row>
    <row r="110" spans="1:2" x14ac:dyDescent="0.25">
      <c r="A110" t="s">
        <v>618</v>
      </c>
      <c r="B110" t="s">
        <v>447</v>
      </c>
    </row>
    <row r="111" spans="1:2" x14ac:dyDescent="0.25">
      <c r="A111" t="s">
        <v>616</v>
      </c>
      <c r="B111" t="s">
        <v>445</v>
      </c>
    </row>
    <row r="112" spans="1:2" x14ac:dyDescent="0.25">
      <c r="A112" t="s">
        <v>622</v>
      </c>
      <c r="B112" t="s">
        <v>450</v>
      </c>
    </row>
    <row r="113" spans="1:2" x14ac:dyDescent="0.25">
      <c r="A113" t="s">
        <v>603</v>
      </c>
      <c r="B113" t="s">
        <v>319</v>
      </c>
    </row>
    <row r="114" spans="1:2" x14ac:dyDescent="0.25">
      <c r="A114" t="s">
        <v>602</v>
      </c>
      <c r="B114" t="s">
        <v>318</v>
      </c>
    </row>
    <row r="115" spans="1:2" x14ac:dyDescent="0.25">
      <c r="A115" t="s">
        <v>589</v>
      </c>
      <c r="B115" t="s">
        <v>297</v>
      </c>
    </row>
    <row r="116" spans="1:2" x14ac:dyDescent="0.25">
      <c r="A116" t="s">
        <v>620</v>
      </c>
      <c r="B116" t="s">
        <v>449</v>
      </c>
    </row>
    <row r="117" spans="1:2" x14ac:dyDescent="0.25">
      <c r="A117" t="s">
        <v>666</v>
      </c>
      <c r="B117" t="s">
        <v>504</v>
      </c>
    </row>
    <row r="118" spans="1:2" x14ac:dyDescent="0.25">
      <c r="A118" t="s">
        <v>667</v>
      </c>
      <c r="B118" t="s">
        <v>505</v>
      </c>
    </row>
    <row r="119" spans="1:2" x14ac:dyDescent="0.25">
      <c r="A119" t="s">
        <v>831</v>
      </c>
      <c r="B119" t="s">
        <v>812</v>
      </c>
    </row>
    <row r="120" spans="1:2" x14ac:dyDescent="0.25">
      <c r="A120" t="s">
        <v>662</v>
      </c>
      <c r="B120" t="s">
        <v>499</v>
      </c>
    </row>
    <row r="121" spans="1:2" x14ac:dyDescent="0.25">
      <c r="A121" t="s">
        <v>652</v>
      </c>
      <c r="B121" t="s">
        <v>489</v>
      </c>
    </row>
    <row r="122" spans="1:2" x14ac:dyDescent="0.25">
      <c r="A122" t="s">
        <v>832</v>
      </c>
      <c r="B122" t="s">
        <v>813</v>
      </c>
    </row>
    <row r="123" spans="1:2" x14ac:dyDescent="0.25">
      <c r="A123" t="s">
        <v>658</v>
      </c>
      <c r="B123" t="s">
        <v>495</v>
      </c>
    </row>
    <row r="124" spans="1:2" x14ac:dyDescent="0.25">
      <c r="A124" t="s">
        <v>650</v>
      </c>
      <c r="B124" t="s">
        <v>487</v>
      </c>
    </row>
    <row r="125" spans="1:2" x14ac:dyDescent="0.25">
      <c r="A125" t="s">
        <v>655</v>
      </c>
      <c r="B125" t="s">
        <v>492</v>
      </c>
    </row>
    <row r="126" spans="1:2" x14ac:dyDescent="0.25">
      <c r="A126" t="s">
        <v>651</v>
      </c>
      <c r="B126" t="s">
        <v>488</v>
      </c>
    </row>
    <row r="127" spans="1:2" x14ac:dyDescent="0.25">
      <c r="A127" t="s">
        <v>661</v>
      </c>
      <c r="B127" t="s">
        <v>498</v>
      </c>
    </row>
    <row r="128" spans="1:2" x14ac:dyDescent="0.25">
      <c r="A128" t="s">
        <v>653</v>
      </c>
      <c r="B128" t="s">
        <v>490</v>
      </c>
    </row>
    <row r="129" spans="1:2" x14ac:dyDescent="0.25">
      <c r="A129" t="s">
        <v>654</v>
      </c>
      <c r="B129" t="s">
        <v>491</v>
      </c>
    </row>
    <row r="130" spans="1:2" x14ac:dyDescent="0.25">
      <c r="A130" t="s">
        <v>649</v>
      </c>
      <c r="B130" t="s">
        <v>486</v>
      </c>
    </row>
    <row r="131" spans="1:2" x14ac:dyDescent="0.25">
      <c r="A131" t="s">
        <v>660</v>
      </c>
      <c r="B131" t="s">
        <v>497</v>
      </c>
    </row>
    <row r="132" spans="1:2" x14ac:dyDescent="0.25">
      <c r="A132" t="s">
        <v>842</v>
      </c>
      <c r="B132" t="s">
        <v>825</v>
      </c>
    </row>
    <row r="133" spans="1:2" x14ac:dyDescent="0.25">
      <c r="A133" t="s">
        <v>646</v>
      </c>
      <c r="B133" t="s">
        <v>483</v>
      </c>
    </row>
    <row r="134" spans="1:2" x14ac:dyDescent="0.25">
      <c r="A134" t="s">
        <v>659</v>
      </c>
      <c r="B134" t="s">
        <v>496</v>
      </c>
    </row>
    <row r="135" spans="1:2" x14ac:dyDescent="0.25">
      <c r="A135" t="s">
        <v>656</v>
      </c>
      <c r="B135" t="s">
        <v>493</v>
      </c>
    </row>
    <row r="136" spans="1:2" x14ac:dyDescent="0.25">
      <c r="A136" t="s">
        <v>647</v>
      </c>
      <c r="B136" t="s">
        <v>484</v>
      </c>
    </row>
    <row r="137" spans="1:2" x14ac:dyDescent="0.25">
      <c r="A137" t="s">
        <v>648</v>
      </c>
      <c r="B137" t="s">
        <v>485</v>
      </c>
    </row>
    <row r="138" spans="1:2" x14ac:dyDescent="0.25">
      <c r="A138" t="s">
        <v>657</v>
      </c>
      <c r="B138" t="s">
        <v>494</v>
      </c>
    </row>
    <row r="139" spans="1:2" x14ac:dyDescent="0.25">
      <c r="A139" t="s">
        <v>714</v>
      </c>
      <c r="B139" t="s">
        <v>715</v>
      </c>
    </row>
    <row r="140" spans="1:2" x14ac:dyDescent="0.25">
      <c r="A140" t="s">
        <v>774</v>
      </c>
      <c r="B140" t="s">
        <v>775</v>
      </c>
    </row>
    <row r="141" spans="1:2" x14ac:dyDescent="0.25">
      <c r="A141" t="s">
        <v>827</v>
      </c>
      <c r="B141" t="s">
        <v>822</v>
      </c>
    </row>
    <row r="142" spans="1:2" x14ac:dyDescent="0.25">
      <c r="A142" t="s">
        <v>835</v>
      </c>
      <c r="B142" t="s">
        <v>817</v>
      </c>
    </row>
    <row r="143" spans="1:2" x14ac:dyDescent="0.25">
      <c r="A143" t="s">
        <v>841</v>
      </c>
      <c r="B143" t="s">
        <v>824</v>
      </c>
    </row>
    <row r="144" spans="1:2" x14ac:dyDescent="0.25">
      <c r="A144" t="s">
        <v>837</v>
      </c>
      <c r="B144" t="s">
        <v>819</v>
      </c>
    </row>
    <row r="145" spans="1:2" x14ac:dyDescent="0.25">
      <c r="A145" t="s">
        <v>834</v>
      </c>
      <c r="B145" t="s">
        <v>815</v>
      </c>
    </row>
    <row r="146" spans="1:2" x14ac:dyDescent="0.25">
      <c r="A146" t="s">
        <v>833</v>
      </c>
      <c r="B146" t="s">
        <v>814</v>
      </c>
    </row>
    <row r="147" spans="1:2" x14ac:dyDescent="0.25">
      <c r="A147" t="s">
        <v>828</v>
      </c>
      <c r="B147" t="s">
        <v>816</v>
      </c>
    </row>
    <row r="148" spans="1:2" x14ac:dyDescent="0.25">
      <c r="A148" t="s">
        <v>830</v>
      </c>
      <c r="B148" t="s">
        <v>811</v>
      </c>
    </row>
    <row r="149" spans="1:2" x14ac:dyDescent="0.25">
      <c r="A149" t="s">
        <v>829</v>
      </c>
      <c r="B149" t="s">
        <v>810</v>
      </c>
    </row>
    <row r="150" spans="1:2" x14ac:dyDescent="0.25">
      <c r="A150" t="s">
        <v>840</v>
      </c>
      <c r="B150" t="s">
        <v>823</v>
      </c>
    </row>
    <row r="151" spans="1:2" x14ac:dyDescent="0.25">
      <c r="A151" t="s">
        <v>838</v>
      </c>
      <c r="B151" t="s">
        <v>820</v>
      </c>
    </row>
    <row r="152" spans="1:2" x14ac:dyDescent="0.25">
      <c r="A152" t="s">
        <v>839</v>
      </c>
      <c r="B152" t="s">
        <v>821</v>
      </c>
    </row>
    <row r="153" spans="1:2" x14ac:dyDescent="0.25">
      <c r="A153" t="s">
        <v>836</v>
      </c>
      <c r="B153" t="s">
        <v>818</v>
      </c>
    </row>
    <row r="154" spans="1:2" x14ac:dyDescent="0.25">
      <c r="A154" t="s">
        <v>826</v>
      </c>
      <c r="B154" t="s">
        <v>809</v>
      </c>
    </row>
  </sheetData>
  <sheetProtection algorithmName="SHA-512" hashValue="CntY7LGAaSUiVczAzVzbf/6YbhzvLnejEIV0wf3v2snjNHX6Ctul86faPFkqBO7U7hdZ3xUGlWYBiX11TBDeUg==" saltValue="86unWYpEuvbTNFLMfZoSP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AF1001"/>
  <sheetViews>
    <sheetView tabSelected="1" zoomScale="80" zoomScaleNormal="80" zoomScaleSheetLayoutView="10" workbookViewId="0">
      <pane ySplit="4" topLeftCell="A5" activePane="bottomLeft" state="frozen"/>
      <selection pane="bottomLeft" activeCell="A8" sqref="A8"/>
    </sheetView>
  </sheetViews>
  <sheetFormatPr defaultColWidth="8.7109375" defaultRowHeight="18.75" x14ac:dyDescent="0.3"/>
  <cols>
    <col min="1" max="1" width="51.28515625" style="79" customWidth="1"/>
    <col min="2" max="2" width="53.7109375" style="79" customWidth="1"/>
    <col min="3" max="3" width="39.5703125" style="79" customWidth="1"/>
    <col min="4" max="4" width="35.5703125" style="79" customWidth="1"/>
    <col min="5" max="5" width="40.28515625" style="79" customWidth="1"/>
    <col min="6" max="6" width="35.7109375" style="79" customWidth="1"/>
    <col min="7" max="7" width="100.7109375" style="79" customWidth="1"/>
    <col min="8" max="9" width="50.42578125" style="79" customWidth="1"/>
    <col min="10" max="10" width="39.42578125" style="79" customWidth="1"/>
    <col min="11" max="11" width="61.7109375" style="79" customWidth="1"/>
    <col min="12" max="13" width="64.28515625" style="79" customWidth="1"/>
    <col min="14" max="14" width="40.5703125" style="79" customWidth="1"/>
    <col min="15" max="15" width="38.42578125" style="79" customWidth="1"/>
    <col min="16" max="16" width="36.7109375" style="79" customWidth="1"/>
    <col min="17" max="17" width="37.42578125" style="79" customWidth="1"/>
    <col min="18" max="18" width="42.5703125" style="79" customWidth="1"/>
    <col min="19" max="19" width="39.7109375" style="79" customWidth="1"/>
    <col min="20" max="20" width="52.28515625" style="79" customWidth="1"/>
    <col min="21" max="21" width="43.7109375" style="79" customWidth="1"/>
    <col min="22" max="22" width="90.28515625" style="79" customWidth="1"/>
    <col min="23" max="23" width="255.7109375" style="79" bestFit="1" customWidth="1"/>
    <col min="24" max="24" width="153" style="79" hidden="1" customWidth="1"/>
    <col min="25" max="25" width="255.7109375" style="79" hidden="1" customWidth="1"/>
    <col min="26" max="26" width="13.28515625" style="79" hidden="1" customWidth="1"/>
    <col min="27" max="27" width="18.42578125" style="79" customWidth="1"/>
    <col min="28" max="28" width="24.42578125" style="79" bestFit="1" customWidth="1"/>
    <col min="29" max="29" width="11.28515625" style="79" customWidth="1"/>
    <col min="30" max="30" width="11.5703125" style="79" customWidth="1"/>
    <col min="31" max="31" width="8.7109375" style="79"/>
    <col min="32" max="32" width="11.5703125" style="79" customWidth="1"/>
    <col min="33" max="16384" width="8.7109375" style="79"/>
  </cols>
  <sheetData>
    <row r="1" spans="1:32" x14ac:dyDescent="0.3">
      <c r="A1" s="177" t="s">
        <v>711</v>
      </c>
      <c r="B1" s="177"/>
      <c r="C1" s="177"/>
      <c r="D1" s="177"/>
      <c r="E1" s="177"/>
      <c r="F1" s="177"/>
      <c r="G1" s="177"/>
      <c r="H1" s="177"/>
      <c r="I1" s="177"/>
      <c r="J1" s="177"/>
      <c r="K1" s="177"/>
      <c r="L1" s="177"/>
      <c r="M1" s="177"/>
      <c r="N1" s="177"/>
      <c r="O1" s="177"/>
      <c r="P1" s="177"/>
      <c r="Q1" s="177"/>
      <c r="R1" s="177"/>
      <c r="S1" s="177"/>
      <c r="T1" s="177"/>
      <c r="U1" s="177"/>
      <c r="V1" s="177"/>
      <c r="W1" s="177"/>
    </row>
    <row r="2" spans="1:32" x14ac:dyDescent="0.3">
      <c r="A2" s="80" t="s">
        <v>563</v>
      </c>
      <c r="B2" s="81" t="s">
        <v>114</v>
      </c>
      <c r="C2" s="182" t="str">
        <f>VLOOKUP(B2,DC[[Vote Code]:[Vote Name]],2,FALSE)</f>
        <v>Office of the President</v>
      </c>
      <c r="D2" s="182"/>
      <c r="E2" s="182"/>
      <c r="F2" s="182"/>
      <c r="G2" s="179" t="s">
        <v>148</v>
      </c>
      <c r="H2" s="180"/>
      <c r="I2" s="180"/>
      <c r="J2" s="180"/>
      <c r="K2" s="180"/>
      <c r="L2" s="180"/>
      <c r="M2" s="180"/>
      <c r="N2" s="180"/>
      <c r="O2" s="180"/>
      <c r="P2" s="180"/>
      <c r="Q2" s="180"/>
      <c r="R2" s="180"/>
      <c r="S2" s="180"/>
      <c r="T2" s="180"/>
      <c r="U2" s="180"/>
      <c r="V2" s="180"/>
      <c r="W2" s="180"/>
      <c r="X2" s="180"/>
      <c r="Y2" s="181"/>
    </row>
    <row r="3" spans="1:32" x14ac:dyDescent="0.3">
      <c r="A3" s="178" t="s">
        <v>5</v>
      </c>
      <c r="B3" s="178"/>
      <c r="C3" s="178"/>
      <c r="D3" s="178"/>
      <c r="E3" s="178"/>
      <c r="F3" s="178"/>
      <c r="G3" s="82" t="s">
        <v>6</v>
      </c>
      <c r="H3" s="83" t="s">
        <v>236</v>
      </c>
      <c r="I3" s="84" t="s">
        <v>846</v>
      </c>
      <c r="J3" s="183" t="s">
        <v>860</v>
      </c>
      <c r="K3" s="184"/>
      <c r="L3" s="184"/>
      <c r="M3" s="184"/>
      <c r="N3" s="185"/>
      <c r="O3" s="183" t="s">
        <v>700</v>
      </c>
      <c r="P3" s="184"/>
      <c r="Q3" s="184"/>
      <c r="R3" s="184"/>
      <c r="S3" s="185"/>
      <c r="T3" s="85" t="s">
        <v>705</v>
      </c>
      <c r="U3" s="83" t="s">
        <v>706</v>
      </c>
      <c r="V3" s="83" t="s">
        <v>701</v>
      </c>
      <c r="W3" s="83" t="s">
        <v>702</v>
      </c>
      <c r="X3" s="86" t="s">
        <v>159</v>
      </c>
      <c r="Y3" s="87" t="s">
        <v>234</v>
      </c>
    </row>
    <row r="4" spans="1:32" s="92" customFormat="1" ht="40.5" x14ac:dyDescent="0.3">
      <c r="A4" s="88" t="s">
        <v>22</v>
      </c>
      <c r="B4" s="88" t="s">
        <v>278</v>
      </c>
      <c r="C4" s="88" t="s">
        <v>18</v>
      </c>
      <c r="D4" s="88" t="s">
        <v>195</v>
      </c>
      <c r="E4" s="88" t="s">
        <v>194</v>
      </c>
      <c r="F4" s="88" t="s">
        <v>19</v>
      </c>
      <c r="G4" s="88" t="s">
        <v>20</v>
      </c>
      <c r="H4" s="88" t="s">
        <v>280</v>
      </c>
      <c r="I4" s="88" t="s">
        <v>847</v>
      </c>
      <c r="J4" s="88" t="s">
        <v>279</v>
      </c>
      <c r="K4" s="88" t="s">
        <v>241</v>
      </c>
      <c r="L4" s="88" t="s">
        <v>710</v>
      </c>
      <c r="M4" s="88" t="s">
        <v>277</v>
      </c>
      <c r="N4" s="88" t="s">
        <v>861</v>
      </c>
      <c r="O4" s="88" t="s">
        <v>849</v>
      </c>
      <c r="P4" s="88" t="s">
        <v>850</v>
      </c>
      <c r="Q4" s="88" t="s">
        <v>851</v>
      </c>
      <c r="R4" s="88" t="s">
        <v>853</v>
      </c>
      <c r="S4" s="88" t="s">
        <v>854</v>
      </c>
      <c r="T4" s="88" t="s">
        <v>862</v>
      </c>
      <c r="U4" s="88" t="s">
        <v>237</v>
      </c>
      <c r="V4" s="89" t="s">
        <v>238</v>
      </c>
      <c r="W4" s="89" t="s">
        <v>239</v>
      </c>
      <c r="X4" s="90" t="s">
        <v>158</v>
      </c>
      <c r="Y4" s="90" t="s">
        <v>149</v>
      </c>
      <c r="Z4" s="91"/>
    </row>
    <row r="5" spans="1:32" ht="40.5" x14ac:dyDescent="0.3">
      <c r="A5" s="93" t="s">
        <v>1015</v>
      </c>
      <c r="B5" s="94" t="str">
        <f ca="1">IFERROR(OFFSET(DC[[#Headers],[Code Project]],MATCH(MYCS[[#This Row],[Project Code and Name ]],DC[Code Project],0),-3),"")</f>
        <v>16: Governance and security</v>
      </c>
      <c r="C5" s="93"/>
      <c r="D5" s="95">
        <f ca="1">IFERROR(OFFSET(DC[[#Headers],[Code Project]],MATCH(MYCS[[#This Row],[Project Code and Name ]],DC[Code Project],0),1),"")</f>
        <v>45839</v>
      </c>
      <c r="E5" s="96">
        <f ca="1">IFERROR(OFFSET(DC[[#Headers],[Code Project]],MATCH(MYCS[[#This Row],[Project Code and Name ]],DC[Code Project],0),6),"")</f>
        <v>47664</v>
      </c>
      <c r="F5" s="93"/>
      <c r="G5" s="93"/>
      <c r="H5" s="97"/>
      <c r="I5" s="97"/>
      <c r="J5" s="97"/>
      <c r="K5" s="97"/>
      <c r="L5" s="97"/>
      <c r="M5" s="97"/>
      <c r="N5" s="98">
        <f>J5+K5+L5+MYCS[[#This Row],[Non contractual commitments]]</f>
        <v>0</v>
      </c>
      <c r="O5" s="97"/>
      <c r="P5" s="97"/>
      <c r="Q5" s="97"/>
      <c r="R5" s="97"/>
      <c r="S5" s="97"/>
      <c r="T5" s="97"/>
      <c r="U5" s="98">
        <f>SUM(MYCS[[#This Row],[FY25-26 sum (signed)]:[Cumulative spending to end FY 23/24]],MYCS[[#This Row],[Approved budget FY 24/25]])</f>
        <v>0</v>
      </c>
      <c r="V5" s="99">
        <f>MYCS[[#This Row],[Total Project Commitments]]-MYCS[[#This Row],[Total approved cost of the project by DC (Value in UGX)]]</f>
        <v>0</v>
      </c>
      <c r="W5" s="93"/>
      <c r="X5" s="93"/>
      <c r="Y5" s="93" t="s">
        <v>2</v>
      </c>
      <c r="Z5" s="100"/>
      <c r="AD5" s="101"/>
      <c r="AE5" s="102"/>
      <c r="AF5" s="103"/>
    </row>
    <row r="6" spans="1:32" ht="20.25" x14ac:dyDescent="0.3">
      <c r="A6" s="93"/>
      <c r="B6" s="94" t="str">
        <f ca="1">IFERROR(OFFSET(DC[[#Headers],[Code Project]],MATCH(MYCS[[#This Row],[Project Code and Name ]],DC[Code Project],0),-3),"")</f>
        <v/>
      </c>
      <c r="C6" s="93"/>
      <c r="D6" s="95" t="str">
        <f ca="1">IFERROR(OFFSET(DC[[#Headers],[Code Project]],MATCH(MYCS[[#This Row],[Project Code and Name ]],DC[Code Project],0),1),"")</f>
        <v/>
      </c>
      <c r="E6" s="96" t="str">
        <f ca="1">IFERROR(OFFSET(DC[[#Headers],[Code Project]],MATCH(MYCS[[#This Row],[Project Code and Name ]],DC[Code Project],0),6),"")</f>
        <v/>
      </c>
      <c r="F6" s="93"/>
      <c r="G6" s="93"/>
      <c r="H6" s="97"/>
      <c r="I6" s="97"/>
      <c r="J6" s="97"/>
      <c r="K6" s="97"/>
      <c r="L6" s="97"/>
      <c r="M6" s="97"/>
      <c r="N6" s="98">
        <f>J6+K6+L6+MYCS[[#This Row],[Non contractual commitments]]</f>
        <v>0</v>
      </c>
      <c r="O6" s="97"/>
      <c r="P6" s="97"/>
      <c r="Q6" s="97"/>
      <c r="R6" s="97"/>
      <c r="S6" s="97"/>
      <c r="T6" s="97"/>
      <c r="U6" s="98">
        <f>SUM(MYCS[[#This Row],[FY25-26 sum (signed)]:[Cumulative spending to end FY 23/24]],MYCS[[#This Row],[Approved budget FY 24/25]])</f>
        <v>0</v>
      </c>
      <c r="V6" s="99">
        <f>MYCS[[#This Row],[Total Project Commitments]]-MYCS[[#This Row],[Total approved cost of the project by DC (Value in UGX)]]</f>
        <v>0</v>
      </c>
      <c r="W6" s="93"/>
      <c r="X6" s="93"/>
      <c r="Y6" s="93" t="s">
        <v>3</v>
      </c>
      <c r="Z6" s="100"/>
      <c r="AD6" s="101"/>
      <c r="AE6" s="102"/>
      <c r="AF6" s="103"/>
    </row>
    <row r="7" spans="1:32" ht="20.25" x14ac:dyDescent="0.3">
      <c r="A7" s="93"/>
      <c r="B7" s="94" t="str">
        <f ca="1">IFERROR(OFFSET(DC[[#Headers],[Code Project]],MATCH(MYCS[[#This Row],[Project Code and Name ]],DC[Code Project],0),-3),"")</f>
        <v/>
      </c>
      <c r="C7" s="93"/>
      <c r="D7" s="95" t="str">
        <f ca="1">IFERROR(OFFSET(DC[[#Headers],[Code Project]],MATCH(MYCS[[#This Row],[Project Code and Name ]],DC[Code Project],0),1),"")</f>
        <v/>
      </c>
      <c r="E7" s="96" t="str">
        <f ca="1">IFERROR(OFFSET(DC[[#Headers],[Code Project]],MATCH(MYCS[[#This Row],[Project Code and Name ]],DC[Code Project],0),6),"")</f>
        <v/>
      </c>
      <c r="F7" s="93"/>
      <c r="G7" s="93"/>
      <c r="H7" s="97"/>
      <c r="I7" s="97"/>
      <c r="J7" s="97"/>
      <c r="K7" s="97"/>
      <c r="L7" s="97"/>
      <c r="M7" s="97"/>
      <c r="N7" s="98">
        <f>J7+K7+L7+MYCS[[#This Row],[Non contractual commitments]]</f>
        <v>0</v>
      </c>
      <c r="O7" s="97"/>
      <c r="P7" s="97"/>
      <c r="Q7" s="97"/>
      <c r="R7" s="97"/>
      <c r="S7" s="97"/>
      <c r="T7" s="97"/>
      <c r="U7" s="98">
        <f>SUM(MYCS[[#This Row],[FY25-26 sum (signed)]:[Cumulative spending to end FY 23/24]],MYCS[[#This Row],[Approved budget FY 24/25]])</f>
        <v>0</v>
      </c>
      <c r="V7" s="99">
        <f>MYCS[[#This Row],[Total Project Commitments]]-MYCS[[#This Row],[Total approved cost of the project by DC (Value in UGX)]]</f>
        <v>0</v>
      </c>
      <c r="W7" s="93"/>
      <c r="X7" s="93"/>
      <c r="Y7" s="93"/>
      <c r="Z7" s="100"/>
      <c r="AD7" s="101"/>
      <c r="AE7" s="102"/>
      <c r="AF7" s="103"/>
    </row>
    <row r="8" spans="1:32" ht="20.25" x14ac:dyDescent="0.3">
      <c r="A8" s="93"/>
      <c r="B8" s="94" t="str">
        <f ca="1">IFERROR(OFFSET(DC[[#Headers],[Code Project]],MATCH(MYCS[[#This Row],[Project Code and Name ]],DC[Code Project],0),-3),"")</f>
        <v/>
      </c>
      <c r="C8" s="93"/>
      <c r="D8" s="95" t="str">
        <f ca="1">IFERROR(OFFSET(DC[[#Headers],[Code Project]],MATCH(MYCS[[#This Row],[Project Code and Name ]],DC[Code Project],0),1),"")</f>
        <v/>
      </c>
      <c r="E8" s="96" t="str">
        <f ca="1">IFERROR(OFFSET(DC[[#Headers],[Code Project]],MATCH(MYCS[[#This Row],[Project Code and Name ]],DC[Code Project],0),6),"")</f>
        <v/>
      </c>
      <c r="F8" s="93"/>
      <c r="G8" s="93"/>
      <c r="H8" s="97"/>
      <c r="I8" s="97"/>
      <c r="J8" s="97"/>
      <c r="K8" s="97"/>
      <c r="L8" s="97"/>
      <c r="M8" s="97"/>
      <c r="N8" s="98">
        <f>J8+K8+L8+MYCS[[#This Row],[Non contractual commitments]]</f>
        <v>0</v>
      </c>
      <c r="O8" s="97"/>
      <c r="P8" s="97"/>
      <c r="Q8" s="97"/>
      <c r="R8" s="97"/>
      <c r="S8" s="97"/>
      <c r="T8" s="97"/>
      <c r="U8" s="98">
        <f>SUM(MYCS[[#This Row],[FY25-26 sum (signed)]:[Cumulative spending to end FY 23/24]],MYCS[[#This Row],[Approved budget FY 24/25]])</f>
        <v>0</v>
      </c>
      <c r="V8" s="99">
        <f>MYCS[[#This Row],[Total Project Commitments]]-MYCS[[#This Row],[Total approved cost of the project by DC (Value in UGX)]]</f>
        <v>0</v>
      </c>
      <c r="W8" s="93"/>
      <c r="X8" s="93"/>
      <c r="Y8" s="93"/>
      <c r="Z8" s="100"/>
      <c r="AD8" s="101"/>
      <c r="AE8" s="102"/>
      <c r="AF8" s="103"/>
    </row>
    <row r="9" spans="1:32" ht="20.25" x14ac:dyDescent="0.3">
      <c r="A9" s="93"/>
      <c r="B9" s="94" t="str">
        <f ca="1">IFERROR(OFFSET(DC[[#Headers],[Code Project]],MATCH(MYCS[[#This Row],[Project Code and Name ]],DC[Code Project],0),-3),"")</f>
        <v/>
      </c>
      <c r="C9" s="93"/>
      <c r="D9" s="95" t="str">
        <f ca="1">IFERROR(OFFSET(DC[[#Headers],[Code Project]],MATCH(MYCS[[#This Row],[Project Code and Name ]],DC[Code Project],0),1),"")</f>
        <v/>
      </c>
      <c r="E9" s="96" t="str">
        <f ca="1">IFERROR(OFFSET(DC[[#Headers],[Code Project]],MATCH(MYCS[[#This Row],[Project Code and Name ]],DC[Code Project],0),6),"")</f>
        <v/>
      </c>
      <c r="F9" s="93"/>
      <c r="G9" s="93"/>
      <c r="H9" s="97"/>
      <c r="I9" s="97"/>
      <c r="J9" s="97"/>
      <c r="K9" s="97"/>
      <c r="L9" s="97"/>
      <c r="M9" s="97"/>
      <c r="N9" s="98">
        <f>J9+K9+L9+MYCS[[#This Row],[Non contractual commitments]]</f>
        <v>0</v>
      </c>
      <c r="O9" s="97"/>
      <c r="P9" s="97"/>
      <c r="Q9" s="97"/>
      <c r="R9" s="97"/>
      <c r="S9" s="97"/>
      <c r="T9" s="97"/>
      <c r="U9" s="98">
        <f>SUM(MYCS[[#This Row],[FY25-26 sum (signed)]:[Cumulative spending to end FY 23/24]],MYCS[[#This Row],[Approved budget FY 24/25]])</f>
        <v>0</v>
      </c>
      <c r="V9" s="99">
        <f>MYCS[[#This Row],[Total Project Commitments]]-MYCS[[#This Row],[Total approved cost of the project by DC (Value in UGX)]]</f>
        <v>0</v>
      </c>
      <c r="W9" s="93"/>
      <c r="X9" s="93"/>
      <c r="Y9" s="93"/>
      <c r="Z9" s="100"/>
    </row>
    <row r="10" spans="1:32" ht="20.25" x14ac:dyDescent="0.3">
      <c r="A10" s="93"/>
      <c r="B10" s="94" t="str">
        <f ca="1">IFERROR(OFFSET(DC[[#Headers],[Code Project]],MATCH(MYCS[[#This Row],[Project Code and Name ]],DC[Code Project],0),-3),"")</f>
        <v/>
      </c>
      <c r="C10" s="93"/>
      <c r="D10" s="95" t="str">
        <f ca="1">IFERROR(OFFSET(DC[[#Headers],[Code Project]],MATCH(MYCS[[#This Row],[Project Code and Name ]],DC[Code Project],0),1),"")</f>
        <v/>
      </c>
      <c r="E10" s="96" t="str">
        <f ca="1">IFERROR(OFFSET(DC[[#Headers],[Code Project]],MATCH(MYCS[[#This Row],[Project Code and Name ]],DC[Code Project],0),6),"")</f>
        <v/>
      </c>
      <c r="F10" s="93"/>
      <c r="G10" s="93"/>
      <c r="H10" s="97"/>
      <c r="I10" s="97"/>
      <c r="J10" s="97"/>
      <c r="K10" s="97"/>
      <c r="L10" s="97"/>
      <c r="M10" s="97"/>
      <c r="N10" s="98">
        <f>J10+K10+L10+MYCS[[#This Row],[Non contractual commitments]]</f>
        <v>0</v>
      </c>
      <c r="O10" s="97"/>
      <c r="P10" s="97"/>
      <c r="Q10" s="97"/>
      <c r="R10" s="97"/>
      <c r="S10" s="97"/>
      <c r="T10" s="97"/>
      <c r="U10" s="98">
        <f>SUM(MYCS[[#This Row],[FY25-26 sum (signed)]:[Cumulative spending to end FY 23/24]],MYCS[[#This Row],[Approved budget FY 24/25]])</f>
        <v>0</v>
      </c>
      <c r="V10" s="99">
        <f>MYCS[[#This Row],[Total Project Commitments]]-MYCS[[#This Row],[Total approved cost of the project by DC (Value in UGX)]]</f>
        <v>0</v>
      </c>
      <c r="W10" s="93"/>
      <c r="X10" s="93"/>
      <c r="Y10" s="93"/>
      <c r="Z10" s="100"/>
    </row>
    <row r="11" spans="1:32" ht="20.25" x14ac:dyDescent="0.3">
      <c r="A11" s="93"/>
      <c r="B11" s="94" t="str">
        <f ca="1">IFERROR(OFFSET(DC[[#Headers],[Code Project]],MATCH(MYCS[[#This Row],[Project Code and Name ]],DC[Code Project],0),-3),"")</f>
        <v/>
      </c>
      <c r="C11" s="93"/>
      <c r="D11" s="95" t="str">
        <f ca="1">IFERROR(OFFSET(DC[[#Headers],[Code Project]],MATCH(MYCS[[#This Row],[Project Code and Name ]],DC[Code Project],0),1),"")</f>
        <v/>
      </c>
      <c r="E11" s="96" t="str">
        <f ca="1">IFERROR(OFFSET(DC[[#Headers],[Code Project]],MATCH(MYCS[[#This Row],[Project Code and Name ]],DC[Code Project],0),6),"")</f>
        <v/>
      </c>
      <c r="F11" s="93"/>
      <c r="G11" s="93"/>
      <c r="H11" s="97"/>
      <c r="I11" s="97"/>
      <c r="J11" s="97"/>
      <c r="K11" s="97"/>
      <c r="L11" s="97"/>
      <c r="M11" s="97"/>
      <c r="N11" s="98">
        <f>J11+K11+L11+MYCS[[#This Row],[Non contractual commitments]]</f>
        <v>0</v>
      </c>
      <c r="O11" s="97"/>
      <c r="P11" s="97"/>
      <c r="Q11" s="97"/>
      <c r="R11" s="97"/>
      <c r="S11" s="97"/>
      <c r="T11" s="97"/>
      <c r="U11" s="98">
        <f>SUM(MYCS[[#This Row],[FY25-26 sum (signed)]:[Cumulative spending to end FY 23/24]],MYCS[[#This Row],[Approved budget FY 24/25]])</f>
        <v>0</v>
      </c>
      <c r="V11" s="99">
        <f>MYCS[[#This Row],[Total Project Commitments]]-MYCS[[#This Row],[Total approved cost of the project by DC (Value in UGX)]]</f>
        <v>0</v>
      </c>
      <c r="W11" s="93"/>
      <c r="X11" s="93"/>
      <c r="Y11" s="93"/>
      <c r="Z11" s="100"/>
    </row>
    <row r="12" spans="1:32" ht="20.25" x14ac:dyDescent="0.3">
      <c r="A12" s="93"/>
      <c r="B12" s="94" t="str">
        <f ca="1">IFERROR(OFFSET(DC[[#Headers],[Code Project]],MATCH(MYCS[[#This Row],[Project Code and Name ]],DC[Code Project],0),-3),"")</f>
        <v/>
      </c>
      <c r="C12" s="93"/>
      <c r="D12" s="95" t="str">
        <f ca="1">IFERROR(OFFSET(DC[[#Headers],[Code Project]],MATCH(MYCS[[#This Row],[Project Code and Name ]],DC[Code Project],0),1),"")</f>
        <v/>
      </c>
      <c r="E12" s="96" t="str">
        <f ca="1">IFERROR(OFFSET(DC[[#Headers],[Code Project]],MATCH(MYCS[[#This Row],[Project Code and Name ]],DC[Code Project],0),6),"")</f>
        <v/>
      </c>
      <c r="F12" s="93"/>
      <c r="G12" s="93"/>
      <c r="H12" s="97"/>
      <c r="I12" s="97"/>
      <c r="J12" s="97"/>
      <c r="K12" s="97"/>
      <c r="L12" s="97"/>
      <c r="M12" s="97"/>
      <c r="N12" s="98">
        <f>J12+K12+L12+MYCS[[#This Row],[Non contractual commitments]]</f>
        <v>0</v>
      </c>
      <c r="O12" s="97"/>
      <c r="P12" s="97"/>
      <c r="Q12" s="97"/>
      <c r="R12" s="97"/>
      <c r="S12" s="97"/>
      <c r="T12" s="97"/>
      <c r="U12" s="98">
        <f>SUM(MYCS[[#This Row],[FY25-26 sum (signed)]:[Cumulative spending to end FY 23/24]],MYCS[[#This Row],[Approved budget FY 24/25]])</f>
        <v>0</v>
      </c>
      <c r="V12" s="99">
        <f>MYCS[[#This Row],[Total Project Commitments]]-MYCS[[#This Row],[Total approved cost of the project by DC (Value in UGX)]]</f>
        <v>0</v>
      </c>
      <c r="W12" s="93"/>
      <c r="X12" s="93"/>
      <c r="Y12" s="93"/>
      <c r="Z12" s="100"/>
    </row>
    <row r="13" spans="1:32" ht="20.25" x14ac:dyDescent="0.3">
      <c r="A13" s="93"/>
      <c r="B13" s="94" t="str">
        <f ca="1">IFERROR(OFFSET(DC[[#Headers],[Code Project]],MATCH(MYCS[[#This Row],[Project Code and Name ]],DC[Code Project],0),-3),"")</f>
        <v/>
      </c>
      <c r="C13" s="93"/>
      <c r="D13" s="95" t="str">
        <f ca="1">IFERROR(OFFSET(DC[[#Headers],[Code Project]],MATCH(MYCS[[#This Row],[Project Code and Name ]],DC[Code Project],0),1),"")</f>
        <v/>
      </c>
      <c r="E13" s="96" t="str">
        <f ca="1">IFERROR(OFFSET(DC[[#Headers],[Code Project]],MATCH(MYCS[[#This Row],[Project Code and Name ]],DC[Code Project],0),6),"")</f>
        <v/>
      </c>
      <c r="F13" s="93"/>
      <c r="G13" s="93"/>
      <c r="H13" s="97"/>
      <c r="I13" s="97"/>
      <c r="J13" s="97"/>
      <c r="K13" s="97"/>
      <c r="L13" s="97"/>
      <c r="M13" s="97"/>
      <c r="N13" s="98">
        <f>J13+K13+L13+MYCS[[#This Row],[Non contractual commitments]]</f>
        <v>0</v>
      </c>
      <c r="O13" s="97"/>
      <c r="P13" s="97"/>
      <c r="Q13" s="97"/>
      <c r="R13" s="97"/>
      <c r="S13" s="97"/>
      <c r="T13" s="97"/>
      <c r="U13" s="98">
        <f>SUM(MYCS[[#This Row],[FY25-26 sum (signed)]:[Cumulative spending to end FY 23/24]],MYCS[[#This Row],[Approved budget FY 24/25]])</f>
        <v>0</v>
      </c>
      <c r="V13" s="99">
        <f>MYCS[[#This Row],[Total Project Commitments]]-MYCS[[#This Row],[Total approved cost of the project by DC (Value in UGX)]]</f>
        <v>0</v>
      </c>
      <c r="W13" s="93"/>
      <c r="X13" s="93"/>
      <c r="Y13" s="93"/>
      <c r="Z13" s="100"/>
    </row>
    <row r="14" spans="1:32" ht="20.25" x14ac:dyDescent="0.3">
      <c r="A14" s="93"/>
      <c r="B14" s="94" t="str">
        <f ca="1">IFERROR(OFFSET(DC[[#Headers],[Code Project]],MATCH(MYCS[[#This Row],[Project Code and Name ]],DC[Code Project],0),-3),"")</f>
        <v/>
      </c>
      <c r="C14" s="93"/>
      <c r="D14" s="95" t="str">
        <f ca="1">IFERROR(OFFSET(DC[[#Headers],[Code Project]],MATCH(MYCS[[#This Row],[Project Code and Name ]],DC[Code Project],0),1),"")</f>
        <v/>
      </c>
      <c r="E14" s="96" t="str">
        <f ca="1">IFERROR(OFFSET(DC[[#Headers],[Code Project]],MATCH(MYCS[[#This Row],[Project Code and Name ]],DC[Code Project],0),6),"")</f>
        <v/>
      </c>
      <c r="F14" s="93"/>
      <c r="G14" s="93"/>
      <c r="H14" s="97"/>
      <c r="I14" s="97"/>
      <c r="J14" s="97"/>
      <c r="K14" s="97"/>
      <c r="L14" s="97"/>
      <c r="M14" s="97"/>
      <c r="N14" s="98">
        <f>J14+K14+L14+MYCS[[#This Row],[Non contractual commitments]]</f>
        <v>0</v>
      </c>
      <c r="O14" s="97"/>
      <c r="P14" s="97"/>
      <c r="Q14" s="97"/>
      <c r="R14" s="97"/>
      <c r="S14" s="97"/>
      <c r="T14" s="97"/>
      <c r="U14" s="98">
        <f>SUM(MYCS[[#This Row],[FY25-26 sum (signed)]:[Cumulative spending to end FY 23/24]],MYCS[[#This Row],[Approved budget FY 24/25]])</f>
        <v>0</v>
      </c>
      <c r="V14" s="99">
        <f>MYCS[[#This Row],[Total Project Commitments]]-MYCS[[#This Row],[Total approved cost of the project by DC (Value in UGX)]]</f>
        <v>0</v>
      </c>
      <c r="W14" s="93"/>
      <c r="X14" s="93"/>
      <c r="Y14" s="93"/>
      <c r="Z14" s="100"/>
    </row>
    <row r="15" spans="1:32" ht="20.25" x14ac:dyDescent="0.3">
      <c r="A15" s="93"/>
      <c r="B15" s="94" t="str">
        <f ca="1">IFERROR(OFFSET(DC[[#Headers],[Code Project]],MATCH(MYCS[[#This Row],[Project Code and Name ]],DC[Code Project],0),-3),"")</f>
        <v/>
      </c>
      <c r="C15" s="93"/>
      <c r="D15" s="95" t="str">
        <f ca="1">IFERROR(OFFSET(DC[[#Headers],[Code Project]],MATCH(MYCS[[#This Row],[Project Code and Name ]],DC[Code Project],0),1),"")</f>
        <v/>
      </c>
      <c r="E15" s="96" t="str">
        <f ca="1">IFERROR(OFFSET(DC[[#Headers],[Code Project]],MATCH(MYCS[[#This Row],[Project Code and Name ]],DC[Code Project],0),6),"")</f>
        <v/>
      </c>
      <c r="F15" s="93"/>
      <c r="G15" s="93"/>
      <c r="H15" s="97"/>
      <c r="I15" s="97"/>
      <c r="J15" s="97"/>
      <c r="K15" s="97"/>
      <c r="L15" s="97"/>
      <c r="M15" s="97"/>
      <c r="N15" s="98">
        <f>J15+K15+L15+MYCS[[#This Row],[Non contractual commitments]]</f>
        <v>0</v>
      </c>
      <c r="O15" s="97"/>
      <c r="P15" s="97"/>
      <c r="Q15" s="97"/>
      <c r="R15" s="97"/>
      <c r="S15" s="97"/>
      <c r="T15" s="97"/>
      <c r="U15" s="98">
        <f>SUM(MYCS[[#This Row],[FY25-26 sum (signed)]:[Cumulative spending to end FY 23/24]],MYCS[[#This Row],[Approved budget FY 24/25]])</f>
        <v>0</v>
      </c>
      <c r="V15" s="99">
        <f>MYCS[[#This Row],[Total Project Commitments]]-MYCS[[#This Row],[Total approved cost of the project by DC (Value in UGX)]]</f>
        <v>0</v>
      </c>
      <c r="W15" s="93"/>
      <c r="X15" s="93"/>
      <c r="Y15" s="93"/>
      <c r="Z15" s="100"/>
    </row>
    <row r="16" spans="1:32" ht="20.25" x14ac:dyDescent="0.3">
      <c r="A16" s="93"/>
      <c r="B16" s="94" t="str">
        <f ca="1">IFERROR(OFFSET(DC[[#Headers],[Code Project]],MATCH(MYCS[[#This Row],[Project Code and Name ]],DC[Code Project],0),-3),"")</f>
        <v/>
      </c>
      <c r="C16" s="93"/>
      <c r="D16" s="95" t="str">
        <f ca="1">IFERROR(OFFSET(DC[[#Headers],[Code Project]],MATCH(MYCS[[#This Row],[Project Code and Name ]],DC[Code Project],0),1),"")</f>
        <v/>
      </c>
      <c r="E16" s="96" t="str">
        <f ca="1">IFERROR(OFFSET(DC[[#Headers],[Code Project]],MATCH(MYCS[[#This Row],[Project Code and Name ]],DC[Code Project],0),6),"")</f>
        <v/>
      </c>
      <c r="F16" s="93"/>
      <c r="G16" s="93"/>
      <c r="H16" s="97"/>
      <c r="I16" s="97"/>
      <c r="J16" s="97"/>
      <c r="K16" s="97"/>
      <c r="L16" s="97"/>
      <c r="M16" s="97"/>
      <c r="N16" s="98">
        <f>J16+K16+L16+MYCS[[#This Row],[Non contractual commitments]]</f>
        <v>0</v>
      </c>
      <c r="O16" s="97"/>
      <c r="P16" s="97"/>
      <c r="Q16" s="97"/>
      <c r="R16" s="97"/>
      <c r="S16" s="97"/>
      <c r="T16" s="97"/>
      <c r="U16" s="98">
        <f>SUM(MYCS[[#This Row],[FY25-26 sum (signed)]:[Cumulative spending to end FY 23/24]],MYCS[[#This Row],[Approved budget FY 24/25]])</f>
        <v>0</v>
      </c>
      <c r="V16" s="99">
        <f>MYCS[[#This Row],[Total Project Commitments]]-MYCS[[#This Row],[Total approved cost of the project by DC (Value in UGX)]]</f>
        <v>0</v>
      </c>
      <c r="W16" s="93"/>
      <c r="X16" s="93"/>
      <c r="Y16" s="93"/>
      <c r="Z16" s="100"/>
    </row>
    <row r="17" spans="1:26" ht="20.25" x14ac:dyDescent="0.3">
      <c r="A17" s="93"/>
      <c r="B17" s="94" t="str">
        <f ca="1">IFERROR(OFFSET(DC[[#Headers],[Code Project]],MATCH(MYCS[[#This Row],[Project Code and Name ]],DC[Code Project],0),-3),"")</f>
        <v/>
      </c>
      <c r="C17" s="93"/>
      <c r="D17" s="95" t="str">
        <f ca="1">IFERROR(OFFSET(DC[[#Headers],[Code Project]],MATCH(MYCS[[#This Row],[Project Code and Name ]],DC[Code Project],0),1),"")</f>
        <v/>
      </c>
      <c r="E17" s="96" t="str">
        <f ca="1">IFERROR(OFFSET(DC[[#Headers],[Code Project]],MATCH(MYCS[[#This Row],[Project Code and Name ]],DC[Code Project],0),6),"")</f>
        <v/>
      </c>
      <c r="F17" s="93"/>
      <c r="G17" s="93"/>
      <c r="H17" s="97"/>
      <c r="I17" s="97"/>
      <c r="J17" s="97"/>
      <c r="K17" s="97"/>
      <c r="L17" s="97"/>
      <c r="M17" s="97"/>
      <c r="N17" s="98">
        <f>J17+K17+L17+MYCS[[#This Row],[Non contractual commitments]]</f>
        <v>0</v>
      </c>
      <c r="O17" s="97"/>
      <c r="P17" s="97"/>
      <c r="Q17" s="97"/>
      <c r="R17" s="97"/>
      <c r="S17" s="97"/>
      <c r="T17" s="97"/>
      <c r="U17" s="98">
        <f>SUM(MYCS[[#This Row],[FY25-26 sum (signed)]:[Cumulative spending to end FY 23/24]],MYCS[[#This Row],[Approved budget FY 24/25]])</f>
        <v>0</v>
      </c>
      <c r="V17" s="99">
        <f>MYCS[[#This Row],[Total Project Commitments]]-MYCS[[#This Row],[Total approved cost of the project by DC (Value in UGX)]]</f>
        <v>0</v>
      </c>
      <c r="W17" s="93"/>
      <c r="X17" s="93"/>
      <c r="Y17" s="93"/>
      <c r="Z17" s="100"/>
    </row>
    <row r="18" spans="1:26" ht="20.25" x14ac:dyDescent="0.3">
      <c r="A18" s="93"/>
      <c r="B18" s="94" t="str">
        <f ca="1">IFERROR(OFFSET(DC[[#Headers],[Code Project]],MATCH(MYCS[[#This Row],[Project Code and Name ]],DC[Code Project],0),-3),"")</f>
        <v/>
      </c>
      <c r="C18" s="93"/>
      <c r="D18" s="95" t="str">
        <f ca="1">IFERROR(OFFSET(DC[[#Headers],[Code Project]],MATCH(MYCS[[#This Row],[Project Code and Name ]],DC[Code Project],0),1),"")</f>
        <v/>
      </c>
      <c r="E18" s="96" t="str">
        <f ca="1">IFERROR(OFFSET(DC[[#Headers],[Code Project]],MATCH(MYCS[[#This Row],[Project Code and Name ]],DC[Code Project],0),6),"")</f>
        <v/>
      </c>
      <c r="F18" s="93"/>
      <c r="G18" s="93"/>
      <c r="H18" s="97"/>
      <c r="I18" s="97"/>
      <c r="J18" s="97"/>
      <c r="K18" s="97"/>
      <c r="L18" s="97"/>
      <c r="M18" s="97"/>
      <c r="N18" s="98">
        <f>J18+K18+L18+MYCS[[#This Row],[Non contractual commitments]]</f>
        <v>0</v>
      </c>
      <c r="O18" s="97"/>
      <c r="P18" s="97"/>
      <c r="Q18" s="97"/>
      <c r="R18" s="97"/>
      <c r="S18" s="97"/>
      <c r="T18" s="97"/>
      <c r="U18" s="98">
        <f>SUM(MYCS[[#This Row],[FY25-26 sum (signed)]:[Cumulative spending to end FY 23/24]],MYCS[[#This Row],[Approved budget FY 24/25]])</f>
        <v>0</v>
      </c>
      <c r="V18" s="99">
        <f>MYCS[[#This Row],[Total Project Commitments]]-MYCS[[#This Row],[Total approved cost of the project by DC (Value in UGX)]]</f>
        <v>0</v>
      </c>
      <c r="W18" s="93"/>
      <c r="X18" s="93"/>
      <c r="Y18" s="93"/>
      <c r="Z18" s="100"/>
    </row>
    <row r="19" spans="1:26" ht="20.25" x14ac:dyDescent="0.3">
      <c r="A19" s="93"/>
      <c r="B19" s="94" t="str">
        <f ca="1">IFERROR(OFFSET(DC[[#Headers],[Code Project]],MATCH(MYCS[[#This Row],[Project Code and Name ]],DC[Code Project],0),-3),"")</f>
        <v/>
      </c>
      <c r="C19" s="93"/>
      <c r="D19" s="95" t="str">
        <f ca="1">IFERROR(OFFSET(DC[[#Headers],[Code Project]],MATCH(MYCS[[#This Row],[Project Code and Name ]],DC[Code Project],0),1),"")</f>
        <v/>
      </c>
      <c r="E19" s="96" t="str">
        <f ca="1">IFERROR(OFFSET(DC[[#Headers],[Code Project]],MATCH(MYCS[[#This Row],[Project Code and Name ]],DC[Code Project],0),6),"")</f>
        <v/>
      </c>
      <c r="F19" s="93"/>
      <c r="G19" s="93"/>
      <c r="H19" s="97"/>
      <c r="I19" s="97"/>
      <c r="J19" s="97"/>
      <c r="K19" s="97"/>
      <c r="L19" s="97"/>
      <c r="M19" s="97"/>
      <c r="N19" s="98">
        <f>J19+K19+L19+MYCS[[#This Row],[Non contractual commitments]]</f>
        <v>0</v>
      </c>
      <c r="O19" s="97"/>
      <c r="P19" s="97"/>
      <c r="Q19" s="97"/>
      <c r="R19" s="97"/>
      <c r="S19" s="97"/>
      <c r="T19" s="97"/>
      <c r="U19" s="98">
        <f>SUM(MYCS[[#This Row],[FY25-26 sum (signed)]:[Cumulative spending to end FY 23/24]],MYCS[[#This Row],[Approved budget FY 24/25]])</f>
        <v>0</v>
      </c>
      <c r="V19" s="99">
        <f>MYCS[[#This Row],[Total Project Commitments]]-MYCS[[#This Row],[Total approved cost of the project by DC (Value in UGX)]]</f>
        <v>0</v>
      </c>
      <c r="W19" s="93"/>
      <c r="X19" s="93"/>
      <c r="Y19" s="93"/>
      <c r="Z19" s="100"/>
    </row>
    <row r="20" spans="1:26" ht="20.25" x14ac:dyDescent="0.3">
      <c r="A20" s="93"/>
      <c r="B20" s="94" t="str">
        <f ca="1">IFERROR(OFFSET(DC[[#Headers],[Code Project]],MATCH(MYCS[[#This Row],[Project Code and Name ]],DC[Code Project],0),-3),"")</f>
        <v/>
      </c>
      <c r="C20" s="93"/>
      <c r="D20" s="95" t="str">
        <f ca="1">IFERROR(OFFSET(DC[[#Headers],[Code Project]],MATCH(MYCS[[#This Row],[Project Code and Name ]],DC[Code Project],0),1),"")</f>
        <v/>
      </c>
      <c r="E20" s="96" t="str">
        <f ca="1">IFERROR(OFFSET(DC[[#Headers],[Code Project]],MATCH(MYCS[[#This Row],[Project Code and Name ]],DC[Code Project],0),6),"")</f>
        <v/>
      </c>
      <c r="F20" s="93"/>
      <c r="G20" s="93"/>
      <c r="H20" s="97"/>
      <c r="I20" s="97"/>
      <c r="J20" s="97"/>
      <c r="K20" s="97"/>
      <c r="L20" s="97"/>
      <c r="M20" s="97"/>
      <c r="N20" s="98">
        <f>J20+K20+L20+MYCS[[#This Row],[Non contractual commitments]]</f>
        <v>0</v>
      </c>
      <c r="O20" s="97"/>
      <c r="P20" s="97"/>
      <c r="Q20" s="97"/>
      <c r="R20" s="97"/>
      <c r="S20" s="97"/>
      <c r="T20" s="97"/>
      <c r="U20" s="98">
        <f>SUM(MYCS[[#This Row],[FY25-26 sum (signed)]:[Cumulative spending to end FY 23/24]],MYCS[[#This Row],[Approved budget FY 24/25]])</f>
        <v>0</v>
      </c>
      <c r="V20" s="99">
        <f>MYCS[[#This Row],[Total Project Commitments]]-MYCS[[#This Row],[Total approved cost of the project by DC (Value in UGX)]]</f>
        <v>0</v>
      </c>
      <c r="W20" s="93"/>
      <c r="X20" s="93"/>
      <c r="Y20" s="93"/>
      <c r="Z20" s="100"/>
    </row>
    <row r="21" spans="1:26" ht="20.25" x14ac:dyDescent="0.3">
      <c r="A21" s="93"/>
      <c r="B21" s="94" t="str">
        <f ca="1">IFERROR(OFFSET(DC[[#Headers],[Code Project]],MATCH(MYCS[[#This Row],[Project Code and Name ]],DC[Code Project],0),-3),"")</f>
        <v/>
      </c>
      <c r="C21" s="93"/>
      <c r="D21" s="95" t="str">
        <f ca="1">IFERROR(OFFSET(DC[[#Headers],[Code Project]],MATCH(MYCS[[#This Row],[Project Code and Name ]],DC[Code Project],0),1),"")</f>
        <v/>
      </c>
      <c r="E21" s="96" t="str">
        <f ca="1">IFERROR(OFFSET(DC[[#Headers],[Code Project]],MATCH(MYCS[[#This Row],[Project Code and Name ]],DC[Code Project],0),6),"")</f>
        <v/>
      </c>
      <c r="F21" s="93"/>
      <c r="G21" s="93"/>
      <c r="H21" s="97"/>
      <c r="I21" s="97"/>
      <c r="J21" s="97"/>
      <c r="K21" s="97"/>
      <c r="L21" s="97"/>
      <c r="M21" s="97"/>
      <c r="N21" s="98">
        <f>J21+K21+L21+MYCS[[#This Row],[Non contractual commitments]]</f>
        <v>0</v>
      </c>
      <c r="O21" s="97"/>
      <c r="P21" s="97"/>
      <c r="Q21" s="97"/>
      <c r="R21" s="97"/>
      <c r="S21" s="97"/>
      <c r="T21" s="97"/>
      <c r="U21" s="98">
        <f>SUM(MYCS[[#This Row],[FY25-26 sum (signed)]:[Cumulative spending to end FY 23/24]],MYCS[[#This Row],[Approved budget FY 24/25]])</f>
        <v>0</v>
      </c>
      <c r="V21" s="99">
        <f>MYCS[[#This Row],[Total Project Commitments]]-MYCS[[#This Row],[Total approved cost of the project by DC (Value in UGX)]]</f>
        <v>0</v>
      </c>
      <c r="W21" s="93"/>
      <c r="X21" s="93"/>
      <c r="Y21" s="93"/>
      <c r="Z21" s="100"/>
    </row>
    <row r="22" spans="1:26" ht="20.25" x14ac:dyDescent="0.3">
      <c r="A22" s="93"/>
      <c r="B22" s="94" t="str">
        <f ca="1">IFERROR(OFFSET(DC[[#Headers],[Code Project]],MATCH(MYCS[[#This Row],[Project Code and Name ]],DC[Code Project],0),-3),"")</f>
        <v/>
      </c>
      <c r="C22" s="93"/>
      <c r="D22" s="95" t="str">
        <f ca="1">IFERROR(OFFSET(DC[[#Headers],[Code Project]],MATCH(MYCS[[#This Row],[Project Code and Name ]],DC[Code Project],0),1),"")</f>
        <v/>
      </c>
      <c r="E22" s="96" t="str">
        <f ca="1">IFERROR(OFFSET(DC[[#Headers],[Code Project]],MATCH(MYCS[[#This Row],[Project Code and Name ]],DC[Code Project],0),6),"")</f>
        <v/>
      </c>
      <c r="F22" s="93"/>
      <c r="G22" s="93"/>
      <c r="H22" s="97"/>
      <c r="I22" s="97"/>
      <c r="J22" s="97"/>
      <c r="K22" s="97"/>
      <c r="L22" s="97"/>
      <c r="M22" s="97"/>
      <c r="N22" s="98">
        <f>J22+K22+L22+MYCS[[#This Row],[Non contractual commitments]]</f>
        <v>0</v>
      </c>
      <c r="O22" s="97"/>
      <c r="P22" s="97"/>
      <c r="Q22" s="97"/>
      <c r="R22" s="97"/>
      <c r="S22" s="97"/>
      <c r="T22" s="97"/>
      <c r="U22" s="98">
        <f>SUM(MYCS[[#This Row],[FY25-26 sum (signed)]:[Cumulative spending to end FY 23/24]],MYCS[[#This Row],[Approved budget FY 24/25]])</f>
        <v>0</v>
      </c>
      <c r="V22" s="99">
        <f>MYCS[[#This Row],[Total Project Commitments]]-MYCS[[#This Row],[Total approved cost of the project by DC (Value in UGX)]]</f>
        <v>0</v>
      </c>
      <c r="W22" s="93"/>
      <c r="X22" s="93"/>
      <c r="Y22" s="93"/>
      <c r="Z22" s="100"/>
    </row>
    <row r="23" spans="1:26" ht="20.25" x14ac:dyDescent="0.3">
      <c r="A23" s="93"/>
      <c r="B23" s="94" t="str">
        <f ca="1">IFERROR(OFFSET(DC[[#Headers],[Code Project]],MATCH(MYCS[[#This Row],[Project Code and Name ]],DC[Code Project],0),-3),"")</f>
        <v/>
      </c>
      <c r="C23" s="93"/>
      <c r="D23" s="95" t="str">
        <f ca="1">IFERROR(OFFSET(DC[[#Headers],[Code Project]],MATCH(MYCS[[#This Row],[Project Code and Name ]],DC[Code Project],0),1),"")</f>
        <v/>
      </c>
      <c r="E23" s="96" t="str">
        <f ca="1">IFERROR(OFFSET(DC[[#Headers],[Code Project]],MATCH(MYCS[[#This Row],[Project Code and Name ]],DC[Code Project],0),6),"")</f>
        <v/>
      </c>
      <c r="F23" s="93"/>
      <c r="G23" s="93"/>
      <c r="H23" s="97"/>
      <c r="I23" s="97"/>
      <c r="J23" s="97"/>
      <c r="K23" s="97"/>
      <c r="L23" s="97"/>
      <c r="M23" s="97"/>
      <c r="N23" s="98">
        <f>J23+K23+L23+MYCS[[#This Row],[Non contractual commitments]]</f>
        <v>0</v>
      </c>
      <c r="O23" s="97"/>
      <c r="P23" s="97"/>
      <c r="Q23" s="97"/>
      <c r="R23" s="97"/>
      <c r="S23" s="97"/>
      <c r="T23" s="97"/>
      <c r="U23" s="98">
        <f>SUM(MYCS[[#This Row],[FY25-26 sum (signed)]:[Cumulative spending to end FY 23/24]],MYCS[[#This Row],[Approved budget FY 24/25]])</f>
        <v>0</v>
      </c>
      <c r="V23" s="99">
        <f>MYCS[[#This Row],[Total Project Commitments]]-MYCS[[#This Row],[Total approved cost of the project by DC (Value in UGX)]]</f>
        <v>0</v>
      </c>
      <c r="W23" s="93"/>
      <c r="X23" s="93"/>
      <c r="Y23" s="93"/>
      <c r="Z23" s="100"/>
    </row>
    <row r="24" spans="1:26" ht="20.25" x14ac:dyDescent="0.3">
      <c r="A24" s="93"/>
      <c r="B24" s="94" t="str">
        <f ca="1">IFERROR(OFFSET(DC[[#Headers],[Code Project]],MATCH(MYCS[[#This Row],[Project Code and Name ]],DC[Code Project],0),-3),"")</f>
        <v/>
      </c>
      <c r="C24" s="93"/>
      <c r="D24" s="95" t="str">
        <f ca="1">IFERROR(OFFSET(DC[[#Headers],[Code Project]],MATCH(MYCS[[#This Row],[Project Code and Name ]],DC[Code Project],0),1),"")</f>
        <v/>
      </c>
      <c r="E24" s="96" t="str">
        <f ca="1">IFERROR(OFFSET(DC[[#Headers],[Code Project]],MATCH(MYCS[[#This Row],[Project Code and Name ]],DC[Code Project],0),6),"")</f>
        <v/>
      </c>
      <c r="F24" s="93"/>
      <c r="G24" s="93"/>
      <c r="H24" s="97"/>
      <c r="I24" s="97"/>
      <c r="J24" s="97"/>
      <c r="K24" s="97"/>
      <c r="L24" s="97"/>
      <c r="M24" s="97"/>
      <c r="N24" s="98">
        <f>J24+K24+L24+MYCS[[#This Row],[Non contractual commitments]]</f>
        <v>0</v>
      </c>
      <c r="O24" s="97"/>
      <c r="P24" s="97"/>
      <c r="Q24" s="97"/>
      <c r="R24" s="97"/>
      <c r="S24" s="97"/>
      <c r="T24" s="97"/>
      <c r="U24" s="98">
        <f>SUM(MYCS[[#This Row],[FY25-26 sum (signed)]:[Cumulative spending to end FY 23/24]],MYCS[[#This Row],[Approved budget FY 24/25]])</f>
        <v>0</v>
      </c>
      <c r="V24" s="99">
        <f>MYCS[[#This Row],[Total Project Commitments]]-MYCS[[#This Row],[Total approved cost of the project by DC (Value in UGX)]]</f>
        <v>0</v>
      </c>
      <c r="W24" s="93"/>
      <c r="X24" s="93"/>
      <c r="Y24" s="93"/>
      <c r="Z24" s="100"/>
    </row>
    <row r="25" spans="1:26" ht="20.25" x14ac:dyDescent="0.3">
      <c r="A25" s="93"/>
      <c r="B25" s="94" t="str">
        <f ca="1">IFERROR(OFFSET(DC[[#Headers],[Code Project]],MATCH(MYCS[[#This Row],[Project Code and Name ]],DC[Code Project],0),-3),"")</f>
        <v/>
      </c>
      <c r="C25" s="93"/>
      <c r="D25" s="95" t="str">
        <f ca="1">IFERROR(OFFSET(DC[[#Headers],[Code Project]],MATCH(MYCS[[#This Row],[Project Code and Name ]],DC[Code Project],0),1),"")</f>
        <v/>
      </c>
      <c r="E25" s="96" t="str">
        <f ca="1">IFERROR(OFFSET(DC[[#Headers],[Code Project]],MATCH(MYCS[[#This Row],[Project Code and Name ]],DC[Code Project],0),6),"")</f>
        <v/>
      </c>
      <c r="F25" s="93"/>
      <c r="G25" s="93"/>
      <c r="H25" s="97"/>
      <c r="I25" s="97"/>
      <c r="J25" s="97"/>
      <c r="K25" s="97"/>
      <c r="L25" s="97"/>
      <c r="M25" s="97"/>
      <c r="N25" s="98">
        <f>J25+K25+L25+MYCS[[#This Row],[Non contractual commitments]]</f>
        <v>0</v>
      </c>
      <c r="O25" s="97"/>
      <c r="P25" s="97"/>
      <c r="Q25" s="97"/>
      <c r="R25" s="97"/>
      <c r="S25" s="97"/>
      <c r="T25" s="97"/>
      <c r="U25" s="98">
        <f>SUM(MYCS[[#This Row],[FY25-26 sum (signed)]:[Cumulative spending to end FY 23/24]],MYCS[[#This Row],[Approved budget FY 24/25]])</f>
        <v>0</v>
      </c>
      <c r="V25" s="99">
        <f>MYCS[[#This Row],[Total Project Commitments]]-MYCS[[#This Row],[Total approved cost of the project by DC (Value in UGX)]]</f>
        <v>0</v>
      </c>
      <c r="W25" s="93"/>
      <c r="X25" s="93"/>
      <c r="Y25" s="93"/>
      <c r="Z25" s="100"/>
    </row>
    <row r="26" spans="1:26" ht="20.25" x14ac:dyDescent="0.3">
      <c r="A26" s="93"/>
      <c r="B26" s="94" t="str">
        <f ca="1">IFERROR(OFFSET(DC[[#Headers],[Code Project]],MATCH(MYCS[[#This Row],[Project Code and Name ]],DC[Code Project],0),-3),"")</f>
        <v/>
      </c>
      <c r="C26" s="93"/>
      <c r="D26" s="95" t="str">
        <f ca="1">IFERROR(OFFSET(DC[[#Headers],[Code Project]],MATCH(MYCS[[#This Row],[Project Code and Name ]],DC[Code Project],0),1),"")</f>
        <v/>
      </c>
      <c r="E26" s="96" t="str">
        <f ca="1">IFERROR(OFFSET(DC[[#Headers],[Code Project]],MATCH(MYCS[[#This Row],[Project Code and Name ]],DC[Code Project],0),6),"")</f>
        <v/>
      </c>
      <c r="F26" s="93"/>
      <c r="G26" s="93"/>
      <c r="H26" s="97"/>
      <c r="I26" s="97"/>
      <c r="J26" s="97"/>
      <c r="K26" s="97"/>
      <c r="L26" s="97"/>
      <c r="M26" s="97"/>
      <c r="N26" s="98">
        <f>J26+K26+L26+MYCS[[#This Row],[Non contractual commitments]]</f>
        <v>0</v>
      </c>
      <c r="O26" s="97"/>
      <c r="P26" s="97"/>
      <c r="Q26" s="97"/>
      <c r="R26" s="97"/>
      <c r="S26" s="97"/>
      <c r="T26" s="97"/>
      <c r="U26" s="98">
        <f>SUM(MYCS[[#This Row],[FY25-26 sum (signed)]:[Cumulative spending to end FY 23/24]],MYCS[[#This Row],[Approved budget FY 24/25]])</f>
        <v>0</v>
      </c>
      <c r="V26" s="99">
        <f>MYCS[[#This Row],[Total Project Commitments]]-MYCS[[#This Row],[Total approved cost of the project by DC (Value in UGX)]]</f>
        <v>0</v>
      </c>
      <c r="W26" s="93"/>
      <c r="X26" s="93"/>
      <c r="Y26" s="93"/>
      <c r="Z26" s="100"/>
    </row>
    <row r="27" spans="1:26" ht="20.25" x14ac:dyDescent="0.3">
      <c r="A27" s="93"/>
      <c r="B27" s="94" t="str">
        <f ca="1">IFERROR(OFFSET(DC[[#Headers],[Code Project]],MATCH(MYCS[[#This Row],[Project Code and Name ]],DC[Code Project],0),-3),"")</f>
        <v/>
      </c>
      <c r="C27" s="93"/>
      <c r="D27" s="95" t="str">
        <f ca="1">IFERROR(OFFSET(DC[[#Headers],[Code Project]],MATCH(MYCS[[#This Row],[Project Code and Name ]],DC[Code Project],0),1),"")</f>
        <v/>
      </c>
      <c r="E27" s="96" t="str">
        <f ca="1">IFERROR(OFFSET(DC[[#Headers],[Code Project]],MATCH(MYCS[[#This Row],[Project Code and Name ]],DC[Code Project],0),6),"")</f>
        <v/>
      </c>
      <c r="F27" s="93"/>
      <c r="G27" s="93"/>
      <c r="H27" s="97"/>
      <c r="I27" s="97"/>
      <c r="J27" s="97"/>
      <c r="K27" s="97"/>
      <c r="L27" s="97"/>
      <c r="M27" s="97"/>
      <c r="N27" s="98">
        <f>J27+K27+L27+MYCS[[#This Row],[Non contractual commitments]]</f>
        <v>0</v>
      </c>
      <c r="O27" s="97"/>
      <c r="P27" s="97"/>
      <c r="Q27" s="97"/>
      <c r="R27" s="97"/>
      <c r="S27" s="97"/>
      <c r="T27" s="97"/>
      <c r="U27" s="98">
        <f>SUM(MYCS[[#This Row],[FY25-26 sum (signed)]:[Cumulative spending to end FY 23/24]],MYCS[[#This Row],[Approved budget FY 24/25]])</f>
        <v>0</v>
      </c>
      <c r="V27" s="99">
        <f>MYCS[[#This Row],[Total Project Commitments]]-MYCS[[#This Row],[Total approved cost of the project by DC (Value in UGX)]]</f>
        <v>0</v>
      </c>
      <c r="W27" s="93"/>
      <c r="X27" s="93"/>
      <c r="Y27" s="93"/>
      <c r="Z27" s="100"/>
    </row>
    <row r="28" spans="1:26" ht="20.25" x14ac:dyDescent="0.3">
      <c r="A28" s="93"/>
      <c r="B28" s="94" t="str">
        <f ca="1">IFERROR(OFFSET(DC[[#Headers],[Code Project]],MATCH(MYCS[[#This Row],[Project Code and Name ]],DC[Code Project],0),-3),"")</f>
        <v/>
      </c>
      <c r="C28" s="93"/>
      <c r="D28" s="95" t="str">
        <f ca="1">IFERROR(OFFSET(DC[[#Headers],[Code Project]],MATCH(MYCS[[#This Row],[Project Code and Name ]],DC[Code Project],0),1),"")</f>
        <v/>
      </c>
      <c r="E28" s="96" t="str">
        <f ca="1">IFERROR(OFFSET(DC[[#Headers],[Code Project]],MATCH(MYCS[[#This Row],[Project Code and Name ]],DC[Code Project],0),6),"")</f>
        <v/>
      </c>
      <c r="F28" s="93"/>
      <c r="G28" s="93"/>
      <c r="H28" s="97"/>
      <c r="I28" s="97"/>
      <c r="J28" s="97"/>
      <c r="K28" s="97"/>
      <c r="L28" s="97"/>
      <c r="M28" s="97"/>
      <c r="N28" s="98">
        <f>J28+K28+L28+MYCS[[#This Row],[Non contractual commitments]]</f>
        <v>0</v>
      </c>
      <c r="O28" s="97"/>
      <c r="P28" s="97"/>
      <c r="Q28" s="97"/>
      <c r="R28" s="97"/>
      <c r="S28" s="97"/>
      <c r="T28" s="97"/>
      <c r="U28" s="98">
        <f>SUM(MYCS[[#This Row],[FY25-26 sum (signed)]:[Cumulative spending to end FY 23/24]],MYCS[[#This Row],[Approved budget FY 24/25]])</f>
        <v>0</v>
      </c>
      <c r="V28" s="99">
        <f>MYCS[[#This Row],[Total Project Commitments]]-MYCS[[#This Row],[Total approved cost of the project by DC (Value in UGX)]]</f>
        <v>0</v>
      </c>
      <c r="W28" s="93"/>
      <c r="X28" s="93"/>
      <c r="Y28" s="93"/>
      <c r="Z28" s="100"/>
    </row>
    <row r="29" spans="1:26" ht="20.25" x14ac:dyDescent="0.3">
      <c r="A29" s="93"/>
      <c r="B29" s="94" t="str">
        <f ca="1">IFERROR(OFFSET(DC[[#Headers],[Code Project]],MATCH(MYCS[[#This Row],[Project Code and Name ]],DC[Code Project],0),-3),"")</f>
        <v/>
      </c>
      <c r="C29" s="93"/>
      <c r="D29" s="95" t="str">
        <f ca="1">IFERROR(OFFSET(DC[[#Headers],[Code Project]],MATCH(MYCS[[#This Row],[Project Code and Name ]],DC[Code Project],0),1),"")</f>
        <v/>
      </c>
      <c r="E29" s="96" t="str">
        <f ca="1">IFERROR(OFFSET(DC[[#Headers],[Code Project]],MATCH(MYCS[[#This Row],[Project Code and Name ]],DC[Code Project],0),6),"")</f>
        <v/>
      </c>
      <c r="F29" s="93"/>
      <c r="G29" s="93"/>
      <c r="H29" s="97"/>
      <c r="I29" s="97"/>
      <c r="J29" s="97"/>
      <c r="K29" s="97"/>
      <c r="L29" s="97"/>
      <c r="M29" s="97"/>
      <c r="N29" s="98">
        <f>J29+K29+L29+MYCS[[#This Row],[Non contractual commitments]]</f>
        <v>0</v>
      </c>
      <c r="O29" s="97"/>
      <c r="P29" s="97"/>
      <c r="Q29" s="97"/>
      <c r="R29" s="97"/>
      <c r="S29" s="97"/>
      <c r="T29" s="97"/>
      <c r="U29" s="98">
        <f>SUM(MYCS[[#This Row],[FY25-26 sum (signed)]:[Cumulative spending to end FY 23/24]],MYCS[[#This Row],[Approved budget FY 24/25]])</f>
        <v>0</v>
      </c>
      <c r="V29" s="99">
        <f>MYCS[[#This Row],[Total Project Commitments]]-MYCS[[#This Row],[Total approved cost of the project by DC (Value in UGX)]]</f>
        <v>0</v>
      </c>
      <c r="W29" s="93"/>
      <c r="X29" s="93"/>
      <c r="Y29" s="93"/>
      <c r="Z29" s="100"/>
    </row>
    <row r="30" spans="1:26" ht="20.25" x14ac:dyDescent="0.3">
      <c r="A30" s="93"/>
      <c r="B30" s="94" t="str">
        <f ca="1">IFERROR(OFFSET(DC[[#Headers],[Code Project]],MATCH(MYCS[[#This Row],[Project Code and Name ]],DC[Code Project],0),-3),"")</f>
        <v/>
      </c>
      <c r="C30" s="93"/>
      <c r="D30" s="95" t="str">
        <f ca="1">IFERROR(OFFSET(DC[[#Headers],[Code Project]],MATCH(MYCS[[#This Row],[Project Code and Name ]],DC[Code Project],0),1),"")</f>
        <v/>
      </c>
      <c r="E30" s="96" t="str">
        <f ca="1">IFERROR(OFFSET(DC[[#Headers],[Code Project]],MATCH(MYCS[[#This Row],[Project Code and Name ]],DC[Code Project],0),6),"")</f>
        <v/>
      </c>
      <c r="F30" s="93"/>
      <c r="G30" s="93"/>
      <c r="H30" s="97"/>
      <c r="I30" s="97"/>
      <c r="J30" s="97"/>
      <c r="K30" s="97"/>
      <c r="L30" s="97"/>
      <c r="M30" s="97"/>
      <c r="N30" s="98">
        <f>J30+K30+L30+MYCS[[#This Row],[Non contractual commitments]]</f>
        <v>0</v>
      </c>
      <c r="O30" s="97"/>
      <c r="P30" s="97"/>
      <c r="Q30" s="97"/>
      <c r="R30" s="97"/>
      <c r="S30" s="97"/>
      <c r="T30" s="97"/>
      <c r="U30" s="98">
        <f>SUM(MYCS[[#This Row],[FY25-26 sum (signed)]:[Cumulative spending to end FY 23/24]],MYCS[[#This Row],[Approved budget FY 24/25]])</f>
        <v>0</v>
      </c>
      <c r="V30" s="99">
        <f>MYCS[[#This Row],[Total Project Commitments]]-MYCS[[#This Row],[Total approved cost of the project by DC (Value in UGX)]]</f>
        <v>0</v>
      </c>
      <c r="W30" s="93"/>
      <c r="X30" s="93"/>
      <c r="Y30" s="93"/>
      <c r="Z30" s="100"/>
    </row>
    <row r="31" spans="1:26" ht="20.25" x14ac:dyDescent="0.3">
      <c r="A31" s="93"/>
      <c r="B31" s="94" t="str">
        <f ca="1">IFERROR(OFFSET(DC[[#Headers],[Code Project]],MATCH(MYCS[[#This Row],[Project Code and Name ]],DC[Code Project],0),-3),"")</f>
        <v/>
      </c>
      <c r="C31" s="93"/>
      <c r="D31" s="95" t="str">
        <f ca="1">IFERROR(OFFSET(DC[[#Headers],[Code Project]],MATCH(MYCS[[#This Row],[Project Code and Name ]],DC[Code Project],0),1),"")</f>
        <v/>
      </c>
      <c r="E31" s="96" t="str">
        <f ca="1">IFERROR(OFFSET(DC[[#Headers],[Code Project]],MATCH(MYCS[[#This Row],[Project Code and Name ]],DC[Code Project],0),6),"")</f>
        <v/>
      </c>
      <c r="F31" s="93"/>
      <c r="G31" s="93"/>
      <c r="H31" s="97"/>
      <c r="I31" s="97"/>
      <c r="J31" s="97"/>
      <c r="K31" s="97"/>
      <c r="L31" s="97"/>
      <c r="M31" s="97"/>
      <c r="N31" s="98">
        <f>J31+K31+L31+MYCS[[#This Row],[Non contractual commitments]]</f>
        <v>0</v>
      </c>
      <c r="O31" s="97"/>
      <c r="P31" s="97"/>
      <c r="Q31" s="97"/>
      <c r="R31" s="97"/>
      <c r="S31" s="97"/>
      <c r="T31" s="97"/>
      <c r="U31" s="98">
        <f>SUM(MYCS[[#This Row],[FY25-26 sum (signed)]:[Cumulative spending to end FY 23/24]],MYCS[[#This Row],[Approved budget FY 24/25]])</f>
        <v>0</v>
      </c>
      <c r="V31" s="99">
        <f>MYCS[[#This Row],[Total Project Commitments]]-MYCS[[#This Row],[Total approved cost of the project by DC (Value in UGX)]]</f>
        <v>0</v>
      </c>
      <c r="W31" s="93"/>
      <c r="X31" s="93"/>
      <c r="Y31" s="93"/>
      <c r="Z31" s="100"/>
    </row>
    <row r="32" spans="1:26" ht="20.25" x14ac:dyDescent="0.3">
      <c r="A32" s="93"/>
      <c r="B32" s="94" t="str">
        <f ca="1">IFERROR(OFFSET(DC[[#Headers],[Code Project]],MATCH(MYCS[[#This Row],[Project Code and Name ]],DC[Code Project],0),-3),"")</f>
        <v/>
      </c>
      <c r="C32" s="93"/>
      <c r="D32" s="95" t="str">
        <f ca="1">IFERROR(OFFSET(DC[[#Headers],[Code Project]],MATCH(MYCS[[#This Row],[Project Code and Name ]],DC[Code Project],0),1),"")</f>
        <v/>
      </c>
      <c r="E32" s="96" t="str">
        <f ca="1">IFERROR(OFFSET(DC[[#Headers],[Code Project]],MATCH(MYCS[[#This Row],[Project Code and Name ]],DC[Code Project],0),6),"")</f>
        <v/>
      </c>
      <c r="F32" s="93"/>
      <c r="G32" s="93"/>
      <c r="H32" s="97"/>
      <c r="I32" s="97"/>
      <c r="J32" s="97"/>
      <c r="K32" s="97"/>
      <c r="L32" s="97"/>
      <c r="M32" s="97"/>
      <c r="N32" s="98">
        <f>J32+K32+L32+MYCS[[#This Row],[Non contractual commitments]]</f>
        <v>0</v>
      </c>
      <c r="O32" s="97"/>
      <c r="P32" s="97"/>
      <c r="Q32" s="97"/>
      <c r="R32" s="97"/>
      <c r="S32" s="97"/>
      <c r="T32" s="97"/>
      <c r="U32" s="98">
        <f>SUM(MYCS[[#This Row],[FY25-26 sum (signed)]:[Cumulative spending to end FY 23/24]],MYCS[[#This Row],[Approved budget FY 24/25]])</f>
        <v>0</v>
      </c>
      <c r="V32" s="99">
        <f>MYCS[[#This Row],[Total Project Commitments]]-MYCS[[#This Row],[Total approved cost of the project by DC (Value in UGX)]]</f>
        <v>0</v>
      </c>
      <c r="W32" s="93"/>
      <c r="X32" s="93"/>
      <c r="Y32" s="93"/>
      <c r="Z32" s="100"/>
    </row>
    <row r="33" spans="1:26" ht="20.25" x14ac:dyDescent="0.3">
      <c r="A33" s="93"/>
      <c r="B33" s="94" t="str">
        <f ca="1">IFERROR(OFFSET(DC[[#Headers],[Code Project]],MATCH(MYCS[[#This Row],[Project Code and Name ]],DC[Code Project],0),-3),"")</f>
        <v/>
      </c>
      <c r="C33" s="93"/>
      <c r="D33" s="95" t="str">
        <f ca="1">IFERROR(OFFSET(DC[[#Headers],[Code Project]],MATCH(MYCS[[#This Row],[Project Code and Name ]],DC[Code Project],0),1),"")</f>
        <v/>
      </c>
      <c r="E33" s="96" t="str">
        <f ca="1">IFERROR(OFFSET(DC[[#Headers],[Code Project]],MATCH(MYCS[[#This Row],[Project Code and Name ]],DC[Code Project],0),6),"")</f>
        <v/>
      </c>
      <c r="F33" s="93"/>
      <c r="G33" s="93"/>
      <c r="H33" s="97"/>
      <c r="I33" s="97"/>
      <c r="J33" s="97"/>
      <c r="K33" s="97"/>
      <c r="L33" s="97"/>
      <c r="M33" s="97"/>
      <c r="N33" s="98">
        <f>J33+K33+L33+MYCS[[#This Row],[Non contractual commitments]]</f>
        <v>0</v>
      </c>
      <c r="O33" s="97"/>
      <c r="P33" s="97"/>
      <c r="Q33" s="97"/>
      <c r="R33" s="97"/>
      <c r="S33" s="97"/>
      <c r="T33" s="97"/>
      <c r="U33" s="98">
        <f>SUM(MYCS[[#This Row],[FY25-26 sum (signed)]:[Cumulative spending to end FY 23/24]],MYCS[[#This Row],[Approved budget FY 24/25]])</f>
        <v>0</v>
      </c>
      <c r="V33" s="99">
        <f>MYCS[[#This Row],[Total Project Commitments]]-MYCS[[#This Row],[Total approved cost of the project by DC (Value in UGX)]]</f>
        <v>0</v>
      </c>
      <c r="W33" s="93"/>
      <c r="X33" s="93"/>
      <c r="Y33" s="93"/>
      <c r="Z33" s="100"/>
    </row>
    <row r="34" spans="1:26" ht="20.25" x14ac:dyDescent="0.3">
      <c r="A34" s="93"/>
      <c r="B34" s="94" t="str">
        <f ca="1">IFERROR(OFFSET(DC[[#Headers],[Code Project]],MATCH(MYCS[[#This Row],[Project Code and Name ]],DC[Code Project],0),-3),"")</f>
        <v/>
      </c>
      <c r="C34" s="93"/>
      <c r="D34" s="95" t="str">
        <f ca="1">IFERROR(OFFSET(DC[[#Headers],[Code Project]],MATCH(MYCS[[#This Row],[Project Code and Name ]],DC[Code Project],0),1),"")</f>
        <v/>
      </c>
      <c r="E34" s="96" t="str">
        <f ca="1">IFERROR(OFFSET(DC[[#Headers],[Code Project]],MATCH(MYCS[[#This Row],[Project Code and Name ]],DC[Code Project],0),6),"")</f>
        <v/>
      </c>
      <c r="F34" s="93"/>
      <c r="G34" s="93"/>
      <c r="H34" s="97"/>
      <c r="I34" s="97"/>
      <c r="J34" s="97"/>
      <c r="K34" s="97"/>
      <c r="L34" s="97"/>
      <c r="M34" s="97"/>
      <c r="N34" s="98">
        <f>J34+K34+L34+MYCS[[#This Row],[Non contractual commitments]]</f>
        <v>0</v>
      </c>
      <c r="O34" s="97"/>
      <c r="P34" s="97"/>
      <c r="Q34" s="97"/>
      <c r="R34" s="97"/>
      <c r="S34" s="97"/>
      <c r="T34" s="97"/>
      <c r="U34" s="98">
        <f>SUM(MYCS[[#This Row],[FY25-26 sum (signed)]:[Cumulative spending to end FY 23/24]],MYCS[[#This Row],[Approved budget FY 24/25]])</f>
        <v>0</v>
      </c>
      <c r="V34" s="99">
        <f>MYCS[[#This Row],[Total Project Commitments]]-MYCS[[#This Row],[Total approved cost of the project by DC (Value in UGX)]]</f>
        <v>0</v>
      </c>
      <c r="W34" s="93"/>
      <c r="X34" s="93"/>
      <c r="Y34" s="93"/>
      <c r="Z34" s="100"/>
    </row>
    <row r="35" spans="1:26" ht="20.25" x14ac:dyDescent="0.3">
      <c r="A35" s="93"/>
      <c r="B35" s="94" t="str">
        <f ca="1">IFERROR(OFFSET(DC[[#Headers],[Code Project]],MATCH(MYCS[[#This Row],[Project Code and Name ]],DC[Code Project],0),-3),"")</f>
        <v/>
      </c>
      <c r="C35" s="93"/>
      <c r="D35" s="95" t="str">
        <f ca="1">IFERROR(OFFSET(DC[[#Headers],[Code Project]],MATCH(MYCS[[#This Row],[Project Code and Name ]],DC[Code Project],0),1),"")</f>
        <v/>
      </c>
      <c r="E35" s="96" t="str">
        <f ca="1">IFERROR(OFFSET(DC[[#Headers],[Code Project]],MATCH(MYCS[[#This Row],[Project Code and Name ]],DC[Code Project],0),6),"")</f>
        <v/>
      </c>
      <c r="F35" s="93"/>
      <c r="G35" s="93"/>
      <c r="H35" s="97"/>
      <c r="I35" s="97"/>
      <c r="J35" s="97"/>
      <c r="K35" s="97"/>
      <c r="L35" s="97"/>
      <c r="M35" s="97"/>
      <c r="N35" s="98">
        <f>J35+K35+L35+MYCS[[#This Row],[Non contractual commitments]]</f>
        <v>0</v>
      </c>
      <c r="O35" s="97"/>
      <c r="P35" s="97"/>
      <c r="Q35" s="97"/>
      <c r="R35" s="97"/>
      <c r="S35" s="97"/>
      <c r="T35" s="97"/>
      <c r="U35" s="98">
        <f>SUM(MYCS[[#This Row],[FY25-26 sum (signed)]:[Cumulative spending to end FY 23/24]],MYCS[[#This Row],[Approved budget FY 24/25]])</f>
        <v>0</v>
      </c>
      <c r="V35" s="99">
        <f>MYCS[[#This Row],[Total Project Commitments]]-MYCS[[#This Row],[Total approved cost of the project by DC (Value in UGX)]]</f>
        <v>0</v>
      </c>
      <c r="W35" s="93"/>
      <c r="X35" s="93"/>
      <c r="Y35" s="93"/>
      <c r="Z35" s="100"/>
    </row>
    <row r="36" spans="1:26" ht="20.25" x14ac:dyDescent="0.3">
      <c r="A36" s="93"/>
      <c r="B36" s="94" t="str">
        <f ca="1">IFERROR(OFFSET(DC[[#Headers],[Code Project]],MATCH(MYCS[[#This Row],[Project Code and Name ]],DC[Code Project],0),-3),"")</f>
        <v/>
      </c>
      <c r="C36" s="93"/>
      <c r="D36" s="95" t="str">
        <f ca="1">IFERROR(OFFSET(DC[[#Headers],[Code Project]],MATCH(MYCS[[#This Row],[Project Code and Name ]],DC[Code Project],0),1),"")</f>
        <v/>
      </c>
      <c r="E36" s="96" t="str">
        <f ca="1">IFERROR(OFFSET(DC[[#Headers],[Code Project]],MATCH(MYCS[[#This Row],[Project Code and Name ]],DC[Code Project],0),6),"")</f>
        <v/>
      </c>
      <c r="F36" s="93"/>
      <c r="G36" s="93"/>
      <c r="H36" s="97"/>
      <c r="I36" s="97"/>
      <c r="J36" s="97"/>
      <c r="K36" s="97"/>
      <c r="L36" s="97"/>
      <c r="M36" s="97"/>
      <c r="N36" s="98">
        <f>J36+K36+L36+MYCS[[#This Row],[Non contractual commitments]]</f>
        <v>0</v>
      </c>
      <c r="O36" s="97"/>
      <c r="P36" s="97"/>
      <c r="Q36" s="97"/>
      <c r="R36" s="97"/>
      <c r="S36" s="97"/>
      <c r="T36" s="97"/>
      <c r="U36" s="98">
        <f>SUM(MYCS[[#This Row],[FY25-26 sum (signed)]:[Cumulative spending to end FY 23/24]],MYCS[[#This Row],[Approved budget FY 24/25]])</f>
        <v>0</v>
      </c>
      <c r="V36" s="99">
        <f>MYCS[[#This Row],[Total Project Commitments]]-MYCS[[#This Row],[Total approved cost of the project by DC (Value in UGX)]]</f>
        <v>0</v>
      </c>
      <c r="W36" s="93"/>
      <c r="X36" s="93"/>
      <c r="Y36" s="93"/>
      <c r="Z36" s="100"/>
    </row>
    <row r="37" spans="1:26" ht="20.25" x14ac:dyDescent="0.3">
      <c r="A37" s="93"/>
      <c r="B37" s="94" t="str">
        <f ca="1">IFERROR(OFFSET(DC[[#Headers],[Code Project]],MATCH(MYCS[[#This Row],[Project Code and Name ]],DC[Code Project],0),-3),"")</f>
        <v/>
      </c>
      <c r="C37" s="93"/>
      <c r="D37" s="95" t="str">
        <f ca="1">IFERROR(OFFSET(DC[[#Headers],[Code Project]],MATCH(MYCS[[#This Row],[Project Code and Name ]],DC[Code Project],0),1),"")</f>
        <v/>
      </c>
      <c r="E37" s="96" t="str">
        <f ca="1">IFERROR(OFFSET(DC[[#Headers],[Code Project]],MATCH(MYCS[[#This Row],[Project Code and Name ]],DC[Code Project],0),6),"")</f>
        <v/>
      </c>
      <c r="F37" s="93"/>
      <c r="G37" s="93"/>
      <c r="H37" s="97"/>
      <c r="I37" s="97"/>
      <c r="J37" s="97"/>
      <c r="K37" s="97"/>
      <c r="L37" s="97"/>
      <c r="M37" s="97"/>
      <c r="N37" s="98">
        <f>J37+K37+L37+MYCS[[#This Row],[Non contractual commitments]]</f>
        <v>0</v>
      </c>
      <c r="O37" s="97"/>
      <c r="P37" s="97"/>
      <c r="Q37" s="97"/>
      <c r="R37" s="97"/>
      <c r="S37" s="97"/>
      <c r="T37" s="97"/>
      <c r="U37" s="98">
        <f>SUM(MYCS[[#This Row],[FY25-26 sum (signed)]:[Cumulative spending to end FY 23/24]],MYCS[[#This Row],[Approved budget FY 24/25]])</f>
        <v>0</v>
      </c>
      <c r="V37" s="99">
        <f>MYCS[[#This Row],[Total Project Commitments]]-MYCS[[#This Row],[Total approved cost of the project by DC (Value in UGX)]]</f>
        <v>0</v>
      </c>
      <c r="W37" s="93"/>
      <c r="X37" s="93"/>
      <c r="Y37" s="93"/>
      <c r="Z37" s="100"/>
    </row>
    <row r="38" spans="1:26" ht="20.25" x14ac:dyDescent="0.3">
      <c r="A38" s="93"/>
      <c r="B38" s="94" t="str">
        <f ca="1">IFERROR(OFFSET(DC[[#Headers],[Code Project]],MATCH(MYCS[[#This Row],[Project Code and Name ]],DC[Code Project],0),-3),"")</f>
        <v/>
      </c>
      <c r="C38" s="93"/>
      <c r="D38" s="95" t="str">
        <f ca="1">IFERROR(OFFSET(DC[[#Headers],[Code Project]],MATCH(MYCS[[#This Row],[Project Code and Name ]],DC[Code Project],0),1),"")</f>
        <v/>
      </c>
      <c r="E38" s="96" t="str">
        <f ca="1">IFERROR(OFFSET(DC[[#Headers],[Code Project]],MATCH(MYCS[[#This Row],[Project Code and Name ]],DC[Code Project],0),6),"")</f>
        <v/>
      </c>
      <c r="F38" s="93"/>
      <c r="G38" s="93"/>
      <c r="H38" s="97"/>
      <c r="I38" s="97"/>
      <c r="J38" s="97"/>
      <c r="K38" s="97"/>
      <c r="L38" s="97"/>
      <c r="M38" s="97"/>
      <c r="N38" s="98">
        <f>J38+K38+L38+MYCS[[#This Row],[Non contractual commitments]]</f>
        <v>0</v>
      </c>
      <c r="O38" s="97"/>
      <c r="P38" s="97"/>
      <c r="Q38" s="97"/>
      <c r="R38" s="97"/>
      <c r="S38" s="97"/>
      <c r="T38" s="97"/>
      <c r="U38" s="98">
        <f>SUM(MYCS[[#This Row],[FY25-26 sum (signed)]:[Cumulative spending to end FY 23/24]],MYCS[[#This Row],[Approved budget FY 24/25]])</f>
        <v>0</v>
      </c>
      <c r="V38" s="99">
        <f>MYCS[[#This Row],[Total Project Commitments]]-MYCS[[#This Row],[Total approved cost of the project by DC (Value in UGX)]]</f>
        <v>0</v>
      </c>
      <c r="W38" s="93"/>
      <c r="X38" s="93"/>
      <c r="Y38" s="93"/>
      <c r="Z38" s="100"/>
    </row>
    <row r="39" spans="1:26" ht="20.25" x14ac:dyDescent="0.3">
      <c r="A39" s="93"/>
      <c r="B39" s="94" t="str">
        <f ca="1">IFERROR(OFFSET(DC[[#Headers],[Code Project]],MATCH(MYCS[[#This Row],[Project Code and Name ]],DC[Code Project],0),-3),"")</f>
        <v/>
      </c>
      <c r="C39" s="93"/>
      <c r="D39" s="95" t="str">
        <f ca="1">IFERROR(OFFSET(DC[[#Headers],[Code Project]],MATCH(MYCS[[#This Row],[Project Code and Name ]],DC[Code Project],0),1),"")</f>
        <v/>
      </c>
      <c r="E39" s="96" t="str">
        <f ca="1">IFERROR(OFFSET(DC[[#Headers],[Code Project]],MATCH(MYCS[[#This Row],[Project Code and Name ]],DC[Code Project],0),6),"")</f>
        <v/>
      </c>
      <c r="F39" s="93"/>
      <c r="G39" s="93"/>
      <c r="H39" s="97"/>
      <c r="I39" s="97"/>
      <c r="J39" s="97"/>
      <c r="K39" s="97"/>
      <c r="L39" s="97"/>
      <c r="M39" s="97"/>
      <c r="N39" s="98">
        <f>J39+K39+L39+MYCS[[#This Row],[Non contractual commitments]]</f>
        <v>0</v>
      </c>
      <c r="O39" s="97"/>
      <c r="P39" s="97"/>
      <c r="Q39" s="97"/>
      <c r="R39" s="97"/>
      <c r="S39" s="97"/>
      <c r="T39" s="97"/>
      <c r="U39" s="98">
        <f>SUM(MYCS[[#This Row],[FY25-26 sum (signed)]:[Cumulative spending to end FY 23/24]],MYCS[[#This Row],[Approved budget FY 24/25]])</f>
        <v>0</v>
      </c>
      <c r="V39" s="99">
        <f>MYCS[[#This Row],[Total Project Commitments]]-MYCS[[#This Row],[Total approved cost of the project by DC (Value in UGX)]]</f>
        <v>0</v>
      </c>
      <c r="W39" s="93"/>
      <c r="X39" s="93"/>
      <c r="Y39" s="93"/>
      <c r="Z39" s="100"/>
    </row>
    <row r="40" spans="1:26" ht="20.25" x14ac:dyDescent="0.3">
      <c r="A40" s="93"/>
      <c r="B40" s="94" t="str">
        <f ca="1">IFERROR(OFFSET(DC[[#Headers],[Code Project]],MATCH(MYCS[[#This Row],[Project Code and Name ]],DC[Code Project],0),-3),"")</f>
        <v/>
      </c>
      <c r="C40" s="93"/>
      <c r="D40" s="95" t="str">
        <f ca="1">IFERROR(OFFSET(DC[[#Headers],[Code Project]],MATCH(MYCS[[#This Row],[Project Code and Name ]],DC[Code Project],0),1),"")</f>
        <v/>
      </c>
      <c r="E40" s="96" t="str">
        <f ca="1">IFERROR(OFFSET(DC[[#Headers],[Code Project]],MATCH(MYCS[[#This Row],[Project Code and Name ]],DC[Code Project],0),6),"")</f>
        <v/>
      </c>
      <c r="F40" s="93"/>
      <c r="G40" s="93"/>
      <c r="H40" s="97"/>
      <c r="I40" s="97"/>
      <c r="J40" s="97"/>
      <c r="K40" s="97"/>
      <c r="L40" s="97"/>
      <c r="M40" s="97"/>
      <c r="N40" s="98">
        <f>J40+K40+L40+MYCS[[#This Row],[Non contractual commitments]]</f>
        <v>0</v>
      </c>
      <c r="O40" s="97"/>
      <c r="P40" s="97"/>
      <c r="Q40" s="97"/>
      <c r="R40" s="97"/>
      <c r="S40" s="97"/>
      <c r="T40" s="97"/>
      <c r="U40" s="98">
        <f>SUM(MYCS[[#This Row],[FY25-26 sum (signed)]:[Cumulative spending to end FY 23/24]],MYCS[[#This Row],[Approved budget FY 24/25]])</f>
        <v>0</v>
      </c>
      <c r="V40" s="99">
        <f>MYCS[[#This Row],[Total Project Commitments]]-MYCS[[#This Row],[Total approved cost of the project by DC (Value in UGX)]]</f>
        <v>0</v>
      </c>
      <c r="W40" s="93"/>
      <c r="X40" s="93"/>
      <c r="Y40" s="93"/>
      <c r="Z40" s="100"/>
    </row>
    <row r="41" spans="1:26" ht="20.25" x14ac:dyDescent="0.3">
      <c r="A41" s="93"/>
      <c r="B41" s="94" t="str">
        <f ca="1">IFERROR(OFFSET(DC[[#Headers],[Code Project]],MATCH(MYCS[[#This Row],[Project Code and Name ]],DC[Code Project],0),-3),"")</f>
        <v/>
      </c>
      <c r="C41" s="93"/>
      <c r="D41" s="95" t="str">
        <f ca="1">IFERROR(OFFSET(DC[[#Headers],[Code Project]],MATCH(MYCS[[#This Row],[Project Code and Name ]],DC[Code Project],0),1),"")</f>
        <v/>
      </c>
      <c r="E41" s="96" t="str">
        <f ca="1">IFERROR(OFFSET(DC[[#Headers],[Code Project]],MATCH(MYCS[[#This Row],[Project Code and Name ]],DC[Code Project],0),6),"")</f>
        <v/>
      </c>
      <c r="F41" s="93"/>
      <c r="G41" s="93"/>
      <c r="H41" s="97"/>
      <c r="I41" s="97"/>
      <c r="J41" s="97"/>
      <c r="K41" s="97"/>
      <c r="L41" s="97"/>
      <c r="M41" s="97"/>
      <c r="N41" s="98">
        <f>J41+K41+L41+MYCS[[#This Row],[Non contractual commitments]]</f>
        <v>0</v>
      </c>
      <c r="O41" s="97"/>
      <c r="P41" s="97"/>
      <c r="Q41" s="97"/>
      <c r="R41" s="97"/>
      <c r="S41" s="97"/>
      <c r="T41" s="97"/>
      <c r="U41" s="98">
        <f>SUM(MYCS[[#This Row],[FY25-26 sum (signed)]:[Cumulative spending to end FY 23/24]],MYCS[[#This Row],[Approved budget FY 24/25]])</f>
        <v>0</v>
      </c>
      <c r="V41" s="99">
        <f>MYCS[[#This Row],[Total Project Commitments]]-MYCS[[#This Row],[Total approved cost of the project by DC (Value in UGX)]]</f>
        <v>0</v>
      </c>
      <c r="W41" s="93"/>
      <c r="X41" s="93"/>
      <c r="Y41" s="93"/>
      <c r="Z41" s="100"/>
    </row>
    <row r="42" spans="1:26" ht="20.25" x14ac:dyDescent="0.3">
      <c r="A42" s="93"/>
      <c r="B42" s="94" t="str">
        <f ca="1">IFERROR(OFFSET(DC[[#Headers],[Code Project]],MATCH(MYCS[[#This Row],[Project Code and Name ]],DC[Code Project],0),-3),"")</f>
        <v/>
      </c>
      <c r="C42" s="93"/>
      <c r="D42" s="95" t="str">
        <f ca="1">IFERROR(OFFSET(DC[[#Headers],[Code Project]],MATCH(MYCS[[#This Row],[Project Code and Name ]],DC[Code Project],0),1),"")</f>
        <v/>
      </c>
      <c r="E42" s="96" t="str">
        <f ca="1">IFERROR(OFFSET(DC[[#Headers],[Code Project]],MATCH(MYCS[[#This Row],[Project Code and Name ]],DC[Code Project],0),6),"")</f>
        <v/>
      </c>
      <c r="F42" s="93"/>
      <c r="G42" s="93"/>
      <c r="H42" s="97"/>
      <c r="I42" s="97"/>
      <c r="J42" s="97"/>
      <c r="K42" s="97"/>
      <c r="L42" s="97"/>
      <c r="M42" s="97"/>
      <c r="N42" s="98">
        <f>J42+K42+L42+MYCS[[#This Row],[Non contractual commitments]]</f>
        <v>0</v>
      </c>
      <c r="O42" s="97"/>
      <c r="P42" s="97"/>
      <c r="Q42" s="97"/>
      <c r="R42" s="97"/>
      <c r="S42" s="97"/>
      <c r="T42" s="97"/>
      <c r="U42" s="98">
        <f>SUM(MYCS[[#This Row],[FY25-26 sum (signed)]:[Cumulative spending to end FY 23/24]],MYCS[[#This Row],[Approved budget FY 24/25]])</f>
        <v>0</v>
      </c>
      <c r="V42" s="99">
        <f>MYCS[[#This Row],[Total Project Commitments]]-MYCS[[#This Row],[Total approved cost of the project by DC (Value in UGX)]]</f>
        <v>0</v>
      </c>
      <c r="W42" s="93"/>
      <c r="X42" s="93"/>
      <c r="Y42" s="93"/>
      <c r="Z42" s="100"/>
    </row>
    <row r="43" spans="1:26" ht="20.25" x14ac:dyDescent="0.3">
      <c r="A43" s="93"/>
      <c r="B43" s="94" t="str">
        <f ca="1">IFERROR(OFFSET(DC[[#Headers],[Code Project]],MATCH(MYCS[[#This Row],[Project Code and Name ]],DC[Code Project],0),-3),"")</f>
        <v/>
      </c>
      <c r="C43" s="93"/>
      <c r="D43" s="95" t="str">
        <f ca="1">IFERROR(OFFSET(DC[[#Headers],[Code Project]],MATCH(MYCS[[#This Row],[Project Code and Name ]],DC[Code Project],0),1),"")</f>
        <v/>
      </c>
      <c r="E43" s="96" t="str">
        <f ca="1">IFERROR(OFFSET(DC[[#Headers],[Code Project]],MATCH(MYCS[[#This Row],[Project Code and Name ]],DC[Code Project],0),6),"")</f>
        <v/>
      </c>
      <c r="F43" s="93"/>
      <c r="G43" s="93"/>
      <c r="H43" s="97"/>
      <c r="I43" s="97"/>
      <c r="J43" s="97"/>
      <c r="K43" s="97"/>
      <c r="L43" s="97"/>
      <c r="M43" s="97"/>
      <c r="N43" s="98">
        <f>J43+K43+L43+MYCS[[#This Row],[Non contractual commitments]]</f>
        <v>0</v>
      </c>
      <c r="O43" s="97"/>
      <c r="P43" s="97"/>
      <c r="Q43" s="97"/>
      <c r="R43" s="97"/>
      <c r="S43" s="97"/>
      <c r="T43" s="97"/>
      <c r="U43" s="98">
        <f>SUM(MYCS[[#This Row],[FY25-26 sum (signed)]:[Cumulative spending to end FY 23/24]],MYCS[[#This Row],[Approved budget FY 24/25]])</f>
        <v>0</v>
      </c>
      <c r="V43" s="99">
        <f>MYCS[[#This Row],[Total Project Commitments]]-MYCS[[#This Row],[Total approved cost of the project by DC (Value in UGX)]]</f>
        <v>0</v>
      </c>
      <c r="W43" s="93"/>
      <c r="X43" s="93"/>
      <c r="Y43" s="93"/>
      <c r="Z43" s="100"/>
    </row>
    <row r="44" spans="1:26" ht="20.25" x14ac:dyDescent="0.3">
      <c r="A44" s="93"/>
      <c r="B44" s="94" t="str">
        <f ca="1">IFERROR(OFFSET(DC[[#Headers],[Code Project]],MATCH(MYCS[[#This Row],[Project Code and Name ]],DC[Code Project],0),-3),"")</f>
        <v/>
      </c>
      <c r="C44" s="93"/>
      <c r="D44" s="95" t="str">
        <f ca="1">IFERROR(OFFSET(DC[[#Headers],[Code Project]],MATCH(MYCS[[#This Row],[Project Code and Name ]],DC[Code Project],0),1),"")</f>
        <v/>
      </c>
      <c r="E44" s="96" t="str">
        <f ca="1">IFERROR(OFFSET(DC[[#Headers],[Code Project]],MATCH(MYCS[[#This Row],[Project Code and Name ]],DC[Code Project],0),6),"")</f>
        <v/>
      </c>
      <c r="F44" s="93"/>
      <c r="G44" s="93"/>
      <c r="H44" s="97"/>
      <c r="I44" s="97"/>
      <c r="J44" s="97"/>
      <c r="K44" s="97"/>
      <c r="L44" s="97"/>
      <c r="M44" s="97"/>
      <c r="N44" s="98">
        <f>J44+K44+L44+MYCS[[#This Row],[Non contractual commitments]]</f>
        <v>0</v>
      </c>
      <c r="O44" s="97"/>
      <c r="P44" s="97"/>
      <c r="Q44" s="97"/>
      <c r="R44" s="97"/>
      <c r="S44" s="97"/>
      <c r="T44" s="97"/>
      <c r="U44" s="98">
        <f>SUM(MYCS[[#This Row],[FY25-26 sum (signed)]:[Cumulative spending to end FY 23/24]],MYCS[[#This Row],[Approved budget FY 24/25]])</f>
        <v>0</v>
      </c>
      <c r="V44" s="99">
        <f>MYCS[[#This Row],[Total Project Commitments]]-MYCS[[#This Row],[Total approved cost of the project by DC (Value in UGX)]]</f>
        <v>0</v>
      </c>
      <c r="W44" s="93"/>
      <c r="X44" s="93"/>
      <c r="Y44" s="93"/>
      <c r="Z44" s="100"/>
    </row>
    <row r="45" spans="1:26" ht="20.25" x14ac:dyDescent="0.3">
      <c r="A45" s="93"/>
      <c r="B45" s="94" t="str">
        <f ca="1">IFERROR(OFFSET(DC[[#Headers],[Code Project]],MATCH(MYCS[[#This Row],[Project Code and Name ]],DC[Code Project],0),-3),"")</f>
        <v/>
      </c>
      <c r="C45" s="93"/>
      <c r="D45" s="95" t="str">
        <f ca="1">IFERROR(OFFSET(DC[[#Headers],[Code Project]],MATCH(MYCS[[#This Row],[Project Code and Name ]],DC[Code Project],0),1),"")</f>
        <v/>
      </c>
      <c r="E45" s="96" t="str">
        <f ca="1">IFERROR(OFFSET(DC[[#Headers],[Code Project]],MATCH(MYCS[[#This Row],[Project Code and Name ]],DC[Code Project],0),6),"")</f>
        <v/>
      </c>
      <c r="F45" s="93"/>
      <c r="G45" s="93"/>
      <c r="H45" s="97"/>
      <c r="I45" s="97"/>
      <c r="J45" s="97"/>
      <c r="K45" s="97"/>
      <c r="L45" s="97"/>
      <c r="M45" s="97"/>
      <c r="N45" s="98">
        <f>J45+K45+L45+MYCS[[#This Row],[Non contractual commitments]]</f>
        <v>0</v>
      </c>
      <c r="O45" s="97"/>
      <c r="P45" s="97"/>
      <c r="Q45" s="97"/>
      <c r="R45" s="97"/>
      <c r="S45" s="97"/>
      <c r="T45" s="97"/>
      <c r="U45" s="98">
        <f>SUM(MYCS[[#This Row],[FY25-26 sum (signed)]:[Cumulative spending to end FY 23/24]],MYCS[[#This Row],[Approved budget FY 24/25]])</f>
        <v>0</v>
      </c>
      <c r="V45" s="99">
        <f>MYCS[[#This Row],[Total Project Commitments]]-MYCS[[#This Row],[Total approved cost of the project by DC (Value in UGX)]]</f>
        <v>0</v>
      </c>
      <c r="W45" s="93"/>
      <c r="X45" s="93"/>
      <c r="Y45" s="93"/>
      <c r="Z45" s="100"/>
    </row>
    <row r="46" spans="1:26" ht="20.25" x14ac:dyDescent="0.3">
      <c r="A46" s="93"/>
      <c r="B46" s="94" t="str">
        <f ca="1">IFERROR(OFFSET(DC[[#Headers],[Code Project]],MATCH(MYCS[[#This Row],[Project Code and Name ]],DC[Code Project],0),-3),"")</f>
        <v/>
      </c>
      <c r="C46" s="93"/>
      <c r="D46" s="95" t="str">
        <f ca="1">IFERROR(OFFSET(DC[[#Headers],[Code Project]],MATCH(MYCS[[#This Row],[Project Code and Name ]],DC[Code Project],0),1),"")</f>
        <v/>
      </c>
      <c r="E46" s="96" t="str">
        <f ca="1">IFERROR(OFFSET(DC[[#Headers],[Code Project]],MATCH(MYCS[[#This Row],[Project Code and Name ]],DC[Code Project],0),6),"")</f>
        <v/>
      </c>
      <c r="F46" s="93"/>
      <c r="G46" s="93"/>
      <c r="H46" s="97"/>
      <c r="I46" s="97"/>
      <c r="J46" s="97"/>
      <c r="K46" s="97"/>
      <c r="L46" s="97"/>
      <c r="M46" s="97"/>
      <c r="N46" s="98">
        <f>J46+K46+L46+MYCS[[#This Row],[Non contractual commitments]]</f>
        <v>0</v>
      </c>
      <c r="O46" s="97"/>
      <c r="P46" s="97"/>
      <c r="Q46" s="97"/>
      <c r="R46" s="97"/>
      <c r="S46" s="97"/>
      <c r="T46" s="97"/>
      <c r="U46" s="98">
        <f>SUM(MYCS[[#This Row],[FY25-26 sum (signed)]:[Cumulative spending to end FY 23/24]],MYCS[[#This Row],[Approved budget FY 24/25]])</f>
        <v>0</v>
      </c>
      <c r="V46" s="99">
        <f>MYCS[[#This Row],[Total Project Commitments]]-MYCS[[#This Row],[Total approved cost of the project by DC (Value in UGX)]]</f>
        <v>0</v>
      </c>
      <c r="W46" s="93"/>
      <c r="X46" s="93"/>
      <c r="Y46" s="93"/>
      <c r="Z46" s="100"/>
    </row>
    <row r="47" spans="1:26" ht="20.25" x14ac:dyDescent="0.3">
      <c r="A47" s="93"/>
      <c r="B47" s="94" t="str">
        <f ca="1">IFERROR(OFFSET(DC[[#Headers],[Code Project]],MATCH(MYCS[[#This Row],[Project Code and Name ]],DC[Code Project],0),-3),"")</f>
        <v/>
      </c>
      <c r="C47" s="93"/>
      <c r="D47" s="95" t="str">
        <f ca="1">IFERROR(OFFSET(DC[[#Headers],[Code Project]],MATCH(MYCS[[#This Row],[Project Code and Name ]],DC[Code Project],0),1),"")</f>
        <v/>
      </c>
      <c r="E47" s="96" t="str">
        <f ca="1">IFERROR(OFFSET(DC[[#Headers],[Code Project]],MATCH(MYCS[[#This Row],[Project Code and Name ]],DC[Code Project],0),6),"")</f>
        <v/>
      </c>
      <c r="F47" s="93"/>
      <c r="G47" s="93"/>
      <c r="H47" s="97"/>
      <c r="I47" s="97"/>
      <c r="J47" s="97"/>
      <c r="K47" s="97"/>
      <c r="L47" s="97"/>
      <c r="M47" s="97"/>
      <c r="N47" s="98">
        <f>J47+K47+L47+MYCS[[#This Row],[Non contractual commitments]]</f>
        <v>0</v>
      </c>
      <c r="O47" s="97"/>
      <c r="P47" s="97"/>
      <c r="Q47" s="97"/>
      <c r="R47" s="97"/>
      <c r="S47" s="97"/>
      <c r="T47" s="97"/>
      <c r="U47" s="98">
        <f>SUM(MYCS[[#This Row],[FY25-26 sum (signed)]:[Cumulative spending to end FY 23/24]],MYCS[[#This Row],[Approved budget FY 24/25]])</f>
        <v>0</v>
      </c>
      <c r="V47" s="99">
        <f>MYCS[[#This Row],[Total Project Commitments]]-MYCS[[#This Row],[Total approved cost of the project by DC (Value in UGX)]]</f>
        <v>0</v>
      </c>
      <c r="W47" s="93"/>
      <c r="X47" s="93"/>
      <c r="Y47" s="93"/>
      <c r="Z47" s="100"/>
    </row>
    <row r="48" spans="1:26" ht="20.25" x14ac:dyDescent="0.3">
      <c r="A48" s="93"/>
      <c r="B48" s="94" t="str">
        <f ca="1">IFERROR(OFFSET(DC[[#Headers],[Code Project]],MATCH(MYCS[[#This Row],[Project Code and Name ]],DC[Code Project],0),-3),"")</f>
        <v/>
      </c>
      <c r="C48" s="93"/>
      <c r="D48" s="95" t="str">
        <f ca="1">IFERROR(OFFSET(DC[[#Headers],[Code Project]],MATCH(MYCS[[#This Row],[Project Code and Name ]],DC[Code Project],0),1),"")</f>
        <v/>
      </c>
      <c r="E48" s="96" t="str">
        <f ca="1">IFERROR(OFFSET(DC[[#Headers],[Code Project]],MATCH(MYCS[[#This Row],[Project Code and Name ]],DC[Code Project],0),6),"")</f>
        <v/>
      </c>
      <c r="F48" s="93"/>
      <c r="G48" s="93"/>
      <c r="H48" s="97"/>
      <c r="I48" s="97"/>
      <c r="J48" s="97"/>
      <c r="K48" s="97"/>
      <c r="L48" s="97"/>
      <c r="M48" s="97"/>
      <c r="N48" s="98">
        <f>J48+K48+L48+MYCS[[#This Row],[Non contractual commitments]]</f>
        <v>0</v>
      </c>
      <c r="O48" s="97"/>
      <c r="P48" s="97"/>
      <c r="Q48" s="97"/>
      <c r="R48" s="97"/>
      <c r="S48" s="97"/>
      <c r="T48" s="97"/>
      <c r="U48" s="98">
        <f>SUM(MYCS[[#This Row],[FY25-26 sum (signed)]:[Cumulative spending to end FY 23/24]],MYCS[[#This Row],[Approved budget FY 24/25]])</f>
        <v>0</v>
      </c>
      <c r="V48" s="99">
        <f>MYCS[[#This Row],[Total Project Commitments]]-MYCS[[#This Row],[Total approved cost of the project by DC (Value in UGX)]]</f>
        <v>0</v>
      </c>
      <c r="W48" s="93"/>
      <c r="X48" s="93"/>
      <c r="Y48" s="93"/>
      <c r="Z48" s="100"/>
    </row>
    <row r="49" spans="1:26" ht="20.25" x14ac:dyDescent="0.3">
      <c r="A49" s="93"/>
      <c r="B49" s="94" t="str">
        <f ca="1">IFERROR(OFFSET(DC[[#Headers],[Code Project]],MATCH(MYCS[[#This Row],[Project Code and Name ]],DC[Code Project],0),-3),"")</f>
        <v/>
      </c>
      <c r="C49" s="93"/>
      <c r="D49" s="95" t="str">
        <f ca="1">IFERROR(OFFSET(DC[[#Headers],[Code Project]],MATCH(MYCS[[#This Row],[Project Code and Name ]],DC[Code Project],0),1),"")</f>
        <v/>
      </c>
      <c r="E49" s="96" t="str">
        <f ca="1">IFERROR(OFFSET(DC[[#Headers],[Code Project]],MATCH(MYCS[[#This Row],[Project Code and Name ]],DC[Code Project],0),6),"")</f>
        <v/>
      </c>
      <c r="F49" s="93"/>
      <c r="G49" s="93"/>
      <c r="H49" s="97"/>
      <c r="I49" s="97"/>
      <c r="J49" s="97"/>
      <c r="K49" s="97"/>
      <c r="L49" s="97"/>
      <c r="M49" s="97"/>
      <c r="N49" s="98">
        <f>J49+K49+L49+MYCS[[#This Row],[Non contractual commitments]]</f>
        <v>0</v>
      </c>
      <c r="O49" s="97"/>
      <c r="P49" s="97"/>
      <c r="Q49" s="97"/>
      <c r="R49" s="97"/>
      <c r="S49" s="97"/>
      <c r="T49" s="97"/>
      <c r="U49" s="98">
        <f>SUM(MYCS[[#This Row],[FY25-26 sum (signed)]:[Cumulative spending to end FY 23/24]],MYCS[[#This Row],[Approved budget FY 24/25]])</f>
        <v>0</v>
      </c>
      <c r="V49" s="99">
        <f>MYCS[[#This Row],[Total Project Commitments]]-MYCS[[#This Row],[Total approved cost of the project by DC (Value in UGX)]]</f>
        <v>0</v>
      </c>
      <c r="W49" s="93"/>
      <c r="X49" s="93"/>
      <c r="Y49" s="93"/>
      <c r="Z49" s="100"/>
    </row>
    <row r="50" spans="1:26" ht="20.25" x14ac:dyDescent="0.3">
      <c r="A50" s="93"/>
      <c r="B50" s="94" t="str">
        <f ca="1">IFERROR(OFFSET(DC[[#Headers],[Code Project]],MATCH(MYCS[[#This Row],[Project Code and Name ]],DC[Code Project],0),-3),"")</f>
        <v/>
      </c>
      <c r="C50" s="93"/>
      <c r="D50" s="95" t="str">
        <f ca="1">IFERROR(OFFSET(DC[[#Headers],[Code Project]],MATCH(MYCS[[#This Row],[Project Code and Name ]],DC[Code Project],0),1),"")</f>
        <v/>
      </c>
      <c r="E50" s="96" t="str">
        <f ca="1">IFERROR(OFFSET(DC[[#Headers],[Code Project]],MATCH(MYCS[[#This Row],[Project Code and Name ]],DC[Code Project],0),6),"")</f>
        <v/>
      </c>
      <c r="F50" s="93"/>
      <c r="G50" s="93"/>
      <c r="H50" s="97"/>
      <c r="I50" s="97"/>
      <c r="J50" s="97"/>
      <c r="K50" s="97"/>
      <c r="L50" s="97"/>
      <c r="M50" s="97"/>
      <c r="N50" s="98">
        <f>J50+K50+L50+MYCS[[#This Row],[Non contractual commitments]]</f>
        <v>0</v>
      </c>
      <c r="O50" s="97"/>
      <c r="P50" s="97"/>
      <c r="Q50" s="97"/>
      <c r="R50" s="97"/>
      <c r="S50" s="97"/>
      <c r="T50" s="97"/>
      <c r="U50" s="98">
        <f>SUM(MYCS[[#This Row],[FY25-26 sum (signed)]:[Cumulative spending to end FY 23/24]],MYCS[[#This Row],[Approved budget FY 24/25]])</f>
        <v>0</v>
      </c>
      <c r="V50" s="99">
        <f>MYCS[[#This Row],[Total Project Commitments]]-MYCS[[#This Row],[Total approved cost of the project by DC (Value in UGX)]]</f>
        <v>0</v>
      </c>
      <c r="W50" s="93"/>
      <c r="X50" s="93"/>
      <c r="Y50" s="93"/>
      <c r="Z50" s="100"/>
    </row>
    <row r="51" spans="1:26" ht="20.25" x14ac:dyDescent="0.3">
      <c r="A51" s="93"/>
      <c r="B51" s="94" t="str">
        <f ca="1">IFERROR(OFFSET(DC[[#Headers],[Code Project]],MATCH(MYCS[[#This Row],[Project Code and Name ]],DC[Code Project],0),-3),"")</f>
        <v/>
      </c>
      <c r="C51" s="93"/>
      <c r="D51" s="95" t="str">
        <f ca="1">IFERROR(OFFSET(DC[[#Headers],[Code Project]],MATCH(MYCS[[#This Row],[Project Code and Name ]],DC[Code Project],0),1),"")</f>
        <v/>
      </c>
      <c r="E51" s="96" t="str">
        <f ca="1">IFERROR(OFFSET(DC[[#Headers],[Code Project]],MATCH(MYCS[[#This Row],[Project Code and Name ]],DC[Code Project],0),6),"")</f>
        <v/>
      </c>
      <c r="F51" s="93"/>
      <c r="G51" s="93"/>
      <c r="H51" s="97"/>
      <c r="I51" s="97"/>
      <c r="J51" s="97"/>
      <c r="K51" s="97"/>
      <c r="L51" s="97"/>
      <c r="M51" s="97"/>
      <c r="N51" s="98">
        <f>J51+K51+L51+MYCS[[#This Row],[Non contractual commitments]]</f>
        <v>0</v>
      </c>
      <c r="O51" s="97"/>
      <c r="P51" s="97"/>
      <c r="Q51" s="97"/>
      <c r="R51" s="97"/>
      <c r="S51" s="97"/>
      <c r="T51" s="97"/>
      <c r="U51" s="98">
        <f>SUM(MYCS[[#This Row],[FY25-26 sum (signed)]:[Cumulative spending to end FY 23/24]],MYCS[[#This Row],[Approved budget FY 24/25]])</f>
        <v>0</v>
      </c>
      <c r="V51" s="99">
        <f>MYCS[[#This Row],[Total Project Commitments]]-MYCS[[#This Row],[Total approved cost of the project by DC (Value in UGX)]]</f>
        <v>0</v>
      </c>
      <c r="W51" s="93"/>
      <c r="X51" s="93"/>
      <c r="Y51" s="93"/>
      <c r="Z51" s="100"/>
    </row>
    <row r="52" spans="1:26" ht="20.25" x14ac:dyDescent="0.3">
      <c r="A52" s="93"/>
      <c r="B52" s="94" t="str">
        <f ca="1">IFERROR(OFFSET(DC[[#Headers],[Code Project]],MATCH(MYCS[[#This Row],[Project Code and Name ]],DC[Code Project],0),-3),"")</f>
        <v/>
      </c>
      <c r="C52" s="93"/>
      <c r="D52" s="95" t="str">
        <f ca="1">IFERROR(OFFSET(DC[[#Headers],[Code Project]],MATCH(MYCS[[#This Row],[Project Code and Name ]],DC[Code Project],0),1),"")</f>
        <v/>
      </c>
      <c r="E52" s="96" t="str">
        <f ca="1">IFERROR(OFFSET(DC[[#Headers],[Code Project]],MATCH(MYCS[[#This Row],[Project Code and Name ]],DC[Code Project],0),6),"")</f>
        <v/>
      </c>
      <c r="F52" s="93"/>
      <c r="G52" s="93"/>
      <c r="H52" s="97"/>
      <c r="I52" s="97"/>
      <c r="J52" s="97"/>
      <c r="K52" s="97"/>
      <c r="L52" s="97"/>
      <c r="M52" s="97"/>
      <c r="N52" s="98">
        <f>J52+K52+L52+MYCS[[#This Row],[Non contractual commitments]]</f>
        <v>0</v>
      </c>
      <c r="O52" s="97"/>
      <c r="P52" s="97"/>
      <c r="Q52" s="97"/>
      <c r="R52" s="97"/>
      <c r="S52" s="97"/>
      <c r="T52" s="97"/>
      <c r="U52" s="98">
        <f>SUM(MYCS[[#This Row],[FY25-26 sum (signed)]:[Cumulative spending to end FY 23/24]],MYCS[[#This Row],[Approved budget FY 24/25]])</f>
        <v>0</v>
      </c>
      <c r="V52" s="99">
        <f>MYCS[[#This Row],[Total Project Commitments]]-MYCS[[#This Row],[Total approved cost of the project by DC (Value in UGX)]]</f>
        <v>0</v>
      </c>
      <c r="W52" s="93"/>
      <c r="X52" s="93"/>
      <c r="Y52" s="93"/>
      <c r="Z52" s="100"/>
    </row>
    <row r="53" spans="1:26" ht="20.25" x14ac:dyDescent="0.3">
      <c r="A53" s="93"/>
      <c r="B53" s="94" t="str">
        <f ca="1">IFERROR(OFFSET(DC[[#Headers],[Code Project]],MATCH(MYCS[[#This Row],[Project Code and Name ]],DC[Code Project],0),-3),"")</f>
        <v/>
      </c>
      <c r="C53" s="93"/>
      <c r="D53" s="95" t="str">
        <f ca="1">IFERROR(OFFSET(DC[[#Headers],[Code Project]],MATCH(MYCS[[#This Row],[Project Code and Name ]],DC[Code Project],0),1),"")</f>
        <v/>
      </c>
      <c r="E53" s="96" t="str">
        <f ca="1">IFERROR(OFFSET(DC[[#Headers],[Code Project]],MATCH(MYCS[[#This Row],[Project Code and Name ]],DC[Code Project],0),6),"")</f>
        <v/>
      </c>
      <c r="F53" s="93"/>
      <c r="G53" s="93"/>
      <c r="H53" s="97"/>
      <c r="I53" s="97"/>
      <c r="J53" s="97"/>
      <c r="K53" s="97"/>
      <c r="L53" s="97"/>
      <c r="M53" s="97"/>
      <c r="N53" s="98">
        <f>J53+K53+L53+MYCS[[#This Row],[Non contractual commitments]]</f>
        <v>0</v>
      </c>
      <c r="O53" s="97"/>
      <c r="P53" s="97"/>
      <c r="Q53" s="97"/>
      <c r="R53" s="97"/>
      <c r="S53" s="97"/>
      <c r="T53" s="97"/>
      <c r="U53" s="98">
        <f>SUM(MYCS[[#This Row],[FY25-26 sum (signed)]:[Cumulative spending to end FY 23/24]],MYCS[[#This Row],[Approved budget FY 24/25]])</f>
        <v>0</v>
      </c>
      <c r="V53" s="99">
        <f>MYCS[[#This Row],[Total Project Commitments]]-MYCS[[#This Row],[Total approved cost of the project by DC (Value in UGX)]]</f>
        <v>0</v>
      </c>
      <c r="W53" s="93"/>
      <c r="X53" s="93"/>
      <c r="Y53" s="93"/>
      <c r="Z53" s="100"/>
    </row>
    <row r="54" spans="1:26" ht="20.25" x14ac:dyDescent="0.3">
      <c r="A54" s="93"/>
      <c r="B54" s="94" t="str">
        <f ca="1">IFERROR(OFFSET(DC[[#Headers],[Code Project]],MATCH(MYCS[[#This Row],[Project Code and Name ]],DC[Code Project],0),-3),"")</f>
        <v/>
      </c>
      <c r="C54" s="93"/>
      <c r="D54" s="95" t="str">
        <f ca="1">IFERROR(OFFSET(DC[[#Headers],[Code Project]],MATCH(MYCS[[#This Row],[Project Code and Name ]],DC[Code Project],0),1),"")</f>
        <v/>
      </c>
      <c r="E54" s="96" t="str">
        <f ca="1">IFERROR(OFFSET(DC[[#Headers],[Code Project]],MATCH(MYCS[[#This Row],[Project Code and Name ]],DC[Code Project],0),6),"")</f>
        <v/>
      </c>
      <c r="F54" s="93"/>
      <c r="G54" s="93"/>
      <c r="H54" s="97"/>
      <c r="I54" s="97"/>
      <c r="J54" s="97"/>
      <c r="K54" s="97"/>
      <c r="L54" s="97"/>
      <c r="M54" s="97"/>
      <c r="N54" s="98">
        <f>J54+K54+L54+MYCS[[#This Row],[Non contractual commitments]]</f>
        <v>0</v>
      </c>
      <c r="O54" s="97"/>
      <c r="P54" s="97"/>
      <c r="Q54" s="97"/>
      <c r="R54" s="97"/>
      <c r="S54" s="97"/>
      <c r="T54" s="97"/>
      <c r="U54" s="98">
        <f>SUM(MYCS[[#This Row],[FY25-26 sum (signed)]:[Cumulative spending to end FY 23/24]],MYCS[[#This Row],[Approved budget FY 24/25]])</f>
        <v>0</v>
      </c>
      <c r="V54" s="99">
        <f>MYCS[[#This Row],[Total Project Commitments]]-MYCS[[#This Row],[Total approved cost of the project by DC (Value in UGX)]]</f>
        <v>0</v>
      </c>
      <c r="W54" s="93"/>
      <c r="X54" s="93"/>
      <c r="Y54" s="93"/>
      <c r="Z54" s="100"/>
    </row>
    <row r="55" spans="1:26" ht="20.25" x14ac:dyDescent="0.3">
      <c r="A55" s="93"/>
      <c r="B55" s="94" t="str">
        <f ca="1">IFERROR(OFFSET(DC[[#Headers],[Code Project]],MATCH(MYCS[[#This Row],[Project Code and Name ]],DC[Code Project],0),-3),"")</f>
        <v/>
      </c>
      <c r="C55" s="93"/>
      <c r="D55" s="95" t="str">
        <f ca="1">IFERROR(OFFSET(DC[[#Headers],[Code Project]],MATCH(MYCS[[#This Row],[Project Code and Name ]],DC[Code Project],0),1),"")</f>
        <v/>
      </c>
      <c r="E55" s="96" t="str">
        <f ca="1">IFERROR(OFFSET(DC[[#Headers],[Code Project]],MATCH(MYCS[[#This Row],[Project Code and Name ]],DC[Code Project],0),6),"")</f>
        <v/>
      </c>
      <c r="F55" s="93"/>
      <c r="G55" s="93"/>
      <c r="H55" s="97"/>
      <c r="I55" s="97"/>
      <c r="J55" s="97"/>
      <c r="K55" s="97"/>
      <c r="L55" s="97"/>
      <c r="M55" s="97"/>
      <c r="N55" s="98">
        <f>J55+K55+L55+MYCS[[#This Row],[Non contractual commitments]]</f>
        <v>0</v>
      </c>
      <c r="O55" s="97"/>
      <c r="P55" s="97"/>
      <c r="Q55" s="97"/>
      <c r="R55" s="97"/>
      <c r="S55" s="97"/>
      <c r="T55" s="97"/>
      <c r="U55" s="98">
        <f>SUM(MYCS[[#This Row],[FY25-26 sum (signed)]:[Cumulative spending to end FY 23/24]],MYCS[[#This Row],[Approved budget FY 24/25]])</f>
        <v>0</v>
      </c>
      <c r="V55" s="99">
        <f>MYCS[[#This Row],[Total Project Commitments]]-MYCS[[#This Row],[Total approved cost of the project by DC (Value in UGX)]]</f>
        <v>0</v>
      </c>
      <c r="W55" s="93"/>
      <c r="X55" s="93"/>
      <c r="Y55" s="93"/>
      <c r="Z55" s="100"/>
    </row>
    <row r="56" spans="1:26" ht="20.25" x14ac:dyDescent="0.3">
      <c r="A56" s="93"/>
      <c r="B56" s="94" t="str">
        <f ca="1">IFERROR(OFFSET(DC[[#Headers],[Code Project]],MATCH(MYCS[[#This Row],[Project Code and Name ]],DC[Code Project],0),-3),"")</f>
        <v/>
      </c>
      <c r="C56" s="93"/>
      <c r="D56" s="95" t="str">
        <f ca="1">IFERROR(OFFSET(DC[[#Headers],[Code Project]],MATCH(MYCS[[#This Row],[Project Code and Name ]],DC[Code Project],0),1),"")</f>
        <v/>
      </c>
      <c r="E56" s="96" t="str">
        <f ca="1">IFERROR(OFFSET(DC[[#Headers],[Code Project]],MATCH(MYCS[[#This Row],[Project Code and Name ]],DC[Code Project],0),6),"")</f>
        <v/>
      </c>
      <c r="F56" s="93"/>
      <c r="G56" s="93"/>
      <c r="H56" s="97"/>
      <c r="I56" s="97"/>
      <c r="J56" s="97"/>
      <c r="K56" s="97"/>
      <c r="L56" s="97"/>
      <c r="M56" s="97"/>
      <c r="N56" s="98">
        <f>J56+K56+L56+MYCS[[#This Row],[Non contractual commitments]]</f>
        <v>0</v>
      </c>
      <c r="O56" s="97"/>
      <c r="P56" s="97"/>
      <c r="Q56" s="97"/>
      <c r="R56" s="97"/>
      <c r="S56" s="97"/>
      <c r="T56" s="97"/>
      <c r="U56" s="98">
        <f>SUM(MYCS[[#This Row],[FY25-26 sum (signed)]:[Cumulative spending to end FY 23/24]],MYCS[[#This Row],[Approved budget FY 24/25]])</f>
        <v>0</v>
      </c>
      <c r="V56" s="99">
        <f>MYCS[[#This Row],[Total Project Commitments]]-MYCS[[#This Row],[Total approved cost of the project by DC (Value in UGX)]]</f>
        <v>0</v>
      </c>
      <c r="W56" s="93"/>
      <c r="X56" s="93"/>
      <c r="Y56" s="93"/>
      <c r="Z56" s="100"/>
    </row>
    <row r="57" spans="1:26" ht="20.25" x14ac:dyDescent="0.3">
      <c r="A57" s="93"/>
      <c r="B57" s="94" t="str">
        <f ca="1">IFERROR(OFFSET(DC[[#Headers],[Code Project]],MATCH(MYCS[[#This Row],[Project Code and Name ]],DC[Code Project],0),-3),"")</f>
        <v/>
      </c>
      <c r="C57" s="93"/>
      <c r="D57" s="95" t="str">
        <f ca="1">IFERROR(OFFSET(DC[[#Headers],[Code Project]],MATCH(MYCS[[#This Row],[Project Code and Name ]],DC[Code Project],0),1),"")</f>
        <v/>
      </c>
      <c r="E57" s="96" t="str">
        <f ca="1">IFERROR(OFFSET(DC[[#Headers],[Code Project]],MATCH(MYCS[[#This Row],[Project Code and Name ]],DC[Code Project],0),6),"")</f>
        <v/>
      </c>
      <c r="F57" s="93"/>
      <c r="G57" s="93"/>
      <c r="H57" s="97"/>
      <c r="I57" s="97"/>
      <c r="J57" s="97"/>
      <c r="K57" s="97"/>
      <c r="L57" s="97"/>
      <c r="M57" s="97"/>
      <c r="N57" s="98">
        <f>J57+K57+L57+MYCS[[#This Row],[Non contractual commitments]]</f>
        <v>0</v>
      </c>
      <c r="O57" s="97"/>
      <c r="P57" s="97"/>
      <c r="Q57" s="97"/>
      <c r="R57" s="97"/>
      <c r="S57" s="97"/>
      <c r="T57" s="97"/>
      <c r="U57" s="98">
        <f>SUM(MYCS[[#This Row],[FY25-26 sum (signed)]:[Cumulative spending to end FY 23/24]],MYCS[[#This Row],[Approved budget FY 24/25]])</f>
        <v>0</v>
      </c>
      <c r="V57" s="99">
        <f>MYCS[[#This Row],[Total Project Commitments]]-MYCS[[#This Row],[Total approved cost of the project by DC (Value in UGX)]]</f>
        <v>0</v>
      </c>
      <c r="W57" s="93"/>
      <c r="X57" s="93"/>
      <c r="Y57" s="93"/>
      <c r="Z57" s="100"/>
    </row>
    <row r="58" spans="1:26" ht="20.25" x14ac:dyDescent="0.3">
      <c r="A58" s="93"/>
      <c r="B58" s="94" t="str">
        <f ca="1">IFERROR(OFFSET(DC[[#Headers],[Code Project]],MATCH(MYCS[[#This Row],[Project Code and Name ]],DC[Code Project],0),-3),"")</f>
        <v/>
      </c>
      <c r="C58" s="93"/>
      <c r="D58" s="95" t="str">
        <f ca="1">IFERROR(OFFSET(DC[[#Headers],[Code Project]],MATCH(MYCS[[#This Row],[Project Code and Name ]],DC[Code Project],0),1),"")</f>
        <v/>
      </c>
      <c r="E58" s="96" t="str">
        <f ca="1">IFERROR(OFFSET(DC[[#Headers],[Code Project]],MATCH(MYCS[[#This Row],[Project Code and Name ]],DC[Code Project],0),6),"")</f>
        <v/>
      </c>
      <c r="F58" s="93"/>
      <c r="G58" s="93"/>
      <c r="H58" s="97"/>
      <c r="I58" s="97"/>
      <c r="J58" s="97"/>
      <c r="K58" s="97"/>
      <c r="L58" s="97"/>
      <c r="M58" s="97"/>
      <c r="N58" s="98">
        <f>J58+K58+L58+MYCS[[#This Row],[Non contractual commitments]]</f>
        <v>0</v>
      </c>
      <c r="O58" s="97"/>
      <c r="P58" s="97"/>
      <c r="Q58" s="97"/>
      <c r="R58" s="97"/>
      <c r="S58" s="97"/>
      <c r="T58" s="97"/>
      <c r="U58" s="98">
        <f>SUM(MYCS[[#This Row],[FY25-26 sum (signed)]:[Cumulative spending to end FY 23/24]],MYCS[[#This Row],[Approved budget FY 24/25]])</f>
        <v>0</v>
      </c>
      <c r="V58" s="99">
        <f>MYCS[[#This Row],[Total Project Commitments]]-MYCS[[#This Row],[Total approved cost of the project by DC (Value in UGX)]]</f>
        <v>0</v>
      </c>
      <c r="W58" s="93"/>
      <c r="X58" s="93"/>
      <c r="Y58" s="93"/>
      <c r="Z58" s="100"/>
    </row>
    <row r="59" spans="1:26" ht="20.25" x14ac:dyDescent="0.3">
      <c r="A59" s="93"/>
      <c r="B59" s="94" t="str">
        <f ca="1">IFERROR(OFFSET(DC[[#Headers],[Code Project]],MATCH(MYCS[[#This Row],[Project Code and Name ]],DC[Code Project],0),-3),"")</f>
        <v/>
      </c>
      <c r="C59" s="93"/>
      <c r="D59" s="95" t="str">
        <f ca="1">IFERROR(OFFSET(DC[[#Headers],[Code Project]],MATCH(MYCS[[#This Row],[Project Code and Name ]],DC[Code Project],0),1),"")</f>
        <v/>
      </c>
      <c r="E59" s="96" t="str">
        <f ca="1">IFERROR(OFFSET(DC[[#Headers],[Code Project]],MATCH(MYCS[[#This Row],[Project Code and Name ]],DC[Code Project],0),6),"")</f>
        <v/>
      </c>
      <c r="F59" s="93"/>
      <c r="G59" s="93"/>
      <c r="H59" s="97"/>
      <c r="I59" s="97"/>
      <c r="J59" s="97"/>
      <c r="K59" s="97"/>
      <c r="L59" s="97"/>
      <c r="M59" s="97"/>
      <c r="N59" s="98">
        <f>J59+K59+L59+MYCS[[#This Row],[Non contractual commitments]]</f>
        <v>0</v>
      </c>
      <c r="O59" s="97"/>
      <c r="P59" s="97"/>
      <c r="Q59" s="97"/>
      <c r="R59" s="97"/>
      <c r="S59" s="97"/>
      <c r="T59" s="97"/>
      <c r="U59" s="98">
        <f>SUM(MYCS[[#This Row],[FY25-26 sum (signed)]:[Cumulative spending to end FY 23/24]],MYCS[[#This Row],[Approved budget FY 24/25]])</f>
        <v>0</v>
      </c>
      <c r="V59" s="99">
        <f>MYCS[[#This Row],[Total Project Commitments]]-MYCS[[#This Row],[Total approved cost of the project by DC (Value in UGX)]]</f>
        <v>0</v>
      </c>
      <c r="W59" s="93"/>
      <c r="X59" s="93"/>
      <c r="Y59" s="93"/>
      <c r="Z59" s="100"/>
    </row>
    <row r="60" spans="1:26" ht="20.25" x14ac:dyDescent="0.3">
      <c r="A60" s="93"/>
      <c r="B60" s="94" t="str">
        <f ca="1">IFERROR(OFFSET(DC[[#Headers],[Code Project]],MATCH(MYCS[[#This Row],[Project Code and Name ]],DC[Code Project],0),-3),"")</f>
        <v/>
      </c>
      <c r="C60" s="93"/>
      <c r="D60" s="95" t="str">
        <f ca="1">IFERROR(OFFSET(DC[[#Headers],[Code Project]],MATCH(MYCS[[#This Row],[Project Code and Name ]],DC[Code Project],0),1),"")</f>
        <v/>
      </c>
      <c r="E60" s="96" t="str">
        <f ca="1">IFERROR(OFFSET(DC[[#Headers],[Code Project]],MATCH(MYCS[[#This Row],[Project Code and Name ]],DC[Code Project],0),6),"")</f>
        <v/>
      </c>
      <c r="F60" s="93"/>
      <c r="G60" s="93"/>
      <c r="H60" s="97"/>
      <c r="I60" s="97"/>
      <c r="J60" s="97"/>
      <c r="K60" s="97"/>
      <c r="L60" s="97"/>
      <c r="M60" s="97"/>
      <c r="N60" s="98">
        <f>J60+K60+L60+MYCS[[#This Row],[Non contractual commitments]]</f>
        <v>0</v>
      </c>
      <c r="O60" s="97"/>
      <c r="P60" s="97"/>
      <c r="Q60" s="97"/>
      <c r="R60" s="97"/>
      <c r="S60" s="97"/>
      <c r="T60" s="97"/>
      <c r="U60" s="98">
        <f>SUM(MYCS[[#This Row],[FY25-26 sum (signed)]:[Cumulative spending to end FY 23/24]],MYCS[[#This Row],[Approved budget FY 24/25]])</f>
        <v>0</v>
      </c>
      <c r="V60" s="99">
        <f>MYCS[[#This Row],[Total Project Commitments]]-MYCS[[#This Row],[Total approved cost of the project by DC (Value in UGX)]]</f>
        <v>0</v>
      </c>
      <c r="W60" s="93"/>
      <c r="X60" s="93"/>
      <c r="Y60" s="93"/>
      <c r="Z60" s="100"/>
    </row>
    <row r="61" spans="1:26" ht="20.25" x14ac:dyDescent="0.3">
      <c r="A61" s="93"/>
      <c r="B61" s="94" t="str">
        <f ca="1">IFERROR(OFFSET(DC[[#Headers],[Code Project]],MATCH(MYCS[[#This Row],[Project Code and Name ]],DC[Code Project],0),-3),"")</f>
        <v/>
      </c>
      <c r="C61" s="93"/>
      <c r="D61" s="95" t="str">
        <f ca="1">IFERROR(OFFSET(DC[[#Headers],[Code Project]],MATCH(MYCS[[#This Row],[Project Code and Name ]],DC[Code Project],0),1),"")</f>
        <v/>
      </c>
      <c r="E61" s="96" t="str">
        <f ca="1">IFERROR(OFFSET(DC[[#Headers],[Code Project]],MATCH(MYCS[[#This Row],[Project Code and Name ]],DC[Code Project],0),6),"")</f>
        <v/>
      </c>
      <c r="F61" s="93"/>
      <c r="G61" s="93"/>
      <c r="H61" s="97"/>
      <c r="I61" s="97"/>
      <c r="J61" s="97"/>
      <c r="K61" s="97"/>
      <c r="L61" s="97"/>
      <c r="M61" s="97"/>
      <c r="N61" s="98">
        <f>J61+K61+L61+MYCS[[#This Row],[Non contractual commitments]]</f>
        <v>0</v>
      </c>
      <c r="O61" s="97"/>
      <c r="P61" s="97"/>
      <c r="Q61" s="97"/>
      <c r="R61" s="97"/>
      <c r="S61" s="97"/>
      <c r="T61" s="97"/>
      <c r="U61" s="98">
        <f>SUM(MYCS[[#This Row],[FY25-26 sum (signed)]:[Cumulative spending to end FY 23/24]],MYCS[[#This Row],[Approved budget FY 24/25]])</f>
        <v>0</v>
      </c>
      <c r="V61" s="99">
        <f>MYCS[[#This Row],[Total Project Commitments]]-MYCS[[#This Row],[Total approved cost of the project by DC (Value in UGX)]]</f>
        <v>0</v>
      </c>
      <c r="W61" s="93"/>
      <c r="X61" s="93"/>
      <c r="Y61" s="93"/>
      <c r="Z61" s="100"/>
    </row>
    <row r="62" spans="1:26" ht="20.25" x14ac:dyDescent="0.3">
      <c r="A62" s="93"/>
      <c r="B62" s="94" t="str">
        <f ca="1">IFERROR(OFFSET(DC[[#Headers],[Code Project]],MATCH(MYCS[[#This Row],[Project Code and Name ]],DC[Code Project],0),-3),"")</f>
        <v/>
      </c>
      <c r="C62" s="93"/>
      <c r="D62" s="95" t="str">
        <f ca="1">IFERROR(OFFSET(DC[[#Headers],[Code Project]],MATCH(MYCS[[#This Row],[Project Code and Name ]],DC[Code Project],0),1),"")</f>
        <v/>
      </c>
      <c r="E62" s="96" t="str">
        <f ca="1">IFERROR(OFFSET(DC[[#Headers],[Code Project]],MATCH(MYCS[[#This Row],[Project Code and Name ]],DC[Code Project],0),6),"")</f>
        <v/>
      </c>
      <c r="F62" s="93"/>
      <c r="G62" s="93"/>
      <c r="H62" s="97"/>
      <c r="I62" s="97"/>
      <c r="J62" s="97"/>
      <c r="K62" s="97"/>
      <c r="L62" s="97"/>
      <c r="M62" s="97"/>
      <c r="N62" s="98">
        <f>J62+K62+L62+MYCS[[#This Row],[Non contractual commitments]]</f>
        <v>0</v>
      </c>
      <c r="O62" s="97"/>
      <c r="P62" s="97"/>
      <c r="Q62" s="97"/>
      <c r="R62" s="97"/>
      <c r="S62" s="97"/>
      <c r="T62" s="97"/>
      <c r="U62" s="98">
        <f>SUM(MYCS[[#This Row],[FY25-26 sum (signed)]:[Cumulative spending to end FY 23/24]],MYCS[[#This Row],[Approved budget FY 24/25]])</f>
        <v>0</v>
      </c>
      <c r="V62" s="99">
        <f>MYCS[[#This Row],[Total Project Commitments]]-MYCS[[#This Row],[Total approved cost of the project by DC (Value in UGX)]]</f>
        <v>0</v>
      </c>
      <c r="W62" s="93"/>
      <c r="X62" s="93"/>
      <c r="Y62" s="93"/>
      <c r="Z62" s="100"/>
    </row>
    <row r="63" spans="1:26" ht="20.25" x14ac:dyDescent="0.3">
      <c r="A63" s="93"/>
      <c r="B63" s="94" t="str">
        <f ca="1">IFERROR(OFFSET(DC[[#Headers],[Code Project]],MATCH(MYCS[[#This Row],[Project Code and Name ]],DC[Code Project],0),-3),"")</f>
        <v/>
      </c>
      <c r="C63" s="93"/>
      <c r="D63" s="95" t="str">
        <f ca="1">IFERROR(OFFSET(DC[[#Headers],[Code Project]],MATCH(MYCS[[#This Row],[Project Code and Name ]],DC[Code Project],0),1),"")</f>
        <v/>
      </c>
      <c r="E63" s="96" t="str">
        <f ca="1">IFERROR(OFFSET(DC[[#Headers],[Code Project]],MATCH(MYCS[[#This Row],[Project Code and Name ]],DC[Code Project],0),6),"")</f>
        <v/>
      </c>
      <c r="F63" s="93"/>
      <c r="G63" s="93"/>
      <c r="H63" s="97"/>
      <c r="I63" s="97"/>
      <c r="J63" s="97"/>
      <c r="K63" s="97"/>
      <c r="L63" s="97"/>
      <c r="M63" s="97"/>
      <c r="N63" s="98">
        <f>J63+K63+L63+MYCS[[#This Row],[Non contractual commitments]]</f>
        <v>0</v>
      </c>
      <c r="O63" s="97"/>
      <c r="P63" s="97"/>
      <c r="Q63" s="97"/>
      <c r="R63" s="97"/>
      <c r="S63" s="97"/>
      <c r="T63" s="97"/>
      <c r="U63" s="98">
        <f>SUM(MYCS[[#This Row],[FY25-26 sum (signed)]:[Cumulative spending to end FY 23/24]],MYCS[[#This Row],[Approved budget FY 24/25]])</f>
        <v>0</v>
      </c>
      <c r="V63" s="99">
        <f>MYCS[[#This Row],[Total Project Commitments]]-MYCS[[#This Row],[Total approved cost of the project by DC (Value in UGX)]]</f>
        <v>0</v>
      </c>
      <c r="W63" s="93"/>
      <c r="X63" s="93"/>
      <c r="Y63" s="93"/>
      <c r="Z63" s="100"/>
    </row>
    <row r="64" spans="1:26" ht="20.25" x14ac:dyDescent="0.3">
      <c r="A64" s="93"/>
      <c r="B64" s="94" t="str">
        <f ca="1">IFERROR(OFFSET(DC[[#Headers],[Code Project]],MATCH(MYCS[[#This Row],[Project Code and Name ]],DC[Code Project],0),-3),"")</f>
        <v/>
      </c>
      <c r="C64" s="93"/>
      <c r="D64" s="95" t="str">
        <f ca="1">IFERROR(OFFSET(DC[[#Headers],[Code Project]],MATCH(MYCS[[#This Row],[Project Code and Name ]],DC[Code Project],0),1),"")</f>
        <v/>
      </c>
      <c r="E64" s="96" t="str">
        <f ca="1">IFERROR(OFFSET(DC[[#Headers],[Code Project]],MATCH(MYCS[[#This Row],[Project Code and Name ]],DC[Code Project],0),6),"")</f>
        <v/>
      </c>
      <c r="F64" s="93"/>
      <c r="G64" s="93"/>
      <c r="H64" s="97"/>
      <c r="I64" s="97"/>
      <c r="J64" s="97"/>
      <c r="K64" s="97"/>
      <c r="L64" s="97"/>
      <c r="M64" s="97"/>
      <c r="N64" s="98">
        <f>J64+K64+L64+MYCS[[#This Row],[Non contractual commitments]]</f>
        <v>0</v>
      </c>
      <c r="O64" s="97"/>
      <c r="P64" s="97"/>
      <c r="Q64" s="97"/>
      <c r="R64" s="97"/>
      <c r="S64" s="97"/>
      <c r="T64" s="97"/>
      <c r="U64" s="98">
        <f>SUM(MYCS[[#This Row],[FY25-26 sum (signed)]:[Cumulative spending to end FY 23/24]],MYCS[[#This Row],[Approved budget FY 24/25]])</f>
        <v>0</v>
      </c>
      <c r="V64" s="99">
        <f>MYCS[[#This Row],[Total Project Commitments]]-MYCS[[#This Row],[Total approved cost of the project by DC (Value in UGX)]]</f>
        <v>0</v>
      </c>
      <c r="W64" s="93"/>
      <c r="X64" s="93"/>
      <c r="Y64" s="93"/>
      <c r="Z64" s="100"/>
    </row>
    <row r="65" spans="1:26" ht="20.25" x14ac:dyDescent="0.3">
      <c r="A65" s="93"/>
      <c r="B65" s="94" t="str">
        <f ca="1">IFERROR(OFFSET(DC[[#Headers],[Code Project]],MATCH(MYCS[[#This Row],[Project Code and Name ]],DC[Code Project],0),-3),"")</f>
        <v/>
      </c>
      <c r="C65" s="93"/>
      <c r="D65" s="95" t="str">
        <f ca="1">IFERROR(OFFSET(DC[[#Headers],[Code Project]],MATCH(MYCS[[#This Row],[Project Code and Name ]],DC[Code Project],0),1),"")</f>
        <v/>
      </c>
      <c r="E65" s="96" t="str">
        <f ca="1">IFERROR(OFFSET(DC[[#Headers],[Code Project]],MATCH(MYCS[[#This Row],[Project Code and Name ]],DC[Code Project],0),6),"")</f>
        <v/>
      </c>
      <c r="F65" s="93"/>
      <c r="G65" s="93"/>
      <c r="H65" s="97"/>
      <c r="I65" s="97"/>
      <c r="J65" s="97"/>
      <c r="K65" s="97"/>
      <c r="L65" s="97"/>
      <c r="M65" s="97"/>
      <c r="N65" s="98">
        <f>J65+K65+L65+MYCS[[#This Row],[Non contractual commitments]]</f>
        <v>0</v>
      </c>
      <c r="O65" s="97"/>
      <c r="P65" s="97"/>
      <c r="Q65" s="97"/>
      <c r="R65" s="97"/>
      <c r="S65" s="97"/>
      <c r="T65" s="97"/>
      <c r="U65" s="98">
        <f>SUM(MYCS[[#This Row],[FY25-26 sum (signed)]:[Cumulative spending to end FY 23/24]],MYCS[[#This Row],[Approved budget FY 24/25]])</f>
        <v>0</v>
      </c>
      <c r="V65" s="99">
        <f>MYCS[[#This Row],[Total Project Commitments]]-MYCS[[#This Row],[Total approved cost of the project by DC (Value in UGX)]]</f>
        <v>0</v>
      </c>
      <c r="W65" s="93"/>
      <c r="X65" s="93"/>
      <c r="Y65" s="93"/>
      <c r="Z65" s="100"/>
    </row>
    <row r="66" spans="1:26" ht="20.25" x14ac:dyDescent="0.3">
      <c r="A66" s="93"/>
      <c r="B66" s="94" t="str">
        <f ca="1">IFERROR(OFFSET(DC[[#Headers],[Code Project]],MATCH(MYCS[[#This Row],[Project Code and Name ]],DC[Code Project],0),-3),"")</f>
        <v/>
      </c>
      <c r="C66" s="93"/>
      <c r="D66" s="95" t="str">
        <f ca="1">IFERROR(OFFSET(DC[[#Headers],[Code Project]],MATCH(MYCS[[#This Row],[Project Code and Name ]],DC[Code Project],0),1),"")</f>
        <v/>
      </c>
      <c r="E66" s="96" t="str">
        <f ca="1">IFERROR(OFFSET(DC[[#Headers],[Code Project]],MATCH(MYCS[[#This Row],[Project Code and Name ]],DC[Code Project],0),6),"")</f>
        <v/>
      </c>
      <c r="F66" s="93"/>
      <c r="G66" s="93"/>
      <c r="H66" s="97"/>
      <c r="I66" s="97"/>
      <c r="J66" s="97"/>
      <c r="K66" s="97"/>
      <c r="L66" s="97"/>
      <c r="M66" s="97"/>
      <c r="N66" s="98">
        <f>J66+K66+L66+MYCS[[#This Row],[Non contractual commitments]]</f>
        <v>0</v>
      </c>
      <c r="O66" s="97"/>
      <c r="P66" s="97"/>
      <c r="Q66" s="97"/>
      <c r="R66" s="97"/>
      <c r="S66" s="97"/>
      <c r="T66" s="97"/>
      <c r="U66" s="98">
        <f>SUM(MYCS[[#This Row],[FY25-26 sum (signed)]:[Cumulative spending to end FY 23/24]],MYCS[[#This Row],[Approved budget FY 24/25]])</f>
        <v>0</v>
      </c>
      <c r="V66" s="99">
        <f>MYCS[[#This Row],[Total Project Commitments]]-MYCS[[#This Row],[Total approved cost of the project by DC (Value in UGX)]]</f>
        <v>0</v>
      </c>
      <c r="W66" s="93"/>
      <c r="X66" s="93"/>
      <c r="Y66" s="93"/>
      <c r="Z66" s="100"/>
    </row>
    <row r="67" spans="1:26" ht="20.25" x14ac:dyDescent="0.3">
      <c r="A67" s="93"/>
      <c r="B67" s="94" t="str">
        <f ca="1">IFERROR(OFFSET(DC[[#Headers],[Code Project]],MATCH(MYCS[[#This Row],[Project Code and Name ]],DC[Code Project],0),-3),"")</f>
        <v/>
      </c>
      <c r="C67" s="93"/>
      <c r="D67" s="95" t="str">
        <f ca="1">IFERROR(OFFSET(DC[[#Headers],[Code Project]],MATCH(MYCS[[#This Row],[Project Code and Name ]],DC[Code Project],0),1),"")</f>
        <v/>
      </c>
      <c r="E67" s="96" t="str">
        <f ca="1">IFERROR(OFFSET(DC[[#Headers],[Code Project]],MATCH(MYCS[[#This Row],[Project Code and Name ]],DC[Code Project],0),6),"")</f>
        <v/>
      </c>
      <c r="F67" s="93"/>
      <c r="G67" s="93"/>
      <c r="H67" s="97"/>
      <c r="I67" s="97"/>
      <c r="J67" s="97"/>
      <c r="K67" s="97"/>
      <c r="L67" s="97"/>
      <c r="M67" s="97"/>
      <c r="N67" s="98">
        <f>J67+K67+L67+MYCS[[#This Row],[Non contractual commitments]]</f>
        <v>0</v>
      </c>
      <c r="O67" s="97"/>
      <c r="P67" s="97"/>
      <c r="Q67" s="97"/>
      <c r="R67" s="97"/>
      <c r="S67" s="97"/>
      <c r="T67" s="97"/>
      <c r="U67" s="98">
        <f>SUM(MYCS[[#This Row],[FY25-26 sum (signed)]:[Cumulative spending to end FY 23/24]],MYCS[[#This Row],[Approved budget FY 24/25]])</f>
        <v>0</v>
      </c>
      <c r="V67" s="99">
        <f>MYCS[[#This Row],[Total Project Commitments]]-MYCS[[#This Row],[Total approved cost of the project by DC (Value in UGX)]]</f>
        <v>0</v>
      </c>
      <c r="W67" s="93"/>
      <c r="X67" s="93"/>
      <c r="Y67" s="93"/>
      <c r="Z67" s="100"/>
    </row>
    <row r="68" spans="1:26" ht="20.25" x14ac:dyDescent="0.3">
      <c r="A68" s="93"/>
      <c r="B68" s="94" t="str">
        <f ca="1">IFERROR(OFFSET(DC[[#Headers],[Code Project]],MATCH(MYCS[[#This Row],[Project Code and Name ]],DC[Code Project],0),-3),"")</f>
        <v/>
      </c>
      <c r="C68" s="93"/>
      <c r="D68" s="95" t="str">
        <f ca="1">IFERROR(OFFSET(DC[[#Headers],[Code Project]],MATCH(MYCS[[#This Row],[Project Code and Name ]],DC[Code Project],0),1),"")</f>
        <v/>
      </c>
      <c r="E68" s="96" t="str">
        <f ca="1">IFERROR(OFFSET(DC[[#Headers],[Code Project]],MATCH(MYCS[[#This Row],[Project Code and Name ]],DC[Code Project],0),6),"")</f>
        <v/>
      </c>
      <c r="F68" s="93"/>
      <c r="G68" s="93"/>
      <c r="H68" s="97"/>
      <c r="I68" s="97"/>
      <c r="J68" s="97"/>
      <c r="K68" s="97"/>
      <c r="L68" s="97"/>
      <c r="M68" s="97"/>
      <c r="N68" s="98">
        <f>J68+K68+L68+MYCS[[#This Row],[Non contractual commitments]]</f>
        <v>0</v>
      </c>
      <c r="O68" s="97"/>
      <c r="P68" s="97"/>
      <c r="Q68" s="97"/>
      <c r="R68" s="97"/>
      <c r="S68" s="97"/>
      <c r="T68" s="97"/>
      <c r="U68" s="98">
        <f>SUM(MYCS[[#This Row],[FY25-26 sum (signed)]:[Cumulative spending to end FY 23/24]],MYCS[[#This Row],[Approved budget FY 24/25]])</f>
        <v>0</v>
      </c>
      <c r="V68" s="99">
        <f>MYCS[[#This Row],[Total Project Commitments]]-MYCS[[#This Row],[Total approved cost of the project by DC (Value in UGX)]]</f>
        <v>0</v>
      </c>
      <c r="W68" s="93"/>
      <c r="X68" s="93"/>
      <c r="Y68" s="93"/>
      <c r="Z68" s="100"/>
    </row>
    <row r="69" spans="1:26" ht="20.25" x14ac:dyDescent="0.3">
      <c r="A69" s="93"/>
      <c r="B69" s="94" t="str">
        <f ca="1">IFERROR(OFFSET(DC[[#Headers],[Code Project]],MATCH(MYCS[[#This Row],[Project Code and Name ]],DC[Code Project],0),-3),"")</f>
        <v/>
      </c>
      <c r="C69" s="93"/>
      <c r="D69" s="95" t="str">
        <f ca="1">IFERROR(OFFSET(DC[[#Headers],[Code Project]],MATCH(MYCS[[#This Row],[Project Code and Name ]],DC[Code Project],0),1),"")</f>
        <v/>
      </c>
      <c r="E69" s="96" t="str">
        <f ca="1">IFERROR(OFFSET(DC[[#Headers],[Code Project]],MATCH(MYCS[[#This Row],[Project Code and Name ]],DC[Code Project],0),6),"")</f>
        <v/>
      </c>
      <c r="F69" s="93"/>
      <c r="G69" s="93"/>
      <c r="H69" s="97"/>
      <c r="I69" s="97"/>
      <c r="J69" s="97"/>
      <c r="K69" s="97"/>
      <c r="L69" s="97"/>
      <c r="M69" s="97"/>
      <c r="N69" s="98">
        <f>J69+K69+L69+MYCS[[#This Row],[Non contractual commitments]]</f>
        <v>0</v>
      </c>
      <c r="O69" s="97"/>
      <c r="P69" s="97"/>
      <c r="Q69" s="97"/>
      <c r="R69" s="97"/>
      <c r="S69" s="97"/>
      <c r="T69" s="97"/>
      <c r="U69" s="98">
        <f>SUM(MYCS[[#This Row],[FY25-26 sum (signed)]:[Cumulative spending to end FY 23/24]],MYCS[[#This Row],[Approved budget FY 24/25]])</f>
        <v>0</v>
      </c>
      <c r="V69" s="99">
        <f>MYCS[[#This Row],[Total Project Commitments]]-MYCS[[#This Row],[Total approved cost of the project by DC (Value in UGX)]]</f>
        <v>0</v>
      </c>
      <c r="W69" s="93"/>
      <c r="X69" s="93"/>
      <c r="Y69" s="93"/>
      <c r="Z69" s="100"/>
    </row>
    <row r="70" spans="1:26" ht="20.25" x14ac:dyDescent="0.3">
      <c r="A70" s="93"/>
      <c r="B70" s="94" t="str">
        <f ca="1">IFERROR(OFFSET(DC[[#Headers],[Code Project]],MATCH(MYCS[[#This Row],[Project Code and Name ]],DC[Code Project],0),-3),"")</f>
        <v/>
      </c>
      <c r="C70" s="93"/>
      <c r="D70" s="95" t="str">
        <f ca="1">IFERROR(OFFSET(DC[[#Headers],[Code Project]],MATCH(MYCS[[#This Row],[Project Code and Name ]],DC[Code Project],0),1),"")</f>
        <v/>
      </c>
      <c r="E70" s="96" t="str">
        <f ca="1">IFERROR(OFFSET(DC[[#Headers],[Code Project]],MATCH(MYCS[[#This Row],[Project Code and Name ]],DC[Code Project],0),6),"")</f>
        <v/>
      </c>
      <c r="F70" s="93"/>
      <c r="G70" s="93"/>
      <c r="H70" s="97"/>
      <c r="I70" s="97"/>
      <c r="J70" s="97"/>
      <c r="K70" s="97"/>
      <c r="L70" s="97"/>
      <c r="M70" s="97"/>
      <c r="N70" s="98">
        <f>J70+K70+L70+MYCS[[#This Row],[Non contractual commitments]]</f>
        <v>0</v>
      </c>
      <c r="O70" s="97"/>
      <c r="P70" s="97"/>
      <c r="Q70" s="97"/>
      <c r="R70" s="97"/>
      <c r="S70" s="97"/>
      <c r="T70" s="97"/>
      <c r="U70" s="98">
        <f>SUM(MYCS[[#This Row],[FY25-26 sum (signed)]:[Cumulative spending to end FY 23/24]],MYCS[[#This Row],[Approved budget FY 24/25]])</f>
        <v>0</v>
      </c>
      <c r="V70" s="99">
        <f>MYCS[[#This Row],[Total Project Commitments]]-MYCS[[#This Row],[Total approved cost of the project by DC (Value in UGX)]]</f>
        <v>0</v>
      </c>
      <c r="W70" s="93"/>
      <c r="X70" s="93"/>
      <c r="Y70" s="93"/>
      <c r="Z70" s="100"/>
    </row>
    <row r="71" spans="1:26" ht="20.25" x14ac:dyDescent="0.3">
      <c r="A71" s="93"/>
      <c r="B71" s="94" t="str">
        <f ca="1">IFERROR(OFFSET(DC[[#Headers],[Code Project]],MATCH(MYCS[[#This Row],[Project Code and Name ]],DC[Code Project],0),-3),"")</f>
        <v/>
      </c>
      <c r="C71" s="93"/>
      <c r="D71" s="95" t="str">
        <f ca="1">IFERROR(OFFSET(DC[[#Headers],[Code Project]],MATCH(MYCS[[#This Row],[Project Code and Name ]],DC[Code Project],0),1),"")</f>
        <v/>
      </c>
      <c r="E71" s="96" t="str">
        <f ca="1">IFERROR(OFFSET(DC[[#Headers],[Code Project]],MATCH(MYCS[[#This Row],[Project Code and Name ]],DC[Code Project],0),6),"")</f>
        <v/>
      </c>
      <c r="F71" s="93"/>
      <c r="G71" s="93"/>
      <c r="H71" s="97"/>
      <c r="I71" s="97"/>
      <c r="J71" s="97"/>
      <c r="K71" s="97"/>
      <c r="L71" s="97"/>
      <c r="M71" s="97"/>
      <c r="N71" s="98">
        <f>J71+K71+L71+MYCS[[#This Row],[Non contractual commitments]]</f>
        <v>0</v>
      </c>
      <c r="O71" s="97"/>
      <c r="P71" s="97"/>
      <c r="Q71" s="97"/>
      <c r="R71" s="97"/>
      <c r="S71" s="97"/>
      <c r="T71" s="97"/>
      <c r="U71" s="98">
        <f>SUM(MYCS[[#This Row],[FY25-26 sum (signed)]:[Cumulative spending to end FY 23/24]],MYCS[[#This Row],[Approved budget FY 24/25]])</f>
        <v>0</v>
      </c>
      <c r="V71" s="99">
        <f>MYCS[[#This Row],[Total Project Commitments]]-MYCS[[#This Row],[Total approved cost of the project by DC (Value in UGX)]]</f>
        <v>0</v>
      </c>
      <c r="W71" s="93"/>
      <c r="X71" s="93"/>
      <c r="Y71" s="93"/>
      <c r="Z71" s="100"/>
    </row>
    <row r="72" spans="1:26" ht="20.25" x14ac:dyDescent="0.3">
      <c r="A72" s="93"/>
      <c r="B72" s="94" t="str">
        <f ca="1">IFERROR(OFFSET(DC[[#Headers],[Code Project]],MATCH(MYCS[[#This Row],[Project Code and Name ]],DC[Code Project],0),-3),"")</f>
        <v/>
      </c>
      <c r="C72" s="93"/>
      <c r="D72" s="95" t="str">
        <f ca="1">IFERROR(OFFSET(DC[[#Headers],[Code Project]],MATCH(MYCS[[#This Row],[Project Code and Name ]],DC[Code Project],0),1),"")</f>
        <v/>
      </c>
      <c r="E72" s="96" t="str">
        <f ca="1">IFERROR(OFFSET(DC[[#Headers],[Code Project]],MATCH(MYCS[[#This Row],[Project Code and Name ]],DC[Code Project],0),6),"")</f>
        <v/>
      </c>
      <c r="F72" s="93"/>
      <c r="G72" s="93"/>
      <c r="H72" s="97"/>
      <c r="I72" s="97"/>
      <c r="J72" s="97"/>
      <c r="K72" s="97"/>
      <c r="L72" s="97"/>
      <c r="M72" s="97"/>
      <c r="N72" s="98">
        <f>J72+K72+L72+MYCS[[#This Row],[Non contractual commitments]]</f>
        <v>0</v>
      </c>
      <c r="O72" s="97"/>
      <c r="P72" s="97"/>
      <c r="Q72" s="97"/>
      <c r="R72" s="97"/>
      <c r="S72" s="97"/>
      <c r="T72" s="97"/>
      <c r="U72" s="98">
        <f>SUM(MYCS[[#This Row],[FY25-26 sum (signed)]:[Cumulative spending to end FY 23/24]],MYCS[[#This Row],[Approved budget FY 24/25]])</f>
        <v>0</v>
      </c>
      <c r="V72" s="99">
        <f>MYCS[[#This Row],[Total Project Commitments]]-MYCS[[#This Row],[Total approved cost of the project by DC (Value in UGX)]]</f>
        <v>0</v>
      </c>
      <c r="W72" s="93"/>
      <c r="X72" s="93"/>
      <c r="Y72" s="93"/>
      <c r="Z72" s="100"/>
    </row>
    <row r="73" spans="1:26" ht="20.25" x14ac:dyDescent="0.3">
      <c r="A73" s="93"/>
      <c r="B73" s="94" t="str">
        <f ca="1">IFERROR(OFFSET(DC[[#Headers],[Code Project]],MATCH(MYCS[[#This Row],[Project Code and Name ]],DC[Code Project],0),-3),"")</f>
        <v/>
      </c>
      <c r="C73" s="93"/>
      <c r="D73" s="95" t="str">
        <f ca="1">IFERROR(OFFSET(DC[[#Headers],[Code Project]],MATCH(MYCS[[#This Row],[Project Code and Name ]],DC[Code Project],0),1),"")</f>
        <v/>
      </c>
      <c r="E73" s="96" t="str">
        <f ca="1">IFERROR(OFFSET(DC[[#Headers],[Code Project]],MATCH(MYCS[[#This Row],[Project Code and Name ]],DC[Code Project],0),6),"")</f>
        <v/>
      </c>
      <c r="F73" s="93"/>
      <c r="G73" s="93"/>
      <c r="H73" s="97"/>
      <c r="I73" s="97"/>
      <c r="J73" s="97"/>
      <c r="K73" s="97"/>
      <c r="L73" s="97"/>
      <c r="M73" s="97"/>
      <c r="N73" s="98">
        <f>J73+K73+L73+MYCS[[#This Row],[Non contractual commitments]]</f>
        <v>0</v>
      </c>
      <c r="O73" s="97"/>
      <c r="P73" s="97"/>
      <c r="Q73" s="97"/>
      <c r="R73" s="97"/>
      <c r="S73" s="97"/>
      <c r="T73" s="97"/>
      <c r="U73" s="98">
        <f>SUM(MYCS[[#This Row],[FY25-26 sum (signed)]:[Cumulative spending to end FY 23/24]],MYCS[[#This Row],[Approved budget FY 24/25]])</f>
        <v>0</v>
      </c>
      <c r="V73" s="99">
        <f>MYCS[[#This Row],[Total Project Commitments]]-MYCS[[#This Row],[Total approved cost of the project by DC (Value in UGX)]]</f>
        <v>0</v>
      </c>
      <c r="W73" s="93"/>
      <c r="X73" s="93"/>
      <c r="Y73" s="93"/>
      <c r="Z73" s="100"/>
    </row>
    <row r="74" spans="1:26" ht="20.25" x14ac:dyDescent="0.3">
      <c r="A74" s="93"/>
      <c r="B74" s="94" t="str">
        <f ca="1">IFERROR(OFFSET(DC[[#Headers],[Code Project]],MATCH(MYCS[[#This Row],[Project Code and Name ]],DC[Code Project],0),-3),"")</f>
        <v/>
      </c>
      <c r="C74" s="93"/>
      <c r="D74" s="95" t="str">
        <f ca="1">IFERROR(OFFSET(DC[[#Headers],[Code Project]],MATCH(MYCS[[#This Row],[Project Code and Name ]],DC[Code Project],0),1),"")</f>
        <v/>
      </c>
      <c r="E74" s="96" t="str">
        <f ca="1">IFERROR(OFFSET(DC[[#Headers],[Code Project]],MATCH(MYCS[[#This Row],[Project Code and Name ]],DC[Code Project],0),6),"")</f>
        <v/>
      </c>
      <c r="F74" s="93"/>
      <c r="G74" s="93"/>
      <c r="H74" s="97"/>
      <c r="I74" s="97"/>
      <c r="J74" s="97"/>
      <c r="K74" s="97"/>
      <c r="L74" s="97"/>
      <c r="M74" s="97"/>
      <c r="N74" s="98">
        <f>J74+K74+L74+MYCS[[#This Row],[Non contractual commitments]]</f>
        <v>0</v>
      </c>
      <c r="O74" s="97"/>
      <c r="P74" s="97"/>
      <c r="Q74" s="97"/>
      <c r="R74" s="97"/>
      <c r="S74" s="97"/>
      <c r="T74" s="97"/>
      <c r="U74" s="98">
        <f>SUM(MYCS[[#This Row],[FY25-26 sum (signed)]:[Cumulative spending to end FY 23/24]],MYCS[[#This Row],[Approved budget FY 24/25]])</f>
        <v>0</v>
      </c>
      <c r="V74" s="99">
        <f>MYCS[[#This Row],[Total Project Commitments]]-MYCS[[#This Row],[Total approved cost of the project by DC (Value in UGX)]]</f>
        <v>0</v>
      </c>
      <c r="W74" s="93"/>
      <c r="X74" s="93"/>
      <c r="Y74" s="93"/>
      <c r="Z74" s="100"/>
    </row>
    <row r="75" spans="1:26" ht="20.25" x14ac:dyDescent="0.3">
      <c r="A75" s="93"/>
      <c r="B75" s="94" t="str">
        <f ca="1">IFERROR(OFFSET(DC[[#Headers],[Code Project]],MATCH(MYCS[[#This Row],[Project Code and Name ]],DC[Code Project],0),-3),"")</f>
        <v/>
      </c>
      <c r="C75" s="93"/>
      <c r="D75" s="95" t="str">
        <f ca="1">IFERROR(OFFSET(DC[[#Headers],[Code Project]],MATCH(MYCS[[#This Row],[Project Code and Name ]],DC[Code Project],0),1),"")</f>
        <v/>
      </c>
      <c r="E75" s="96" t="str">
        <f ca="1">IFERROR(OFFSET(DC[[#Headers],[Code Project]],MATCH(MYCS[[#This Row],[Project Code and Name ]],DC[Code Project],0),6),"")</f>
        <v/>
      </c>
      <c r="F75" s="93"/>
      <c r="G75" s="93"/>
      <c r="H75" s="97"/>
      <c r="I75" s="97"/>
      <c r="J75" s="97"/>
      <c r="K75" s="97"/>
      <c r="L75" s="97"/>
      <c r="M75" s="97"/>
      <c r="N75" s="98">
        <f>J75+K75+L75+MYCS[[#This Row],[Non contractual commitments]]</f>
        <v>0</v>
      </c>
      <c r="O75" s="97"/>
      <c r="P75" s="97"/>
      <c r="Q75" s="97"/>
      <c r="R75" s="97"/>
      <c r="S75" s="97"/>
      <c r="T75" s="97"/>
      <c r="U75" s="98">
        <f>SUM(MYCS[[#This Row],[FY25-26 sum (signed)]:[Cumulative spending to end FY 23/24]],MYCS[[#This Row],[Approved budget FY 24/25]])</f>
        <v>0</v>
      </c>
      <c r="V75" s="99">
        <f>MYCS[[#This Row],[Total Project Commitments]]-MYCS[[#This Row],[Total approved cost of the project by DC (Value in UGX)]]</f>
        <v>0</v>
      </c>
      <c r="W75" s="93"/>
      <c r="X75" s="93"/>
      <c r="Y75" s="93"/>
      <c r="Z75" s="100"/>
    </row>
    <row r="76" spans="1:26" ht="20.25" x14ac:dyDescent="0.3">
      <c r="A76" s="93"/>
      <c r="B76" s="94" t="str">
        <f ca="1">IFERROR(OFFSET(DC[[#Headers],[Code Project]],MATCH(MYCS[[#This Row],[Project Code and Name ]],DC[Code Project],0),-3),"")</f>
        <v/>
      </c>
      <c r="C76" s="93"/>
      <c r="D76" s="95" t="str">
        <f ca="1">IFERROR(OFFSET(DC[[#Headers],[Code Project]],MATCH(MYCS[[#This Row],[Project Code and Name ]],DC[Code Project],0),1),"")</f>
        <v/>
      </c>
      <c r="E76" s="96" t="str">
        <f ca="1">IFERROR(OFFSET(DC[[#Headers],[Code Project]],MATCH(MYCS[[#This Row],[Project Code and Name ]],DC[Code Project],0),6),"")</f>
        <v/>
      </c>
      <c r="F76" s="93"/>
      <c r="G76" s="93"/>
      <c r="H76" s="97"/>
      <c r="I76" s="97"/>
      <c r="J76" s="97"/>
      <c r="K76" s="97"/>
      <c r="L76" s="97"/>
      <c r="M76" s="97"/>
      <c r="N76" s="98">
        <f>J76+K76+L76+MYCS[[#This Row],[Non contractual commitments]]</f>
        <v>0</v>
      </c>
      <c r="O76" s="97"/>
      <c r="P76" s="97"/>
      <c r="Q76" s="97"/>
      <c r="R76" s="97"/>
      <c r="S76" s="97"/>
      <c r="T76" s="97"/>
      <c r="U76" s="98">
        <f>SUM(MYCS[[#This Row],[FY25-26 sum (signed)]:[Cumulative spending to end FY 23/24]],MYCS[[#This Row],[Approved budget FY 24/25]])</f>
        <v>0</v>
      </c>
      <c r="V76" s="99">
        <f>MYCS[[#This Row],[Total Project Commitments]]-MYCS[[#This Row],[Total approved cost of the project by DC (Value in UGX)]]</f>
        <v>0</v>
      </c>
      <c r="W76" s="93"/>
      <c r="X76" s="93"/>
      <c r="Y76" s="93"/>
      <c r="Z76" s="100"/>
    </row>
    <row r="77" spans="1:26" ht="20.25" x14ac:dyDescent="0.3">
      <c r="A77" s="93"/>
      <c r="B77" s="94" t="str">
        <f ca="1">IFERROR(OFFSET(DC[[#Headers],[Code Project]],MATCH(MYCS[[#This Row],[Project Code and Name ]],DC[Code Project],0),-3),"")</f>
        <v/>
      </c>
      <c r="C77" s="93"/>
      <c r="D77" s="95" t="str">
        <f ca="1">IFERROR(OFFSET(DC[[#Headers],[Code Project]],MATCH(MYCS[[#This Row],[Project Code and Name ]],DC[Code Project],0),1),"")</f>
        <v/>
      </c>
      <c r="E77" s="96" t="str">
        <f ca="1">IFERROR(OFFSET(DC[[#Headers],[Code Project]],MATCH(MYCS[[#This Row],[Project Code and Name ]],DC[Code Project],0),6),"")</f>
        <v/>
      </c>
      <c r="F77" s="93"/>
      <c r="G77" s="93"/>
      <c r="H77" s="97"/>
      <c r="I77" s="97"/>
      <c r="J77" s="97"/>
      <c r="K77" s="97"/>
      <c r="L77" s="97"/>
      <c r="M77" s="97"/>
      <c r="N77" s="98">
        <f>J77+K77+L77+MYCS[[#This Row],[Non contractual commitments]]</f>
        <v>0</v>
      </c>
      <c r="O77" s="97"/>
      <c r="P77" s="97"/>
      <c r="Q77" s="97"/>
      <c r="R77" s="97"/>
      <c r="S77" s="97"/>
      <c r="T77" s="97"/>
      <c r="U77" s="98">
        <f>SUM(MYCS[[#This Row],[FY25-26 sum (signed)]:[Cumulative spending to end FY 23/24]],MYCS[[#This Row],[Approved budget FY 24/25]])</f>
        <v>0</v>
      </c>
      <c r="V77" s="99">
        <f>MYCS[[#This Row],[Total Project Commitments]]-MYCS[[#This Row],[Total approved cost of the project by DC (Value in UGX)]]</f>
        <v>0</v>
      </c>
      <c r="W77" s="93"/>
      <c r="X77" s="93"/>
      <c r="Y77" s="93"/>
      <c r="Z77" s="100"/>
    </row>
    <row r="78" spans="1:26" ht="20.25" x14ac:dyDescent="0.3">
      <c r="A78" s="93"/>
      <c r="B78" s="94" t="str">
        <f ca="1">IFERROR(OFFSET(DC[[#Headers],[Code Project]],MATCH(MYCS[[#This Row],[Project Code and Name ]],DC[Code Project],0),-3),"")</f>
        <v/>
      </c>
      <c r="C78" s="93"/>
      <c r="D78" s="95" t="str">
        <f ca="1">IFERROR(OFFSET(DC[[#Headers],[Code Project]],MATCH(MYCS[[#This Row],[Project Code and Name ]],DC[Code Project],0),1),"")</f>
        <v/>
      </c>
      <c r="E78" s="96" t="str">
        <f ca="1">IFERROR(OFFSET(DC[[#Headers],[Code Project]],MATCH(MYCS[[#This Row],[Project Code and Name ]],DC[Code Project],0),6),"")</f>
        <v/>
      </c>
      <c r="F78" s="93"/>
      <c r="G78" s="93"/>
      <c r="H78" s="97"/>
      <c r="I78" s="97"/>
      <c r="J78" s="97"/>
      <c r="K78" s="97"/>
      <c r="L78" s="97"/>
      <c r="M78" s="97"/>
      <c r="N78" s="98">
        <f>J78+K78+L78+MYCS[[#This Row],[Non contractual commitments]]</f>
        <v>0</v>
      </c>
      <c r="O78" s="97"/>
      <c r="P78" s="97"/>
      <c r="Q78" s="97"/>
      <c r="R78" s="97"/>
      <c r="S78" s="97"/>
      <c r="T78" s="97"/>
      <c r="U78" s="98">
        <f>SUM(MYCS[[#This Row],[FY25-26 sum (signed)]:[Cumulative spending to end FY 23/24]],MYCS[[#This Row],[Approved budget FY 24/25]])</f>
        <v>0</v>
      </c>
      <c r="V78" s="99">
        <f>MYCS[[#This Row],[Total Project Commitments]]-MYCS[[#This Row],[Total approved cost of the project by DC (Value in UGX)]]</f>
        <v>0</v>
      </c>
      <c r="W78" s="93"/>
      <c r="X78" s="93"/>
      <c r="Y78" s="93"/>
      <c r="Z78" s="100"/>
    </row>
    <row r="79" spans="1:26" ht="20.25" x14ac:dyDescent="0.3">
      <c r="A79" s="93"/>
      <c r="B79" s="94" t="str">
        <f ca="1">IFERROR(OFFSET(DC[[#Headers],[Code Project]],MATCH(MYCS[[#This Row],[Project Code and Name ]],DC[Code Project],0),-3),"")</f>
        <v/>
      </c>
      <c r="C79" s="93"/>
      <c r="D79" s="95" t="str">
        <f ca="1">IFERROR(OFFSET(DC[[#Headers],[Code Project]],MATCH(MYCS[[#This Row],[Project Code and Name ]],DC[Code Project],0),1),"")</f>
        <v/>
      </c>
      <c r="E79" s="96" t="str">
        <f ca="1">IFERROR(OFFSET(DC[[#Headers],[Code Project]],MATCH(MYCS[[#This Row],[Project Code and Name ]],DC[Code Project],0),6),"")</f>
        <v/>
      </c>
      <c r="F79" s="93"/>
      <c r="G79" s="93"/>
      <c r="H79" s="97"/>
      <c r="I79" s="97"/>
      <c r="J79" s="97"/>
      <c r="K79" s="97"/>
      <c r="L79" s="97"/>
      <c r="M79" s="97"/>
      <c r="N79" s="98">
        <f>J79+K79+L79+MYCS[[#This Row],[Non contractual commitments]]</f>
        <v>0</v>
      </c>
      <c r="O79" s="97"/>
      <c r="P79" s="97"/>
      <c r="Q79" s="97"/>
      <c r="R79" s="97"/>
      <c r="S79" s="97"/>
      <c r="T79" s="97"/>
      <c r="U79" s="98">
        <f>SUM(MYCS[[#This Row],[FY25-26 sum (signed)]:[Cumulative spending to end FY 23/24]],MYCS[[#This Row],[Approved budget FY 24/25]])</f>
        <v>0</v>
      </c>
      <c r="V79" s="99">
        <f>MYCS[[#This Row],[Total Project Commitments]]-MYCS[[#This Row],[Total approved cost of the project by DC (Value in UGX)]]</f>
        <v>0</v>
      </c>
      <c r="W79" s="93"/>
      <c r="X79" s="93"/>
      <c r="Y79" s="93"/>
      <c r="Z79" s="100"/>
    </row>
    <row r="80" spans="1:26" ht="20.25" x14ac:dyDescent="0.3">
      <c r="A80" s="93"/>
      <c r="B80" s="94" t="str">
        <f ca="1">IFERROR(OFFSET(DC[[#Headers],[Code Project]],MATCH(MYCS[[#This Row],[Project Code and Name ]],DC[Code Project],0),-3),"")</f>
        <v/>
      </c>
      <c r="C80" s="93"/>
      <c r="D80" s="95" t="str">
        <f ca="1">IFERROR(OFFSET(DC[[#Headers],[Code Project]],MATCH(MYCS[[#This Row],[Project Code and Name ]],DC[Code Project],0),1),"")</f>
        <v/>
      </c>
      <c r="E80" s="96" t="str">
        <f ca="1">IFERROR(OFFSET(DC[[#Headers],[Code Project]],MATCH(MYCS[[#This Row],[Project Code and Name ]],DC[Code Project],0),6),"")</f>
        <v/>
      </c>
      <c r="F80" s="93"/>
      <c r="G80" s="93"/>
      <c r="H80" s="97"/>
      <c r="I80" s="97"/>
      <c r="J80" s="97"/>
      <c r="K80" s="97"/>
      <c r="L80" s="97"/>
      <c r="M80" s="97"/>
      <c r="N80" s="98">
        <f>J80+K80+L80+MYCS[[#This Row],[Non contractual commitments]]</f>
        <v>0</v>
      </c>
      <c r="O80" s="97"/>
      <c r="P80" s="97"/>
      <c r="Q80" s="97"/>
      <c r="R80" s="97"/>
      <c r="S80" s="97"/>
      <c r="T80" s="97"/>
      <c r="U80" s="98">
        <f>SUM(MYCS[[#This Row],[FY25-26 sum (signed)]:[Cumulative spending to end FY 23/24]],MYCS[[#This Row],[Approved budget FY 24/25]])</f>
        <v>0</v>
      </c>
      <c r="V80" s="99">
        <f>MYCS[[#This Row],[Total Project Commitments]]-MYCS[[#This Row],[Total approved cost of the project by DC (Value in UGX)]]</f>
        <v>0</v>
      </c>
      <c r="W80" s="93"/>
      <c r="X80" s="93"/>
      <c r="Y80" s="93"/>
      <c r="Z80" s="100"/>
    </row>
    <row r="81" spans="1:26" ht="20.25" x14ac:dyDescent="0.3">
      <c r="A81" s="93"/>
      <c r="B81" s="94" t="str">
        <f ca="1">IFERROR(OFFSET(DC[[#Headers],[Code Project]],MATCH(MYCS[[#This Row],[Project Code and Name ]],DC[Code Project],0),-3),"")</f>
        <v/>
      </c>
      <c r="C81" s="93"/>
      <c r="D81" s="95" t="str">
        <f ca="1">IFERROR(OFFSET(DC[[#Headers],[Code Project]],MATCH(MYCS[[#This Row],[Project Code and Name ]],DC[Code Project],0),1),"")</f>
        <v/>
      </c>
      <c r="E81" s="96" t="str">
        <f ca="1">IFERROR(OFFSET(DC[[#Headers],[Code Project]],MATCH(MYCS[[#This Row],[Project Code and Name ]],DC[Code Project],0),6),"")</f>
        <v/>
      </c>
      <c r="F81" s="93"/>
      <c r="G81" s="93"/>
      <c r="H81" s="97"/>
      <c r="I81" s="97"/>
      <c r="J81" s="97"/>
      <c r="K81" s="97"/>
      <c r="L81" s="97"/>
      <c r="M81" s="97"/>
      <c r="N81" s="98">
        <f>J81+K81+L81+MYCS[[#This Row],[Non contractual commitments]]</f>
        <v>0</v>
      </c>
      <c r="O81" s="97"/>
      <c r="P81" s="97"/>
      <c r="Q81" s="97"/>
      <c r="R81" s="97"/>
      <c r="S81" s="97"/>
      <c r="T81" s="97"/>
      <c r="U81" s="98">
        <f>SUM(MYCS[[#This Row],[FY25-26 sum (signed)]:[Cumulative spending to end FY 23/24]],MYCS[[#This Row],[Approved budget FY 24/25]])</f>
        <v>0</v>
      </c>
      <c r="V81" s="99">
        <f>MYCS[[#This Row],[Total Project Commitments]]-MYCS[[#This Row],[Total approved cost of the project by DC (Value in UGX)]]</f>
        <v>0</v>
      </c>
      <c r="W81" s="93"/>
      <c r="X81" s="93"/>
      <c r="Y81" s="93"/>
      <c r="Z81" s="100"/>
    </row>
    <row r="82" spans="1:26" ht="20.25" x14ac:dyDescent="0.3">
      <c r="A82" s="93"/>
      <c r="B82" s="94" t="str">
        <f ca="1">IFERROR(OFFSET(DC[[#Headers],[Code Project]],MATCH(MYCS[[#This Row],[Project Code and Name ]],DC[Code Project],0),-3),"")</f>
        <v/>
      </c>
      <c r="C82" s="93"/>
      <c r="D82" s="95" t="str">
        <f ca="1">IFERROR(OFFSET(DC[[#Headers],[Code Project]],MATCH(MYCS[[#This Row],[Project Code and Name ]],DC[Code Project],0),1),"")</f>
        <v/>
      </c>
      <c r="E82" s="96" t="str">
        <f ca="1">IFERROR(OFFSET(DC[[#Headers],[Code Project]],MATCH(MYCS[[#This Row],[Project Code and Name ]],DC[Code Project],0),6),"")</f>
        <v/>
      </c>
      <c r="F82" s="93"/>
      <c r="G82" s="93"/>
      <c r="H82" s="97"/>
      <c r="I82" s="97"/>
      <c r="J82" s="97"/>
      <c r="K82" s="97"/>
      <c r="L82" s="97"/>
      <c r="M82" s="97"/>
      <c r="N82" s="98">
        <f>J82+K82+L82+MYCS[[#This Row],[Non contractual commitments]]</f>
        <v>0</v>
      </c>
      <c r="O82" s="97"/>
      <c r="P82" s="97"/>
      <c r="Q82" s="97"/>
      <c r="R82" s="97"/>
      <c r="S82" s="97"/>
      <c r="T82" s="97"/>
      <c r="U82" s="98">
        <f>SUM(MYCS[[#This Row],[FY25-26 sum (signed)]:[Cumulative spending to end FY 23/24]],MYCS[[#This Row],[Approved budget FY 24/25]])</f>
        <v>0</v>
      </c>
      <c r="V82" s="99">
        <f>MYCS[[#This Row],[Total Project Commitments]]-MYCS[[#This Row],[Total approved cost of the project by DC (Value in UGX)]]</f>
        <v>0</v>
      </c>
      <c r="W82" s="93"/>
      <c r="X82" s="93"/>
      <c r="Y82" s="93"/>
      <c r="Z82" s="100"/>
    </row>
    <row r="83" spans="1:26" ht="20.25" x14ac:dyDescent="0.3">
      <c r="A83" s="93"/>
      <c r="B83" s="94" t="str">
        <f ca="1">IFERROR(OFFSET(DC[[#Headers],[Code Project]],MATCH(MYCS[[#This Row],[Project Code and Name ]],DC[Code Project],0),-3),"")</f>
        <v/>
      </c>
      <c r="C83" s="93"/>
      <c r="D83" s="95" t="str">
        <f ca="1">IFERROR(OFFSET(DC[[#Headers],[Code Project]],MATCH(MYCS[[#This Row],[Project Code and Name ]],DC[Code Project],0),1),"")</f>
        <v/>
      </c>
      <c r="E83" s="96" t="str">
        <f ca="1">IFERROR(OFFSET(DC[[#Headers],[Code Project]],MATCH(MYCS[[#This Row],[Project Code and Name ]],DC[Code Project],0),6),"")</f>
        <v/>
      </c>
      <c r="F83" s="93"/>
      <c r="G83" s="93"/>
      <c r="H83" s="97"/>
      <c r="I83" s="97"/>
      <c r="J83" s="97"/>
      <c r="K83" s="97"/>
      <c r="L83" s="97"/>
      <c r="M83" s="97"/>
      <c r="N83" s="98">
        <f>J83+K83+L83+MYCS[[#This Row],[Non contractual commitments]]</f>
        <v>0</v>
      </c>
      <c r="O83" s="97"/>
      <c r="P83" s="97"/>
      <c r="Q83" s="97"/>
      <c r="R83" s="97"/>
      <c r="S83" s="97"/>
      <c r="T83" s="97"/>
      <c r="U83" s="98">
        <f>SUM(MYCS[[#This Row],[FY25-26 sum (signed)]:[Cumulative spending to end FY 23/24]],MYCS[[#This Row],[Approved budget FY 24/25]])</f>
        <v>0</v>
      </c>
      <c r="V83" s="99">
        <f>MYCS[[#This Row],[Total Project Commitments]]-MYCS[[#This Row],[Total approved cost of the project by DC (Value in UGX)]]</f>
        <v>0</v>
      </c>
      <c r="W83" s="93"/>
      <c r="X83" s="93"/>
      <c r="Y83" s="93"/>
      <c r="Z83" s="100"/>
    </row>
    <row r="84" spans="1:26" ht="20.25" x14ac:dyDescent="0.3">
      <c r="A84" s="93"/>
      <c r="B84" s="94" t="str">
        <f ca="1">IFERROR(OFFSET(DC[[#Headers],[Code Project]],MATCH(MYCS[[#This Row],[Project Code and Name ]],DC[Code Project],0),-3),"")</f>
        <v/>
      </c>
      <c r="C84" s="93"/>
      <c r="D84" s="95" t="str">
        <f ca="1">IFERROR(OFFSET(DC[[#Headers],[Code Project]],MATCH(MYCS[[#This Row],[Project Code and Name ]],DC[Code Project],0),1),"")</f>
        <v/>
      </c>
      <c r="E84" s="96" t="str">
        <f ca="1">IFERROR(OFFSET(DC[[#Headers],[Code Project]],MATCH(MYCS[[#This Row],[Project Code and Name ]],DC[Code Project],0),6),"")</f>
        <v/>
      </c>
      <c r="F84" s="93"/>
      <c r="G84" s="93"/>
      <c r="H84" s="97"/>
      <c r="I84" s="97"/>
      <c r="J84" s="97"/>
      <c r="K84" s="97"/>
      <c r="L84" s="97"/>
      <c r="M84" s="97"/>
      <c r="N84" s="98">
        <f>J84+K84+L84+MYCS[[#This Row],[Non contractual commitments]]</f>
        <v>0</v>
      </c>
      <c r="O84" s="97"/>
      <c r="P84" s="97"/>
      <c r="Q84" s="97"/>
      <c r="R84" s="97"/>
      <c r="S84" s="97"/>
      <c r="T84" s="97"/>
      <c r="U84" s="98">
        <f>SUM(MYCS[[#This Row],[FY25-26 sum (signed)]:[Cumulative spending to end FY 23/24]],MYCS[[#This Row],[Approved budget FY 24/25]])</f>
        <v>0</v>
      </c>
      <c r="V84" s="99">
        <f>MYCS[[#This Row],[Total Project Commitments]]-MYCS[[#This Row],[Total approved cost of the project by DC (Value in UGX)]]</f>
        <v>0</v>
      </c>
      <c r="W84" s="93"/>
      <c r="X84" s="93"/>
      <c r="Y84" s="93"/>
      <c r="Z84" s="100"/>
    </row>
    <row r="85" spans="1:26" ht="20.25" x14ac:dyDescent="0.3">
      <c r="A85" s="93"/>
      <c r="B85" s="94" t="str">
        <f ca="1">IFERROR(OFFSET(DC[[#Headers],[Code Project]],MATCH(MYCS[[#This Row],[Project Code and Name ]],DC[Code Project],0),-3),"")</f>
        <v/>
      </c>
      <c r="C85" s="93"/>
      <c r="D85" s="95" t="str">
        <f ca="1">IFERROR(OFFSET(DC[[#Headers],[Code Project]],MATCH(MYCS[[#This Row],[Project Code and Name ]],DC[Code Project],0),1),"")</f>
        <v/>
      </c>
      <c r="E85" s="96" t="str">
        <f ca="1">IFERROR(OFFSET(DC[[#Headers],[Code Project]],MATCH(MYCS[[#This Row],[Project Code and Name ]],DC[Code Project],0),6),"")</f>
        <v/>
      </c>
      <c r="F85" s="93"/>
      <c r="G85" s="93"/>
      <c r="H85" s="97"/>
      <c r="I85" s="97"/>
      <c r="J85" s="97"/>
      <c r="K85" s="97"/>
      <c r="L85" s="97"/>
      <c r="M85" s="97"/>
      <c r="N85" s="98">
        <f>J85+K85+L85+MYCS[[#This Row],[Non contractual commitments]]</f>
        <v>0</v>
      </c>
      <c r="O85" s="97"/>
      <c r="P85" s="97"/>
      <c r="Q85" s="97"/>
      <c r="R85" s="97"/>
      <c r="S85" s="97"/>
      <c r="T85" s="97"/>
      <c r="U85" s="98">
        <f>SUM(MYCS[[#This Row],[FY25-26 sum (signed)]:[Cumulative spending to end FY 23/24]],MYCS[[#This Row],[Approved budget FY 24/25]])</f>
        <v>0</v>
      </c>
      <c r="V85" s="99">
        <f>MYCS[[#This Row],[Total Project Commitments]]-MYCS[[#This Row],[Total approved cost of the project by DC (Value in UGX)]]</f>
        <v>0</v>
      </c>
      <c r="W85" s="93"/>
      <c r="X85" s="93"/>
      <c r="Y85" s="93"/>
      <c r="Z85" s="100"/>
    </row>
    <row r="86" spans="1:26" ht="20.25" x14ac:dyDescent="0.3">
      <c r="A86" s="93"/>
      <c r="B86" s="94" t="str">
        <f ca="1">IFERROR(OFFSET(DC[[#Headers],[Code Project]],MATCH(MYCS[[#This Row],[Project Code and Name ]],DC[Code Project],0),-3),"")</f>
        <v/>
      </c>
      <c r="C86" s="93"/>
      <c r="D86" s="95" t="str">
        <f ca="1">IFERROR(OFFSET(DC[[#Headers],[Code Project]],MATCH(MYCS[[#This Row],[Project Code and Name ]],DC[Code Project],0),1),"")</f>
        <v/>
      </c>
      <c r="E86" s="96" t="str">
        <f ca="1">IFERROR(OFFSET(DC[[#Headers],[Code Project]],MATCH(MYCS[[#This Row],[Project Code and Name ]],DC[Code Project],0),6),"")</f>
        <v/>
      </c>
      <c r="F86" s="93"/>
      <c r="G86" s="93"/>
      <c r="H86" s="97"/>
      <c r="I86" s="97"/>
      <c r="J86" s="97"/>
      <c r="K86" s="97"/>
      <c r="L86" s="97"/>
      <c r="M86" s="97"/>
      <c r="N86" s="98">
        <f>J86+K86+L86+MYCS[[#This Row],[Non contractual commitments]]</f>
        <v>0</v>
      </c>
      <c r="O86" s="97"/>
      <c r="P86" s="97"/>
      <c r="Q86" s="97"/>
      <c r="R86" s="97"/>
      <c r="S86" s="97"/>
      <c r="T86" s="97"/>
      <c r="U86" s="98">
        <f>SUM(MYCS[[#This Row],[FY25-26 sum (signed)]:[Cumulative spending to end FY 23/24]],MYCS[[#This Row],[Approved budget FY 24/25]])</f>
        <v>0</v>
      </c>
      <c r="V86" s="99">
        <f>MYCS[[#This Row],[Total Project Commitments]]-MYCS[[#This Row],[Total approved cost of the project by DC (Value in UGX)]]</f>
        <v>0</v>
      </c>
      <c r="W86" s="93"/>
      <c r="X86" s="93"/>
      <c r="Y86" s="93"/>
      <c r="Z86" s="100"/>
    </row>
    <row r="87" spans="1:26" ht="20.25" x14ac:dyDescent="0.3">
      <c r="A87" s="93"/>
      <c r="B87" s="94" t="str">
        <f ca="1">IFERROR(OFFSET(DC[[#Headers],[Code Project]],MATCH(MYCS[[#This Row],[Project Code and Name ]],DC[Code Project],0),-3),"")</f>
        <v/>
      </c>
      <c r="C87" s="93"/>
      <c r="D87" s="95" t="str">
        <f ca="1">IFERROR(OFFSET(DC[[#Headers],[Code Project]],MATCH(MYCS[[#This Row],[Project Code and Name ]],DC[Code Project],0),1),"")</f>
        <v/>
      </c>
      <c r="E87" s="96" t="str">
        <f ca="1">IFERROR(OFFSET(DC[[#Headers],[Code Project]],MATCH(MYCS[[#This Row],[Project Code and Name ]],DC[Code Project],0),6),"")</f>
        <v/>
      </c>
      <c r="F87" s="93"/>
      <c r="G87" s="93"/>
      <c r="H87" s="97"/>
      <c r="I87" s="97"/>
      <c r="J87" s="97"/>
      <c r="K87" s="97"/>
      <c r="L87" s="97"/>
      <c r="M87" s="97"/>
      <c r="N87" s="98">
        <f>J87+K87+L87+MYCS[[#This Row],[Non contractual commitments]]</f>
        <v>0</v>
      </c>
      <c r="O87" s="97"/>
      <c r="P87" s="97"/>
      <c r="Q87" s="97"/>
      <c r="R87" s="97"/>
      <c r="S87" s="97"/>
      <c r="T87" s="97"/>
      <c r="U87" s="98">
        <f>SUM(MYCS[[#This Row],[FY25-26 sum (signed)]:[Cumulative spending to end FY 23/24]],MYCS[[#This Row],[Approved budget FY 24/25]])</f>
        <v>0</v>
      </c>
      <c r="V87" s="99">
        <f>MYCS[[#This Row],[Total Project Commitments]]-MYCS[[#This Row],[Total approved cost of the project by DC (Value in UGX)]]</f>
        <v>0</v>
      </c>
      <c r="W87" s="93"/>
      <c r="X87" s="93"/>
      <c r="Y87" s="93"/>
      <c r="Z87" s="100"/>
    </row>
    <row r="88" spans="1:26" ht="20.25" x14ac:dyDescent="0.3">
      <c r="A88" s="93"/>
      <c r="B88" s="94" t="str">
        <f ca="1">IFERROR(OFFSET(DC[[#Headers],[Code Project]],MATCH(MYCS[[#This Row],[Project Code and Name ]],DC[Code Project],0),-3),"")</f>
        <v/>
      </c>
      <c r="C88" s="93"/>
      <c r="D88" s="95" t="str">
        <f ca="1">IFERROR(OFFSET(DC[[#Headers],[Code Project]],MATCH(MYCS[[#This Row],[Project Code and Name ]],DC[Code Project],0),1),"")</f>
        <v/>
      </c>
      <c r="E88" s="96" t="str">
        <f ca="1">IFERROR(OFFSET(DC[[#Headers],[Code Project]],MATCH(MYCS[[#This Row],[Project Code and Name ]],DC[Code Project],0),6),"")</f>
        <v/>
      </c>
      <c r="F88" s="93"/>
      <c r="G88" s="93"/>
      <c r="H88" s="97"/>
      <c r="I88" s="97"/>
      <c r="J88" s="97"/>
      <c r="K88" s="97"/>
      <c r="L88" s="97"/>
      <c r="M88" s="97"/>
      <c r="N88" s="98">
        <f>J88+K88+L88+MYCS[[#This Row],[Non contractual commitments]]</f>
        <v>0</v>
      </c>
      <c r="O88" s="97"/>
      <c r="P88" s="97"/>
      <c r="Q88" s="97"/>
      <c r="R88" s="97"/>
      <c r="S88" s="97"/>
      <c r="T88" s="97"/>
      <c r="U88" s="98">
        <f>SUM(MYCS[[#This Row],[FY25-26 sum (signed)]:[Cumulative spending to end FY 23/24]],MYCS[[#This Row],[Approved budget FY 24/25]])</f>
        <v>0</v>
      </c>
      <c r="V88" s="99">
        <f>MYCS[[#This Row],[Total Project Commitments]]-MYCS[[#This Row],[Total approved cost of the project by DC (Value in UGX)]]</f>
        <v>0</v>
      </c>
      <c r="W88" s="93"/>
      <c r="X88" s="93"/>
      <c r="Y88" s="93"/>
      <c r="Z88" s="100"/>
    </row>
    <row r="89" spans="1:26" ht="20.25" x14ac:dyDescent="0.3">
      <c r="A89" s="93"/>
      <c r="B89" s="94" t="str">
        <f ca="1">IFERROR(OFFSET(DC[[#Headers],[Code Project]],MATCH(MYCS[[#This Row],[Project Code and Name ]],DC[Code Project],0),-3),"")</f>
        <v/>
      </c>
      <c r="C89" s="93"/>
      <c r="D89" s="95" t="str">
        <f ca="1">IFERROR(OFFSET(DC[[#Headers],[Code Project]],MATCH(MYCS[[#This Row],[Project Code and Name ]],DC[Code Project],0),1),"")</f>
        <v/>
      </c>
      <c r="E89" s="96" t="str">
        <f ca="1">IFERROR(OFFSET(DC[[#Headers],[Code Project]],MATCH(MYCS[[#This Row],[Project Code and Name ]],DC[Code Project],0),6),"")</f>
        <v/>
      </c>
      <c r="F89" s="93"/>
      <c r="G89" s="93"/>
      <c r="H89" s="97"/>
      <c r="I89" s="97"/>
      <c r="J89" s="97"/>
      <c r="K89" s="97"/>
      <c r="L89" s="97"/>
      <c r="M89" s="97"/>
      <c r="N89" s="98">
        <f>J89+K89+L89+MYCS[[#This Row],[Non contractual commitments]]</f>
        <v>0</v>
      </c>
      <c r="O89" s="97"/>
      <c r="P89" s="97"/>
      <c r="Q89" s="97"/>
      <c r="R89" s="97"/>
      <c r="S89" s="97"/>
      <c r="T89" s="97"/>
      <c r="U89" s="98">
        <f>SUM(MYCS[[#This Row],[FY25-26 sum (signed)]:[Cumulative spending to end FY 23/24]],MYCS[[#This Row],[Approved budget FY 24/25]])</f>
        <v>0</v>
      </c>
      <c r="V89" s="99">
        <f>MYCS[[#This Row],[Total Project Commitments]]-MYCS[[#This Row],[Total approved cost of the project by DC (Value in UGX)]]</f>
        <v>0</v>
      </c>
      <c r="W89" s="93"/>
      <c r="X89" s="93"/>
      <c r="Y89" s="93"/>
      <c r="Z89" s="100"/>
    </row>
    <row r="90" spans="1:26" ht="20.25" x14ac:dyDescent="0.3">
      <c r="A90" s="93"/>
      <c r="B90" s="94" t="str">
        <f ca="1">IFERROR(OFFSET(DC[[#Headers],[Code Project]],MATCH(MYCS[[#This Row],[Project Code and Name ]],DC[Code Project],0),-3),"")</f>
        <v/>
      </c>
      <c r="C90" s="93"/>
      <c r="D90" s="95" t="str">
        <f ca="1">IFERROR(OFFSET(DC[[#Headers],[Code Project]],MATCH(MYCS[[#This Row],[Project Code and Name ]],DC[Code Project],0),1),"")</f>
        <v/>
      </c>
      <c r="E90" s="96" t="str">
        <f ca="1">IFERROR(OFFSET(DC[[#Headers],[Code Project]],MATCH(MYCS[[#This Row],[Project Code and Name ]],DC[Code Project],0),6),"")</f>
        <v/>
      </c>
      <c r="F90" s="93"/>
      <c r="G90" s="93"/>
      <c r="H90" s="97"/>
      <c r="I90" s="97"/>
      <c r="J90" s="97"/>
      <c r="K90" s="97"/>
      <c r="L90" s="97"/>
      <c r="M90" s="97"/>
      <c r="N90" s="98">
        <f>J90+K90+L90+MYCS[[#This Row],[Non contractual commitments]]</f>
        <v>0</v>
      </c>
      <c r="O90" s="97"/>
      <c r="P90" s="97"/>
      <c r="Q90" s="97"/>
      <c r="R90" s="97"/>
      <c r="S90" s="97"/>
      <c r="T90" s="97"/>
      <c r="U90" s="98">
        <f>SUM(MYCS[[#This Row],[FY25-26 sum (signed)]:[Cumulative spending to end FY 23/24]],MYCS[[#This Row],[Approved budget FY 24/25]])</f>
        <v>0</v>
      </c>
      <c r="V90" s="99">
        <f>MYCS[[#This Row],[Total Project Commitments]]-MYCS[[#This Row],[Total approved cost of the project by DC (Value in UGX)]]</f>
        <v>0</v>
      </c>
      <c r="W90" s="93"/>
      <c r="X90" s="93"/>
      <c r="Y90" s="93"/>
      <c r="Z90" s="100"/>
    </row>
    <row r="91" spans="1:26" ht="20.25" x14ac:dyDescent="0.3">
      <c r="A91" s="93"/>
      <c r="B91" s="94" t="str">
        <f ca="1">IFERROR(OFFSET(DC[[#Headers],[Code Project]],MATCH(MYCS[[#This Row],[Project Code and Name ]],DC[Code Project],0),-3),"")</f>
        <v/>
      </c>
      <c r="C91" s="93"/>
      <c r="D91" s="95" t="str">
        <f ca="1">IFERROR(OFFSET(DC[[#Headers],[Code Project]],MATCH(MYCS[[#This Row],[Project Code and Name ]],DC[Code Project],0),1),"")</f>
        <v/>
      </c>
      <c r="E91" s="96" t="str">
        <f ca="1">IFERROR(OFFSET(DC[[#Headers],[Code Project]],MATCH(MYCS[[#This Row],[Project Code and Name ]],DC[Code Project],0),6),"")</f>
        <v/>
      </c>
      <c r="F91" s="93"/>
      <c r="G91" s="93"/>
      <c r="H91" s="97"/>
      <c r="I91" s="97"/>
      <c r="J91" s="97"/>
      <c r="K91" s="97"/>
      <c r="L91" s="97"/>
      <c r="M91" s="97"/>
      <c r="N91" s="98">
        <f>J91+K91+L91+MYCS[[#This Row],[Non contractual commitments]]</f>
        <v>0</v>
      </c>
      <c r="O91" s="97"/>
      <c r="P91" s="97"/>
      <c r="Q91" s="97"/>
      <c r="R91" s="97"/>
      <c r="S91" s="97"/>
      <c r="T91" s="97"/>
      <c r="U91" s="98">
        <f>SUM(MYCS[[#This Row],[FY25-26 sum (signed)]:[Cumulative spending to end FY 23/24]],MYCS[[#This Row],[Approved budget FY 24/25]])</f>
        <v>0</v>
      </c>
      <c r="V91" s="99">
        <f>MYCS[[#This Row],[Total Project Commitments]]-MYCS[[#This Row],[Total approved cost of the project by DC (Value in UGX)]]</f>
        <v>0</v>
      </c>
      <c r="W91" s="93"/>
      <c r="X91" s="93"/>
      <c r="Y91" s="93"/>
      <c r="Z91" s="100"/>
    </row>
    <row r="92" spans="1:26" ht="20.25" x14ac:dyDescent="0.3">
      <c r="A92" s="93"/>
      <c r="B92" s="94" t="str">
        <f ca="1">IFERROR(OFFSET(DC[[#Headers],[Code Project]],MATCH(MYCS[[#This Row],[Project Code and Name ]],DC[Code Project],0),-3),"")</f>
        <v/>
      </c>
      <c r="C92" s="93"/>
      <c r="D92" s="95" t="str">
        <f ca="1">IFERROR(OFFSET(DC[[#Headers],[Code Project]],MATCH(MYCS[[#This Row],[Project Code and Name ]],DC[Code Project],0),1),"")</f>
        <v/>
      </c>
      <c r="E92" s="96" t="str">
        <f ca="1">IFERROR(OFFSET(DC[[#Headers],[Code Project]],MATCH(MYCS[[#This Row],[Project Code and Name ]],DC[Code Project],0),6),"")</f>
        <v/>
      </c>
      <c r="F92" s="93"/>
      <c r="G92" s="93"/>
      <c r="H92" s="97"/>
      <c r="I92" s="97"/>
      <c r="J92" s="97"/>
      <c r="K92" s="97"/>
      <c r="L92" s="97"/>
      <c r="M92" s="97"/>
      <c r="N92" s="98">
        <f>J92+K92+L92+MYCS[[#This Row],[Non contractual commitments]]</f>
        <v>0</v>
      </c>
      <c r="O92" s="97"/>
      <c r="P92" s="97"/>
      <c r="Q92" s="97"/>
      <c r="R92" s="97"/>
      <c r="S92" s="97"/>
      <c r="T92" s="97"/>
      <c r="U92" s="98">
        <f>SUM(MYCS[[#This Row],[FY25-26 sum (signed)]:[Cumulative spending to end FY 23/24]],MYCS[[#This Row],[Approved budget FY 24/25]])</f>
        <v>0</v>
      </c>
      <c r="V92" s="99">
        <f>MYCS[[#This Row],[Total Project Commitments]]-MYCS[[#This Row],[Total approved cost of the project by DC (Value in UGX)]]</f>
        <v>0</v>
      </c>
      <c r="W92" s="93"/>
      <c r="X92" s="93"/>
      <c r="Y92" s="93"/>
      <c r="Z92" s="100"/>
    </row>
    <row r="93" spans="1:26" ht="20.25" x14ac:dyDescent="0.3">
      <c r="A93" s="93"/>
      <c r="B93" s="94" t="str">
        <f ca="1">IFERROR(OFFSET(DC[[#Headers],[Code Project]],MATCH(MYCS[[#This Row],[Project Code and Name ]],DC[Code Project],0),-3),"")</f>
        <v/>
      </c>
      <c r="C93" s="93"/>
      <c r="D93" s="95" t="str">
        <f ca="1">IFERROR(OFFSET(DC[[#Headers],[Code Project]],MATCH(MYCS[[#This Row],[Project Code and Name ]],DC[Code Project],0),1),"")</f>
        <v/>
      </c>
      <c r="E93" s="96" t="str">
        <f ca="1">IFERROR(OFFSET(DC[[#Headers],[Code Project]],MATCH(MYCS[[#This Row],[Project Code and Name ]],DC[Code Project],0),6),"")</f>
        <v/>
      </c>
      <c r="F93" s="93"/>
      <c r="G93" s="93"/>
      <c r="H93" s="97"/>
      <c r="I93" s="97"/>
      <c r="J93" s="97"/>
      <c r="K93" s="97"/>
      <c r="L93" s="97"/>
      <c r="M93" s="97"/>
      <c r="N93" s="98">
        <f>J93+K93+L93+MYCS[[#This Row],[Non contractual commitments]]</f>
        <v>0</v>
      </c>
      <c r="O93" s="97"/>
      <c r="P93" s="97"/>
      <c r="Q93" s="97"/>
      <c r="R93" s="97"/>
      <c r="S93" s="97"/>
      <c r="T93" s="97"/>
      <c r="U93" s="98">
        <f>SUM(MYCS[[#This Row],[FY25-26 sum (signed)]:[Cumulative spending to end FY 23/24]],MYCS[[#This Row],[Approved budget FY 24/25]])</f>
        <v>0</v>
      </c>
      <c r="V93" s="99">
        <f>MYCS[[#This Row],[Total Project Commitments]]-MYCS[[#This Row],[Total approved cost of the project by DC (Value in UGX)]]</f>
        <v>0</v>
      </c>
      <c r="W93" s="93"/>
      <c r="X93" s="93"/>
      <c r="Y93" s="93"/>
      <c r="Z93" s="100"/>
    </row>
    <row r="94" spans="1:26" ht="20.25" x14ac:dyDescent="0.3">
      <c r="A94" s="93"/>
      <c r="B94" s="94" t="str">
        <f ca="1">IFERROR(OFFSET(DC[[#Headers],[Code Project]],MATCH(MYCS[[#This Row],[Project Code and Name ]],DC[Code Project],0),-3),"")</f>
        <v/>
      </c>
      <c r="C94" s="93"/>
      <c r="D94" s="95" t="str">
        <f ca="1">IFERROR(OFFSET(DC[[#Headers],[Code Project]],MATCH(MYCS[[#This Row],[Project Code and Name ]],DC[Code Project],0),1),"")</f>
        <v/>
      </c>
      <c r="E94" s="96" t="str">
        <f ca="1">IFERROR(OFFSET(DC[[#Headers],[Code Project]],MATCH(MYCS[[#This Row],[Project Code and Name ]],DC[Code Project],0),6),"")</f>
        <v/>
      </c>
      <c r="F94" s="93"/>
      <c r="G94" s="93"/>
      <c r="H94" s="97"/>
      <c r="I94" s="97"/>
      <c r="J94" s="97"/>
      <c r="K94" s="97"/>
      <c r="L94" s="97"/>
      <c r="M94" s="97"/>
      <c r="N94" s="98">
        <f>J94+K94+L94+MYCS[[#This Row],[Non contractual commitments]]</f>
        <v>0</v>
      </c>
      <c r="O94" s="97"/>
      <c r="P94" s="97"/>
      <c r="Q94" s="97"/>
      <c r="R94" s="97"/>
      <c r="S94" s="97"/>
      <c r="T94" s="97"/>
      <c r="U94" s="98">
        <f>SUM(MYCS[[#This Row],[FY25-26 sum (signed)]:[Cumulative spending to end FY 23/24]],MYCS[[#This Row],[Approved budget FY 24/25]])</f>
        <v>0</v>
      </c>
      <c r="V94" s="99">
        <f>MYCS[[#This Row],[Total Project Commitments]]-MYCS[[#This Row],[Total approved cost of the project by DC (Value in UGX)]]</f>
        <v>0</v>
      </c>
      <c r="W94" s="93"/>
      <c r="X94" s="93"/>
      <c r="Y94" s="93"/>
      <c r="Z94" s="100"/>
    </row>
    <row r="95" spans="1:26" ht="20.25" x14ac:dyDescent="0.3">
      <c r="A95" s="93"/>
      <c r="B95" s="94" t="str">
        <f ca="1">IFERROR(OFFSET(DC[[#Headers],[Code Project]],MATCH(MYCS[[#This Row],[Project Code and Name ]],DC[Code Project],0),-3),"")</f>
        <v/>
      </c>
      <c r="C95" s="93"/>
      <c r="D95" s="95" t="str">
        <f ca="1">IFERROR(OFFSET(DC[[#Headers],[Code Project]],MATCH(MYCS[[#This Row],[Project Code and Name ]],DC[Code Project],0),1),"")</f>
        <v/>
      </c>
      <c r="E95" s="96" t="str">
        <f ca="1">IFERROR(OFFSET(DC[[#Headers],[Code Project]],MATCH(MYCS[[#This Row],[Project Code and Name ]],DC[Code Project],0),6),"")</f>
        <v/>
      </c>
      <c r="F95" s="93"/>
      <c r="G95" s="93"/>
      <c r="H95" s="97"/>
      <c r="I95" s="97"/>
      <c r="J95" s="97"/>
      <c r="K95" s="97"/>
      <c r="L95" s="97"/>
      <c r="M95" s="97"/>
      <c r="N95" s="98">
        <f>J95+K95+L95+MYCS[[#This Row],[Non contractual commitments]]</f>
        <v>0</v>
      </c>
      <c r="O95" s="97"/>
      <c r="P95" s="97"/>
      <c r="Q95" s="97"/>
      <c r="R95" s="97"/>
      <c r="S95" s="97"/>
      <c r="T95" s="97"/>
      <c r="U95" s="98">
        <f>SUM(MYCS[[#This Row],[FY25-26 sum (signed)]:[Cumulative spending to end FY 23/24]],MYCS[[#This Row],[Approved budget FY 24/25]])</f>
        <v>0</v>
      </c>
      <c r="V95" s="99">
        <f>MYCS[[#This Row],[Total Project Commitments]]-MYCS[[#This Row],[Total approved cost of the project by DC (Value in UGX)]]</f>
        <v>0</v>
      </c>
      <c r="W95" s="93"/>
      <c r="X95" s="93"/>
      <c r="Y95" s="93"/>
      <c r="Z95" s="100"/>
    </row>
    <row r="96" spans="1:26" ht="20.25" x14ac:dyDescent="0.3">
      <c r="A96" s="93"/>
      <c r="B96" s="94" t="str">
        <f ca="1">IFERROR(OFFSET(DC[[#Headers],[Code Project]],MATCH(MYCS[[#This Row],[Project Code and Name ]],DC[Code Project],0),-3),"")</f>
        <v/>
      </c>
      <c r="C96" s="93"/>
      <c r="D96" s="95" t="str">
        <f ca="1">IFERROR(OFFSET(DC[[#Headers],[Code Project]],MATCH(MYCS[[#This Row],[Project Code and Name ]],DC[Code Project],0),1),"")</f>
        <v/>
      </c>
      <c r="E96" s="96" t="str">
        <f ca="1">IFERROR(OFFSET(DC[[#Headers],[Code Project]],MATCH(MYCS[[#This Row],[Project Code and Name ]],DC[Code Project],0),6),"")</f>
        <v/>
      </c>
      <c r="F96" s="93"/>
      <c r="G96" s="93"/>
      <c r="H96" s="97"/>
      <c r="I96" s="97"/>
      <c r="J96" s="97"/>
      <c r="K96" s="97"/>
      <c r="L96" s="97"/>
      <c r="M96" s="97"/>
      <c r="N96" s="98">
        <f>J96+K96+L96+MYCS[[#This Row],[Non contractual commitments]]</f>
        <v>0</v>
      </c>
      <c r="O96" s="97"/>
      <c r="P96" s="97"/>
      <c r="Q96" s="97"/>
      <c r="R96" s="97"/>
      <c r="S96" s="97"/>
      <c r="T96" s="97"/>
      <c r="U96" s="98">
        <f>SUM(MYCS[[#This Row],[FY25-26 sum (signed)]:[Cumulative spending to end FY 23/24]],MYCS[[#This Row],[Approved budget FY 24/25]])</f>
        <v>0</v>
      </c>
      <c r="V96" s="99">
        <f>MYCS[[#This Row],[Total Project Commitments]]-MYCS[[#This Row],[Total approved cost of the project by DC (Value in UGX)]]</f>
        <v>0</v>
      </c>
      <c r="W96" s="93"/>
      <c r="X96" s="93"/>
      <c r="Y96" s="93"/>
      <c r="Z96" s="100"/>
    </row>
    <row r="97" spans="1:26" ht="20.25" x14ac:dyDescent="0.3">
      <c r="A97" s="93"/>
      <c r="B97" s="94" t="str">
        <f ca="1">IFERROR(OFFSET(DC[[#Headers],[Code Project]],MATCH(MYCS[[#This Row],[Project Code and Name ]],DC[Code Project],0),-3),"")</f>
        <v/>
      </c>
      <c r="C97" s="93"/>
      <c r="D97" s="95" t="str">
        <f ca="1">IFERROR(OFFSET(DC[[#Headers],[Code Project]],MATCH(MYCS[[#This Row],[Project Code and Name ]],DC[Code Project],0),1),"")</f>
        <v/>
      </c>
      <c r="E97" s="96" t="str">
        <f ca="1">IFERROR(OFFSET(DC[[#Headers],[Code Project]],MATCH(MYCS[[#This Row],[Project Code and Name ]],DC[Code Project],0),6),"")</f>
        <v/>
      </c>
      <c r="F97" s="93"/>
      <c r="G97" s="93"/>
      <c r="H97" s="97"/>
      <c r="I97" s="97"/>
      <c r="J97" s="97"/>
      <c r="K97" s="97"/>
      <c r="L97" s="97"/>
      <c r="M97" s="97"/>
      <c r="N97" s="98">
        <f>J97+K97+L97+MYCS[[#This Row],[Non contractual commitments]]</f>
        <v>0</v>
      </c>
      <c r="O97" s="97"/>
      <c r="P97" s="97"/>
      <c r="Q97" s="97"/>
      <c r="R97" s="97"/>
      <c r="S97" s="97"/>
      <c r="T97" s="97"/>
      <c r="U97" s="98">
        <f>SUM(MYCS[[#This Row],[FY25-26 sum (signed)]:[Cumulative spending to end FY 23/24]],MYCS[[#This Row],[Approved budget FY 24/25]])</f>
        <v>0</v>
      </c>
      <c r="V97" s="99">
        <f>MYCS[[#This Row],[Total Project Commitments]]-MYCS[[#This Row],[Total approved cost of the project by DC (Value in UGX)]]</f>
        <v>0</v>
      </c>
      <c r="W97" s="93"/>
      <c r="X97" s="93"/>
      <c r="Y97" s="93"/>
      <c r="Z97" s="100"/>
    </row>
    <row r="98" spans="1:26" ht="20.25" x14ac:dyDescent="0.3">
      <c r="A98" s="93"/>
      <c r="B98" s="94" t="str">
        <f ca="1">IFERROR(OFFSET(DC[[#Headers],[Code Project]],MATCH(MYCS[[#This Row],[Project Code and Name ]],DC[Code Project],0),-3),"")</f>
        <v/>
      </c>
      <c r="C98" s="93"/>
      <c r="D98" s="95" t="str">
        <f ca="1">IFERROR(OFFSET(DC[[#Headers],[Code Project]],MATCH(MYCS[[#This Row],[Project Code and Name ]],DC[Code Project],0),1),"")</f>
        <v/>
      </c>
      <c r="E98" s="96" t="str">
        <f ca="1">IFERROR(OFFSET(DC[[#Headers],[Code Project]],MATCH(MYCS[[#This Row],[Project Code and Name ]],DC[Code Project],0),6),"")</f>
        <v/>
      </c>
      <c r="F98" s="93"/>
      <c r="G98" s="93"/>
      <c r="H98" s="97"/>
      <c r="I98" s="97"/>
      <c r="J98" s="97"/>
      <c r="K98" s="97"/>
      <c r="L98" s="97"/>
      <c r="M98" s="97"/>
      <c r="N98" s="98">
        <f>J98+K98+L98+MYCS[[#This Row],[Non contractual commitments]]</f>
        <v>0</v>
      </c>
      <c r="O98" s="97"/>
      <c r="P98" s="97"/>
      <c r="Q98" s="97"/>
      <c r="R98" s="97"/>
      <c r="S98" s="97"/>
      <c r="T98" s="97"/>
      <c r="U98" s="98">
        <f>SUM(MYCS[[#This Row],[FY25-26 sum (signed)]:[Cumulative spending to end FY 23/24]],MYCS[[#This Row],[Approved budget FY 24/25]])</f>
        <v>0</v>
      </c>
      <c r="V98" s="99">
        <f>MYCS[[#This Row],[Total Project Commitments]]-MYCS[[#This Row],[Total approved cost of the project by DC (Value in UGX)]]</f>
        <v>0</v>
      </c>
      <c r="W98" s="93"/>
      <c r="X98" s="93"/>
      <c r="Y98" s="93"/>
      <c r="Z98" s="100"/>
    </row>
    <row r="99" spans="1:26" ht="20.25" x14ac:dyDescent="0.3">
      <c r="A99" s="93"/>
      <c r="B99" s="94" t="str">
        <f ca="1">IFERROR(OFFSET(DC[[#Headers],[Code Project]],MATCH(MYCS[[#This Row],[Project Code and Name ]],DC[Code Project],0),-3),"")</f>
        <v/>
      </c>
      <c r="C99" s="93"/>
      <c r="D99" s="95" t="str">
        <f ca="1">IFERROR(OFFSET(DC[[#Headers],[Code Project]],MATCH(MYCS[[#This Row],[Project Code and Name ]],DC[Code Project],0),1),"")</f>
        <v/>
      </c>
      <c r="E99" s="96" t="str">
        <f ca="1">IFERROR(OFFSET(DC[[#Headers],[Code Project]],MATCH(MYCS[[#This Row],[Project Code and Name ]],DC[Code Project],0),6),"")</f>
        <v/>
      </c>
      <c r="F99" s="93"/>
      <c r="G99" s="93"/>
      <c r="H99" s="97"/>
      <c r="I99" s="97"/>
      <c r="J99" s="97"/>
      <c r="K99" s="97"/>
      <c r="L99" s="97"/>
      <c r="M99" s="97"/>
      <c r="N99" s="98">
        <f>J99+K99+L99+MYCS[[#This Row],[Non contractual commitments]]</f>
        <v>0</v>
      </c>
      <c r="O99" s="97"/>
      <c r="P99" s="97"/>
      <c r="Q99" s="97"/>
      <c r="R99" s="97"/>
      <c r="S99" s="97"/>
      <c r="T99" s="97"/>
      <c r="U99" s="98">
        <f>SUM(MYCS[[#This Row],[FY25-26 sum (signed)]:[Cumulative spending to end FY 23/24]],MYCS[[#This Row],[Approved budget FY 24/25]])</f>
        <v>0</v>
      </c>
      <c r="V99" s="99">
        <f>MYCS[[#This Row],[Total Project Commitments]]-MYCS[[#This Row],[Total approved cost of the project by DC (Value in UGX)]]</f>
        <v>0</v>
      </c>
      <c r="W99" s="93"/>
      <c r="X99" s="93"/>
      <c r="Y99" s="93"/>
      <c r="Z99" s="100"/>
    </row>
    <row r="100" spans="1:26" ht="20.25" x14ac:dyDescent="0.3">
      <c r="A100" s="93"/>
      <c r="B100" s="94" t="str">
        <f ca="1">IFERROR(OFFSET(DC[[#Headers],[Code Project]],MATCH(MYCS[[#This Row],[Project Code and Name ]],DC[Code Project],0),-3),"")</f>
        <v/>
      </c>
      <c r="C100" s="93"/>
      <c r="D100" s="95" t="str">
        <f ca="1">IFERROR(OFFSET(DC[[#Headers],[Code Project]],MATCH(MYCS[[#This Row],[Project Code and Name ]],DC[Code Project],0),1),"")</f>
        <v/>
      </c>
      <c r="E100" s="96" t="str">
        <f ca="1">IFERROR(OFFSET(DC[[#Headers],[Code Project]],MATCH(MYCS[[#This Row],[Project Code and Name ]],DC[Code Project],0),6),"")</f>
        <v/>
      </c>
      <c r="F100" s="93"/>
      <c r="G100" s="93"/>
      <c r="H100" s="97"/>
      <c r="I100" s="97"/>
      <c r="J100" s="97"/>
      <c r="K100" s="97"/>
      <c r="L100" s="97"/>
      <c r="M100" s="97"/>
      <c r="N100" s="98">
        <f>J100+K100+L100+MYCS[[#This Row],[Non contractual commitments]]</f>
        <v>0</v>
      </c>
      <c r="O100" s="97"/>
      <c r="P100" s="97"/>
      <c r="Q100" s="97"/>
      <c r="R100" s="97"/>
      <c r="S100" s="97"/>
      <c r="T100" s="97"/>
      <c r="U100" s="98">
        <f>SUM(MYCS[[#This Row],[FY25-26 sum (signed)]:[Cumulative spending to end FY 23/24]],MYCS[[#This Row],[Approved budget FY 24/25]])</f>
        <v>0</v>
      </c>
      <c r="V100" s="99">
        <f>MYCS[[#This Row],[Total Project Commitments]]-MYCS[[#This Row],[Total approved cost of the project by DC (Value in UGX)]]</f>
        <v>0</v>
      </c>
      <c r="W100" s="93"/>
      <c r="X100" s="93"/>
      <c r="Y100" s="93"/>
      <c r="Z100" s="100"/>
    </row>
    <row r="101" spans="1:26" ht="20.25" x14ac:dyDescent="0.3">
      <c r="A101" s="93"/>
      <c r="B101" s="94" t="str">
        <f ca="1">IFERROR(OFFSET(DC[[#Headers],[Code Project]],MATCH(MYCS[[#This Row],[Project Code and Name ]],DC[Code Project],0),-3),"")</f>
        <v/>
      </c>
      <c r="C101" s="93"/>
      <c r="D101" s="95" t="str">
        <f ca="1">IFERROR(OFFSET(DC[[#Headers],[Code Project]],MATCH(MYCS[[#This Row],[Project Code and Name ]],DC[Code Project],0),1),"")</f>
        <v/>
      </c>
      <c r="E101" s="96" t="str">
        <f ca="1">IFERROR(OFFSET(DC[[#Headers],[Code Project]],MATCH(MYCS[[#This Row],[Project Code and Name ]],DC[Code Project],0),6),"")</f>
        <v/>
      </c>
      <c r="F101" s="93"/>
      <c r="G101" s="93"/>
      <c r="H101" s="97"/>
      <c r="I101" s="97"/>
      <c r="J101" s="97"/>
      <c r="K101" s="97"/>
      <c r="L101" s="97"/>
      <c r="M101" s="97"/>
      <c r="N101" s="98">
        <f>J101+K101+L101+MYCS[[#This Row],[Non contractual commitments]]</f>
        <v>0</v>
      </c>
      <c r="O101" s="97"/>
      <c r="P101" s="97"/>
      <c r="Q101" s="97"/>
      <c r="R101" s="97"/>
      <c r="S101" s="97"/>
      <c r="T101" s="97"/>
      <c r="U101" s="98">
        <f>SUM(MYCS[[#This Row],[FY25-26 sum (signed)]:[Cumulative spending to end FY 23/24]],MYCS[[#This Row],[Approved budget FY 24/25]])</f>
        <v>0</v>
      </c>
      <c r="V101" s="99">
        <f>MYCS[[#This Row],[Total Project Commitments]]-MYCS[[#This Row],[Total approved cost of the project by DC (Value in UGX)]]</f>
        <v>0</v>
      </c>
      <c r="W101" s="93"/>
      <c r="X101" s="93"/>
      <c r="Y101" s="93"/>
      <c r="Z101" s="100"/>
    </row>
    <row r="102" spans="1:26" ht="20.25" x14ac:dyDescent="0.3">
      <c r="A102" s="93"/>
      <c r="B102" s="94" t="str">
        <f ca="1">IFERROR(OFFSET(DC[[#Headers],[Code Project]],MATCH(MYCS[[#This Row],[Project Code and Name ]],DC[Code Project],0),-3),"")</f>
        <v/>
      </c>
      <c r="C102" s="93"/>
      <c r="D102" s="95" t="str">
        <f ca="1">IFERROR(OFFSET(DC[[#Headers],[Code Project]],MATCH(MYCS[[#This Row],[Project Code and Name ]],DC[Code Project],0),1),"")</f>
        <v/>
      </c>
      <c r="E102" s="96" t="str">
        <f ca="1">IFERROR(OFFSET(DC[[#Headers],[Code Project]],MATCH(MYCS[[#This Row],[Project Code and Name ]],DC[Code Project],0),6),"")</f>
        <v/>
      </c>
      <c r="F102" s="93"/>
      <c r="G102" s="93"/>
      <c r="H102" s="97"/>
      <c r="I102" s="97"/>
      <c r="J102" s="97"/>
      <c r="K102" s="97"/>
      <c r="L102" s="97"/>
      <c r="M102" s="97"/>
      <c r="N102" s="98">
        <f>J102+K102+L102+MYCS[[#This Row],[Non contractual commitments]]</f>
        <v>0</v>
      </c>
      <c r="O102" s="97"/>
      <c r="P102" s="97"/>
      <c r="Q102" s="97"/>
      <c r="R102" s="97"/>
      <c r="S102" s="97"/>
      <c r="T102" s="97"/>
      <c r="U102" s="98">
        <f>SUM(MYCS[[#This Row],[FY25-26 sum (signed)]:[Cumulative spending to end FY 23/24]],MYCS[[#This Row],[Approved budget FY 24/25]])</f>
        <v>0</v>
      </c>
      <c r="V102" s="99">
        <f>MYCS[[#This Row],[Total Project Commitments]]-MYCS[[#This Row],[Total approved cost of the project by DC (Value in UGX)]]</f>
        <v>0</v>
      </c>
      <c r="W102" s="93"/>
      <c r="X102" s="93"/>
      <c r="Y102" s="93"/>
      <c r="Z102" s="100"/>
    </row>
    <row r="103" spans="1:26" ht="20.25" x14ac:dyDescent="0.3">
      <c r="A103" s="93"/>
      <c r="B103" s="94" t="str">
        <f ca="1">IFERROR(OFFSET(DC[[#Headers],[Code Project]],MATCH(MYCS[[#This Row],[Project Code and Name ]],DC[Code Project],0),-3),"")</f>
        <v/>
      </c>
      <c r="C103" s="93"/>
      <c r="D103" s="95" t="str">
        <f ca="1">IFERROR(OFFSET(DC[[#Headers],[Code Project]],MATCH(MYCS[[#This Row],[Project Code and Name ]],DC[Code Project],0),1),"")</f>
        <v/>
      </c>
      <c r="E103" s="96" t="str">
        <f ca="1">IFERROR(OFFSET(DC[[#Headers],[Code Project]],MATCH(MYCS[[#This Row],[Project Code and Name ]],DC[Code Project],0),6),"")</f>
        <v/>
      </c>
      <c r="F103" s="93"/>
      <c r="G103" s="93"/>
      <c r="H103" s="97"/>
      <c r="I103" s="97"/>
      <c r="J103" s="97"/>
      <c r="K103" s="97"/>
      <c r="L103" s="97"/>
      <c r="M103" s="97"/>
      <c r="N103" s="98">
        <f>J103+K103+L103+MYCS[[#This Row],[Non contractual commitments]]</f>
        <v>0</v>
      </c>
      <c r="O103" s="97"/>
      <c r="P103" s="97"/>
      <c r="Q103" s="97"/>
      <c r="R103" s="97"/>
      <c r="S103" s="97"/>
      <c r="T103" s="97"/>
      <c r="U103" s="98">
        <f>SUM(MYCS[[#This Row],[FY25-26 sum (signed)]:[Cumulative spending to end FY 23/24]],MYCS[[#This Row],[Approved budget FY 24/25]])</f>
        <v>0</v>
      </c>
      <c r="V103" s="99">
        <f>MYCS[[#This Row],[Total Project Commitments]]-MYCS[[#This Row],[Total approved cost of the project by DC (Value in UGX)]]</f>
        <v>0</v>
      </c>
      <c r="W103" s="93"/>
      <c r="X103" s="93"/>
      <c r="Y103" s="93"/>
      <c r="Z103" s="100"/>
    </row>
    <row r="104" spans="1:26" ht="20.25" x14ac:dyDescent="0.3">
      <c r="A104" s="93"/>
      <c r="B104" s="94" t="str">
        <f ca="1">IFERROR(OFFSET(DC[[#Headers],[Code Project]],MATCH(MYCS[[#This Row],[Project Code and Name ]],DC[Code Project],0),-3),"")</f>
        <v/>
      </c>
      <c r="C104" s="93"/>
      <c r="D104" s="95" t="str">
        <f ca="1">IFERROR(OFFSET(DC[[#Headers],[Code Project]],MATCH(MYCS[[#This Row],[Project Code and Name ]],DC[Code Project],0),1),"")</f>
        <v/>
      </c>
      <c r="E104" s="96" t="str">
        <f ca="1">IFERROR(OFFSET(DC[[#Headers],[Code Project]],MATCH(MYCS[[#This Row],[Project Code and Name ]],DC[Code Project],0),6),"")</f>
        <v/>
      </c>
      <c r="F104" s="93"/>
      <c r="G104" s="93"/>
      <c r="H104" s="97"/>
      <c r="I104" s="97"/>
      <c r="J104" s="97"/>
      <c r="K104" s="97"/>
      <c r="L104" s="97"/>
      <c r="M104" s="97"/>
      <c r="N104" s="98">
        <f>J104+K104+L104+MYCS[[#This Row],[Non contractual commitments]]</f>
        <v>0</v>
      </c>
      <c r="O104" s="97"/>
      <c r="P104" s="97"/>
      <c r="Q104" s="97"/>
      <c r="R104" s="97"/>
      <c r="S104" s="97"/>
      <c r="T104" s="97"/>
      <c r="U104" s="98">
        <f>SUM(MYCS[[#This Row],[FY25-26 sum (signed)]:[Cumulative spending to end FY 23/24]],MYCS[[#This Row],[Approved budget FY 24/25]])</f>
        <v>0</v>
      </c>
      <c r="V104" s="99">
        <f>MYCS[[#This Row],[Total Project Commitments]]-MYCS[[#This Row],[Total approved cost of the project by DC (Value in UGX)]]</f>
        <v>0</v>
      </c>
      <c r="W104" s="93"/>
      <c r="X104" s="93"/>
      <c r="Y104" s="93"/>
      <c r="Z104" s="100"/>
    </row>
    <row r="105" spans="1:26" ht="20.25" x14ac:dyDescent="0.3">
      <c r="A105" s="93"/>
      <c r="B105" s="94" t="str">
        <f ca="1">IFERROR(OFFSET(DC[[#Headers],[Code Project]],MATCH(MYCS[[#This Row],[Project Code and Name ]],DC[Code Project],0),-3),"")</f>
        <v/>
      </c>
      <c r="C105" s="93"/>
      <c r="D105" s="95" t="str">
        <f ca="1">IFERROR(OFFSET(DC[[#Headers],[Code Project]],MATCH(MYCS[[#This Row],[Project Code and Name ]],DC[Code Project],0),1),"")</f>
        <v/>
      </c>
      <c r="E105" s="96" t="str">
        <f ca="1">IFERROR(OFFSET(DC[[#Headers],[Code Project]],MATCH(MYCS[[#This Row],[Project Code and Name ]],DC[Code Project],0),6),"")</f>
        <v/>
      </c>
      <c r="F105" s="93"/>
      <c r="G105" s="93"/>
      <c r="H105" s="97"/>
      <c r="I105" s="97"/>
      <c r="J105" s="97"/>
      <c r="K105" s="97"/>
      <c r="L105" s="97"/>
      <c r="M105" s="97"/>
      <c r="N105" s="98">
        <f>J105+K105+L105+MYCS[[#This Row],[Non contractual commitments]]</f>
        <v>0</v>
      </c>
      <c r="O105" s="97"/>
      <c r="P105" s="97"/>
      <c r="Q105" s="97"/>
      <c r="R105" s="97"/>
      <c r="S105" s="97"/>
      <c r="T105" s="97"/>
      <c r="U105" s="98">
        <f>SUM(MYCS[[#This Row],[FY25-26 sum (signed)]:[Cumulative spending to end FY 23/24]],MYCS[[#This Row],[Approved budget FY 24/25]])</f>
        <v>0</v>
      </c>
      <c r="V105" s="99">
        <f>MYCS[[#This Row],[Total Project Commitments]]-MYCS[[#This Row],[Total approved cost of the project by DC (Value in UGX)]]</f>
        <v>0</v>
      </c>
      <c r="W105" s="93"/>
      <c r="X105" s="93"/>
      <c r="Y105" s="93"/>
      <c r="Z105" s="100"/>
    </row>
    <row r="106" spans="1:26" ht="20.25" x14ac:dyDescent="0.3">
      <c r="A106" s="93"/>
      <c r="B106" s="94" t="str">
        <f ca="1">IFERROR(OFFSET(DC[[#Headers],[Code Project]],MATCH(MYCS[[#This Row],[Project Code and Name ]],DC[Code Project],0),-3),"")</f>
        <v/>
      </c>
      <c r="C106" s="93"/>
      <c r="D106" s="95" t="str">
        <f ca="1">IFERROR(OFFSET(DC[[#Headers],[Code Project]],MATCH(MYCS[[#This Row],[Project Code and Name ]],DC[Code Project],0),1),"")</f>
        <v/>
      </c>
      <c r="E106" s="96" t="str">
        <f ca="1">IFERROR(OFFSET(DC[[#Headers],[Code Project]],MATCH(MYCS[[#This Row],[Project Code and Name ]],DC[Code Project],0),6),"")</f>
        <v/>
      </c>
      <c r="F106" s="93"/>
      <c r="G106" s="93"/>
      <c r="H106" s="97"/>
      <c r="I106" s="97"/>
      <c r="J106" s="97"/>
      <c r="K106" s="97"/>
      <c r="L106" s="97"/>
      <c r="M106" s="97"/>
      <c r="N106" s="98">
        <f>J106+K106+L106+MYCS[[#This Row],[Non contractual commitments]]</f>
        <v>0</v>
      </c>
      <c r="O106" s="97"/>
      <c r="P106" s="97"/>
      <c r="Q106" s="97"/>
      <c r="R106" s="97"/>
      <c r="S106" s="97"/>
      <c r="T106" s="97"/>
      <c r="U106" s="98">
        <f>SUM(MYCS[[#This Row],[FY25-26 sum (signed)]:[Cumulative spending to end FY 23/24]],MYCS[[#This Row],[Approved budget FY 24/25]])</f>
        <v>0</v>
      </c>
      <c r="V106" s="99">
        <f>MYCS[[#This Row],[Total Project Commitments]]-MYCS[[#This Row],[Total approved cost of the project by DC (Value in UGX)]]</f>
        <v>0</v>
      </c>
      <c r="W106" s="93"/>
      <c r="X106" s="93"/>
      <c r="Y106" s="93"/>
      <c r="Z106" s="100"/>
    </row>
    <row r="107" spans="1:26" ht="20.25" x14ac:dyDescent="0.3">
      <c r="A107" s="93"/>
      <c r="B107" s="94" t="str">
        <f ca="1">IFERROR(OFFSET(DC[[#Headers],[Code Project]],MATCH(MYCS[[#This Row],[Project Code and Name ]],DC[Code Project],0),-3),"")</f>
        <v/>
      </c>
      <c r="C107" s="93"/>
      <c r="D107" s="95" t="str">
        <f ca="1">IFERROR(OFFSET(DC[[#Headers],[Code Project]],MATCH(MYCS[[#This Row],[Project Code and Name ]],DC[Code Project],0),1),"")</f>
        <v/>
      </c>
      <c r="E107" s="96" t="str">
        <f ca="1">IFERROR(OFFSET(DC[[#Headers],[Code Project]],MATCH(MYCS[[#This Row],[Project Code and Name ]],DC[Code Project],0),6),"")</f>
        <v/>
      </c>
      <c r="F107" s="93"/>
      <c r="G107" s="93"/>
      <c r="H107" s="97"/>
      <c r="I107" s="97"/>
      <c r="J107" s="97"/>
      <c r="K107" s="97"/>
      <c r="L107" s="97"/>
      <c r="M107" s="97"/>
      <c r="N107" s="98">
        <f>J107+K107+L107+MYCS[[#This Row],[Non contractual commitments]]</f>
        <v>0</v>
      </c>
      <c r="O107" s="97"/>
      <c r="P107" s="97"/>
      <c r="Q107" s="97"/>
      <c r="R107" s="97"/>
      <c r="S107" s="97"/>
      <c r="T107" s="97"/>
      <c r="U107" s="98">
        <f>SUM(MYCS[[#This Row],[FY25-26 sum (signed)]:[Cumulative spending to end FY 23/24]],MYCS[[#This Row],[Approved budget FY 24/25]])</f>
        <v>0</v>
      </c>
      <c r="V107" s="99">
        <f>MYCS[[#This Row],[Total Project Commitments]]-MYCS[[#This Row],[Total approved cost of the project by DC (Value in UGX)]]</f>
        <v>0</v>
      </c>
      <c r="W107" s="93"/>
      <c r="X107" s="93"/>
      <c r="Y107" s="93"/>
      <c r="Z107" s="100"/>
    </row>
    <row r="108" spans="1:26" ht="20.25" x14ac:dyDescent="0.3">
      <c r="A108" s="93"/>
      <c r="B108" s="94" t="str">
        <f ca="1">IFERROR(OFFSET(DC[[#Headers],[Code Project]],MATCH(MYCS[[#This Row],[Project Code and Name ]],DC[Code Project],0),-3),"")</f>
        <v/>
      </c>
      <c r="C108" s="93"/>
      <c r="D108" s="95" t="str">
        <f ca="1">IFERROR(OFFSET(DC[[#Headers],[Code Project]],MATCH(MYCS[[#This Row],[Project Code and Name ]],DC[Code Project],0),1),"")</f>
        <v/>
      </c>
      <c r="E108" s="96" t="str">
        <f ca="1">IFERROR(OFFSET(DC[[#Headers],[Code Project]],MATCH(MYCS[[#This Row],[Project Code and Name ]],DC[Code Project],0),6),"")</f>
        <v/>
      </c>
      <c r="F108" s="93"/>
      <c r="G108" s="93"/>
      <c r="H108" s="97"/>
      <c r="I108" s="97"/>
      <c r="J108" s="97"/>
      <c r="K108" s="97"/>
      <c r="L108" s="97"/>
      <c r="M108" s="97"/>
      <c r="N108" s="98">
        <f>J108+K108+L108+MYCS[[#This Row],[Non contractual commitments]]</f>
        <v>0</v>
      </c>
      <c r="O108" s="97"/>
      <c r="P108" s="97"/>
      <c r="Q108" s="97"/>
      <c r="R108" s="97"/>
      <c r="S108" s="97"/>
      <c r="T108" s="97"/>
      <c r="U108" s="98">
        <f>SUM(MYCS[[#This Row],[FY25-26 sum (signed)]:[Cumulative spending to end FY 23/24]],MYCS[[#This Row],[Approved budget FY 24/25]])</f>
        <v>0</v>
      </c>
      <c r="V108" s="99">
        <f>MYCS[[#This Row],[Total Project Commitments]]-MYCS[[#This Row],[Total approved cost of the project by DC (Value in UGX)]]</f>
        <v>0</v>
      </c>
      <c r="W108" s="93"/>
      <c r="X108" s="93"/>
      <c r="Y108" s="93"/>
      <c r="Z108" s="100"/>
    </row>
    <row r="109" spans="1:26" ht="20.25" x14ac:dyDescent="0.3">
      <c r="A109" s="93"/>
      <c r="B109" s="94" t="str">
        <f ca="1">IFERROR(OFFSET(DC[[#Headers],[Code Project]],MATCH(MYCS[[#This Row],[Project Code and Name ]],DC[Code Project],0),-3),"")</f>
        <v/>
      </c>
      <c r="C109" s="93"/>
      <c r="D109" s="95" t="str">
        <f ca="1">IFERROR(OFFSET(DC[[#Headers],[Code Project]],MATCH(MYCS[[#This Row],[Project Code and Name ]],DC[Code Project],0),1),"")</f>
        <v/>
      </c>
      <c r="E109" s="96" t="str">
        <f ca="1">IFERROR(OFFSET(DC[[#Headers],[Code Project]],MATCH(MYCS[[#This Row],[Project Code and Name ]],DC[Code Project],0),6),"")</f>
        <v/>
      </c>
      <c r="F109" s="93"/>
      <c r="G109" s="93"/>
      <c r="H109" s="97"/>
      <c r="I109" s="97"/>
      <c r="J109" s="97"/>
      <c r="K109" s="97"/>
      <c r="L109" s="97"/>
      <c r="M109" s="97"/>
      <c r="N109" s="98">
        <f>J109+K109+L109+MYCS[[#This Row],[Non contractual commitments]]</f>
        <v>0</v>
      </c>
      <c r="O109" s="97"/>
      <c r="P109" s="97"/>
      <c r="Q109" s="97"/>
      <c r="R109" s="97"/>
      <c r="S109" s="97"/>
      <c r="T109" s="97"/>
      <c r="U109" s="98">
        <f>SUM(MYCS[[#This Row],[FY25-26 sum (signed)]:[Cumulative spending to end FY 23/24]],MYCS[[#This Row],[Approved budget FY 24/25]])</f>
        <v>0</v>
      </c>
      <c r="V109" s="99">
        <f>MYCS[[#This Row],[Total Project Commitments]]-MYCS[[#This Row],[Total approved cost of the project by DC (Value in UGX)]]</f>
        <v>0</v>
      </c>
      <c r="W109" s="93"/>
      <c r="X109" s="93"/>
      <c r="Y109" s="93"/>
      <c r="Z109" s="100"/>
    </row>
    <row r="110" spans="1:26" ht="20.25" x14ac:dyDescent="0.3">
      <c r="A110" s="93"/>
      <c r="B110" s="94" t="str">
        <f ca="1">IFERROR(OFFSET(DC[[#Headers],[Code Project]],MATCH(MYCS[[#This Row],[Project Code and Name ]],DC[Code Project],0),-3),"")</f>
        <v/>
      </c>
      <c r="C110" s="93"/>
      <c r="D110" s="95" t="str">
        <f ca="1">IFERROR(OFFSET(DC[[#Headers],[Code Project]],MATCH(MYCS[[#This Row],[Project Code and Name ]],DC[Code Project],0),1),"")</f>
        <v/>
      </c>
      <c r="E110" s="96" t="str">
        <f ca="1">IFERROR(OFFSET(DC[[#Headers],[Code Project]],MATCH(MYCS[[#This Row],[Project Code and Name ]],DC[Code Project],0),6),"")</f>
        <v/>
      </c>
      <c r="F110" s="93"/>
      <c r="G110" s="93"/>
      <c r="H110" s="97"/>
      <c r="I110" s="97"/>
      <c r="J110" s="97"/>
      <c r="K110" s="97"/>
      <c r="L110" s="97"/>
      <c r="M110" s="97"/>
      <c r="N110" s="98">
        <f>J110+K110+L110+MYCS[[#This Row],[Non contractual commitments]]</f>
        <v>0</v>
      </c>
      <c r="O110" s="97"/>
      <c r="P110" s="97"/>
      <c r="Q110" s="97"/>
      <c r="R110" s="97"/>
      <c r="S110" s="97"/>
      <c r="T110" s="97"/>
      <c r="U110" s="98">
        <f>SUM(MYCS[[#This Row],[FY25-26 sum (signed)]:[Cumulative spending to end FY 23/24]],MYCS[[#This Row],[Approved budget FY 24/25]])</f>
        <v>0</v>
      </c>
      <c r="V110" s="99">
        <f>MYCS[[#This Row],[Total Project Commitments]]-MYCS[[#This Row],[Total approved cost of the project by DC (Value in UGX)]]</f>
        <v>0</v>
      </c>
      <c r="W110" s="93"/>
      <c r="X110" s="93"/>
      <c r="Y110" s="93"/>
      <c r="Z110" s="100"/>
    </row>
    <row r="111" spans="1:26" ht="20.25" x14ac:dyDescent="0.3">
      <c r="A111" s="93"/>
      <c r="B111" s="94" t="str">
        <f ca="1">IFERROR(OFFSET(DC[[#Headers],[Code Project]],MATCH(MYCS[[#This Row],[Project Code and Name ]],DC[Code Project],0),-3),"")</f>
        <v/>
      </c>
      <c r="C111" s="93"/>
      <c r="D111" s="95" t="str">
        <f ca="1">IFERROR(OFFSET(DC[[#Headers],[Code Project]],MATCH(MYCS[[#This Row],[Project Code and Name ]],DC[Code Project],0),1),"")</f>
        <v/>
      </c>
      <c r="E111" s="96" t="str">
        <f ca="1">IFERROR(OFFSET(DC[[#Headers],[Code Project]],MATCH(MYCS[[#This Row],[Project Code and Name ]],DC[Code Project],0),6),"")</f>
        <v/>
      </c>
      <c r="F111" s="93"/>
      <c r="G111" s="93"/>
      <c r="H111" s="97"/>
      <c r="I111" s="97"/>
      <c r="J111" s="97"/>
      <c r="K111" s="97"/>
      <c r="L111" s="97"/>
      <c r="M111" s="97"/>
      <c r="N111" s="98">
        <f>J111+K111+L111+MYCS[[#This Row],[Non contractual commitments]]</f>
        <v>0</v>
      </c>
      <c r="O111" s="97"/>
      <c r="P111" s="97"/>
      <c r="Q111" s="97"/>
      <c r="R111" s="97"/>
      <c r="S111" s="97"/>
      <c r="T111" s="97"/>
      <c r="U111" s="98">
        <f>SUM(MYCS[[#This Row],[FY25-26 sum (signed)]:[Cumulative spending to end FY 23/24]],MYCS[[#This Row],[Approved budget FY 24/25]])</f>
        <v>0</v>
      </c>
      <c r="V111" s="99">
        <f>MYCS[[#This Row],[Total Project Commitments]]-MYCS[[#This Row],[Total approved cost of the project by DC (Value in UGX)]]</f>
        <v>0</v>
      </c>
      <c r="W111" s="93"/>
      <c r="X111" s="93"/>
      <c r="Y111" s="93"/>
      <c r="Z111" s="100"/>
    </row>
    <row r="112" spans="1:26" ht="20.25" x14ac:dyDescent="0.3">
      <c r="A112" s="93"/>
      <c r="B112" s="94" t="str">
        <f ca="1">IFERROR(OFFSET(DC[[#Headers],[Code Project]],MATCH(MYCS[[#This Row],[Project Code and Name ]],DC[Code Project],0),-3),"")</f>
        <v/>
      </c>
      <c r="C112" s="93"/>
      <c r="D112" s="95" t="str">
        <f ca="1">IFERROR(OFFSET(DC[[#Headers],[Code Project]],MATCH(MYCS[[#This Row],[Project Code and Name ]],DC[Code Project],0),1),"")</f>
        <v/>
      </c>
      <c r="E112" s="96" t="str">
        <f ca="1">IFERROR(OFFSET(DC[[#Headers],[Code Project]],MATCH(MYCS[[#This Row],[Project Code and Name ]],DC[Code Project],0),6),"")</f>
        <v/>
      </c>
      <c r="F112" s="93"/>
      <c r="G112" s="93"/>
      <c r="H112" s="97"/>
      <c r="I112" s="97"/>
      <c r="J112" s="97"/>
      <c r="K112" s="97"/>
      <c r="L112" s="97"/>
      <c r="M112" s="97"/>
      <c r="N112" s="98">
        <f>J112+K112+L112+MYCS[[#This Row],[Non contractual commitments]]</f>
        <v>0</v>
      </c>
      <c r="O112" s="97"/>
      <c r="P112" s="97"/>
      <c r="Q112" s="97"/>
      <c r="R112" s="97"/>
      <c r="S112" s="97"/>
      <c r="T112" s="97"/>
      <c r="U112" s="98">
        <f>SUM(MYCS[[#This Row],[FY25-26 sum (signed)]:[Cumulative spending to end FY 23/24]],MYCS[[#This Row],[Approved budget FY 24/25]])</f>
        <v>0</v>
      </c>
      <c r="V112" s="99">
        <f>MYCS[[#This Row],[Total Project Commitments]]-MYCS[[#This Row],[Total approved cost of the project by DC (Value in UGX)]]</f>
        <v>0</v>
      </c>
      <c r="W112" s="93"/>
      <c r="X112" s="93"/>
      <c r="Y112" s="93"/>
      <c r="Z112" s="100"/>
    </row>
    <row r="113" spans="1:26" ht="20.25" x14ac:dyDescent="0.3">
      <c r="A113" s="93"/>
      <c r="B113" s="94" t="str">
        <f ca="1">IFERROR(OFFSET(DC[[#Headers],[Code Project]],MATCH(MYCS[[#This Row],[Project Code and Name ]],DC[Code Project],0),-3),"")</f>
        <v/>
      </c>
      <c r="C113" s="93"/>
      <c r="D113" s="95" t="str">
        <f ca="1">IFERROR(OFFSET(DC[[#Headers],[Code Project]],MATCH(MYCS[[#This Row],[Project Code and Name ]],DC[Code Project],0),1),"")</f>
        <v/>
      </c>
      <c r="E113" s="96" t="str">
        <f ca="1">IFERROR(OFFSET(DC[[#Headers],[Code Project]],MATCH(MYCS[[#This Row],[Project Code and Name ]],DC[Code Project],0),6),"")</f>
        <v/>
      </c>
      <c r="F113" s="93"/>
      <c r="G113" s="93"/>
      <c r="H113" s="97"/>
      <c r="I113" s="97"/>
      <c r="J113" s="97"/>
      <c r="K113" s="97"/>
      <c r="L113" s="97"/>
      <c r="M113" s="97"/>
      <c r="N113" s="98">
        <f>J113+K113+L113+MYCS[[#This Row],[Non contractual commitments]]</f>
        <v>0</v>
      </c>
      <c r="O113" s="97"/>
      <c r="P113" s="97"/>
      <c r="Q113" s="97"/>
      <c r="R113" s="97"/>
      <c r="S113" s="97"/>
      <c r="T113" s="97"/>
      <c r="U113" s="98">
        <f>SUM(MYCS[[#This Row],[FY25-26 sum (signed)]:[Cumulative spending to end FY 23/24]],MYCS[[#This Row],[Approved budget FY 24/25]])</f>
        <v>0</v>
      </c>
      <c r="V113" s="99">
        <f>MYCS[[#This Row],[Total Project Commitments]]-MYCS[[#This Row],[Total approved cost of the project by DC (Value in UGX)]]</f>
        <v>0</v>
      </c>
      <c r="W113" s="93"/>
      <c r="X113" s="93"/>
      <c r="Y113" s="93"/>
      <c r="Z113" s="100"/>
    </row>
    <row r="114" spans="1:26" ht="20.25" x14ac:dyDescent="0.3">
      <c r="A114" s="93"/>
      <c r="B114" s="94" t="str">
        <f ca="1">IFERROR(OFFSET(DC[[#Headers],[Code Project]],MATCH(MYCS[[#This Row],[Project Code and Name ]],DC[Code Project],0),-3),"")</f>
        <v/>
      </c>
      <c r="C114" s="93"/>
      <c r="D114" s="95" t="str">
        <f ca="1">IFERROR(OFFSET(DC[[#Headers],[Code Project]],MATCH(MYCS[[#This Row],[Project Code and Name ]],DC[Code Project],0),1),"")</f>
        <v/>
      </c>
      <c r="E114" s="96" t="str">
        <f ca="1">IFERROR(OFFSET(DC[[#Headers],[Code Project]],MATCH(MYCS[[#This Row],[Project Code and Name ]],DC[Code Project],0),6),"")</f>
        <v/>
      </c>
      <c r="F114" s="93"/>
      <c r="G114" s="93"/>
      <c r="H114" s="97"/>
      <c r="I114" s="97"/>
      <c r="J114" s="97"/>
      <c r="K114" s="97"/>
      <c r="L114" s="97"/>
      <c r="M114" s="97"/>
      <c r="N114" s="98">
        <f>J114+K114+L114+MYCS[[#This Row],[Non contractual commitments]]</f>
        <v>0</v>
      </c>
      <c r="O114" s="97"/>
      <c r="P114" s="97"/>
      <c r="Q114" s="97"/>
      <c r="R114" s="97"/>
      <c r="S114" s="97"/>
      <c r="T114" s="97"/>
      <c r="U114" s="98">
        <f>SUM(MYCS[[#This Row],[FY25-26 sum (signed)]:[Cumulative spending to end FY 23/24]],MYCS[[#This Row],[Approved budget FY 24/25]])</f>
        <v>0</v>
      </c>
      <c r="V114" s="99">
        <f>MYCS[[#This Row],[Total Project Commitments]]-MYCS[[#This Row],[Total approved cost of the project by DC (Value in UGX)]]</f>
        <v>0</v>
      </c>
      <c r="W114" s="93"/>
      <c r="X114" s="93"/>
      <c r="Y114" s="93"/>
      <c r="Z114" s="100"/>
    </row>
    <row r="115" spans="1:26" ht="20.25" x14ac:dyDescent="0.3">
      <c r="A115" s="93"/>
      <c r="B115" s="94" t="str">
        <f ca="1">IFERROR(OFFSET(DC[[#Headers],[Code Project]],MATCH(MYCS[[#This Row],[Project Code and Name ]],DC[Code Project],0),-3),"")</f>
        <v/>
      </c>
      <c r="C115" s="93"/>
      <c r="D115" s="95" t="str">
        <f ca="1">IFERROR(OFFSET(DC[[#Headers],[Code Project]],MATCH(MYCS[[#This Row],[Project Code and Name ]],DC[Code Project],0),1),"")</f>
        <v/>
      </c>
      <c r="E115" s="96" t="str">
        <f ca="1">IFERROR(OFFSET(DC[[#Headers],[Code Project]],MATCH(MYCS[[#This Row],[Project Code and Name ]],DC[Code Project],0),6),"")</f>
        <v/>
      </c>
      <c r="F115" s="93"/>
      <c r="G115" s="93"/>
      <c r="H115" s="97"/>
      <c r="I115" s="97"/>
      <c r="J115" s="97"/>
      <c r="K115" s="97"/>
      <c r="L115" s="97"/>
      <c r="M115" s="97"/>
      <c r="N115" s="98">
        <f>J115+K115+L115+MYCS[[#This Row],[Non contractual commitments]]</f>
        <v>0</v>
      </c>
      <c r="O115" s="97"/>
      <c r="P115" s="97"/>
      <c r="Q115" s="97"/>
      <c r="R115" s="97"/>
      <c r="S115" s="97"/>
      <c r="T115" s="97"/>
      <c r="U115" s="98">
        <f>SUM(MYCS[[#This Row],[FY25-26 sum (signed)]:[Cumulative spending to end FY 23/24]],MYCS[[#This Row],[Approved budget FY 24/25]])</f>
        <v>0</v>
      </c>
      <c r="V115" s="99">
        <f>MYCS[[#This Row],[Total Project Commitments]]-MYCS[[#This Row],[Total approved cost of the project by DC (Value in UGX)]]</f>
        <v>0</v>
      </c>
      <c r="W115" s="93"/>
      <c r="X115" s="93"/>
      <c r="Y115" s="93"/>
      <c r="Z115" s="100"/>
    </row>
    <row r="116" spans="1:26" ht="20.25" x14ac:dyDescent="0.3">
      <c r="A116" s="93"/>
      <c r="B116" s="94" t="str">
        <f ca="1">IFERROR(OFFSET(DC[[#Headers],[Code Project]],MATCH(MYCS[[#This Row],[Project Code and Name ]],DC[Code Project],0),-3),"")</f>
        <v/>
      </c>
      <c r="C116" s="93"/>
      <c r="D116" s="95" t="str">
        <f ca="1">IFERROR(OFFSET(DC[[#Headers],[Code Project]],MATCH(MYCS[[#This Row],[Project Code and Name ]],DC[Code Project],0),1),"")</f>
        <v/>
      </c>
      <c r="E116" s="96" t="str">
        <f ca="1">IFERROR(OFFSET(DC[[#Headers],[Code Project]],MATCH(MYCS[[#This Row],[Project Code and Name ]],DC[Code Project],0),6),"")</f>
        <v/>
      </c>
      <c r="F116" s="93"/>
      <c r="G116" s="93"/>
      <c r="H116" s="97"/>
      <c r="I116" s="97"/>
      <c r="J116" s="97"/>
      <c r="K116" s="97"/>
      <c r="L116" s="97"/>
      <c r="M116" s="97"/>
      <c r="N116" s="98">
        <f>J116+K116+L116+MYCS[[#This Row],[Non contractual commitments]]</f>
        <v>0</v>
      </c>
      <c r="O116" s="97"/>
      <c r="P116" s="97"/>
      <c r="Q116" s="97"/>
      <c r="R116" s="97"/>
      <c r="S116" s="97"/>
      <c r="T116" s="97"/>
      <c r="U116" s="98">
        <f>SUM(MYCS[[#This Row],[FY25-26 sum (signed)]:[Cumulative spending to end FY 23/24]],MYCS[[#This Row],[Approved budget FY 24/25]])</f>
        <v>0</v>
      </c>
      <c r="V116" s="99">
        <f>MYCS[[#This Row],[Total Project Commitments]]-MYCS[[#This Row],[Total approved cost of the project by DC (Value in UGX)]]</f>
        <v>0</v>
      </c>
      <c r="W116" s="93"/>
      <c r="X116" s="93"/>
      <c r="Y116" s="93"/>
      <c r="Z116" s="100"/>
    </row>
    <row r="117" spans="1:26" ht="20.25" x14ac:dyDescent="0.3">
      <c r="A117" s="93"/>
      <c r="B117" s="94" t="str">
        <f ca="1">IFERROR(OFFSET(DC[[#Headers],[Code Project]],MATCH(MYCS[[#This Row],[Project Code and Name ]],DC[Code Project],0),-3),"")</f>
        <v/>
      </c>
      <c r="C117" s="93"/>
      <c r="D117" s="95" t="str">
        <f ca="1">IFERROR(OFFSET(DC[[#Headers],[Code Project]],MATCH(MYCS[[#This Row],[Project Code and Name ]],DC[Code Project],0),1),"")</f>
        <v/>
      </c>
      <c r="E117" s="96" t="str">
        <f ca="1">IFERROR(OFFSET(DC[[#Headers],[Code Project]],MATCH(MYCS[[#This Row],[Project Code and Name ]],DC[Code Project],0),6),"")</f>
        <v/>
      </c>
      <c r="F117" s="93"/>
      <c r="G117" s="93"/>
      <c r="H117" s="97"/>
      <c r="I117" s="97"/>
      <c r="J117" s="97"/>
      <c r="K117" s="97"/>
      <c r="L117" s="97"/>
      <c r="M117" s="97"/>
      <c r="N117" s="98">
        <f>J117+K117+L117+MYCS[[#This Row],[Non contractual commitments]]</f>
        <v>0</v>
      </c>
      <c r="O117" s="97"/>
      <c r="P117" s="97"/>
      <c r="Q117" s="97"/>
      <c r="R117" s="97"/>
      <c r="S117" s="97"/>
      <c r="T117" s="97"/>
      <c r="U117" s="98">
        <f>SUM(MYCS[[#This Row],[FY25-26 sum (signed)]:[Cumulative spending to end FY 23/24]],MYCS[[#This Row],[Approved budget FY 24/25]])</f>
        <v>0</v>
      </c>
      <c r="V117" s="99">
        <f>MYCS[[#This Row],[Total Project Commitments]]-MYCS[[#This Row],[Total approved cost of the project by DC (Value in UGX)]]</f>
        <v>0</v>
      </c>
      <c r="W117" s="93"/>
      <c r="X117" s="93"/>
      <c r="Y117" s="93"/>
      <c r="Z117" s="100"/>
    </row>
    <row r="118" spans="1:26" ht="20.25" x14ac:dyDescent="0.3">
      <c r="A118" s="93"/>
      <c r="B118" s="94" t="str">
        <f ca="1">IFERROR(OFFSET(DC[[#Headers],[Code Project]],MATCH(MYCS[[#This Row],[Project Code and Name ]],DC[Code Project],0),-3),"")</f>
        <v/>
      </c>
      <c r="C118" s="93"/>
      <c r="D118" s="95" t="str">
        <f ca="1">IFERROR(OFFSET(DC[[#Headers],[Code Project]],MATCH(MYCS[[#This Row],[Project Code and Name ]],DC[Code Project],0),1),"")</f>
        <v/>
      </c>
      <c r="E118" s="96" t="str">
        <f ca="1">IFERROR(OFFSET(DC[[#Headers],[Code Project]],MATCH(MYCS[[#This Row],[Project Code and Name ]],DC[Code Project],0),6),"")</f>
        <v/>
      </c>
      <c r="F118" s="93"/>
      <c r="G118" s="93"/>
      <c r="H118" s="97"/>
      <c r="I118" s="97"/>
      <c r="J118" s="97"/>
      <c r="K118" s="97"/>
      <c r="L118" s="97"/>
      <c r="M118" s="97"/>
      <c r="N118" s="98">
        <f>J118+K118+L118+MYCS[[#This Row],[Non contractual commitments]]</f>
        <v>0</v>
      </c>
      <c r="O118" s="97"/>
      <c r="P118" s="97"/>
      <c r="Q118" s="97"/>
      <c r="R118" s="97"/>
      <c r="S118" s="97"/>
      <c r="T118" s="97"/>
      <c r="U118" s="98">
        <f>SUM(MYCS[[#This Row],[FY25-26 sum (signed)]:[Cumulative spending to end FY 23/24]],MYCS[[#This Row],[Approved budget FY 24/25]])</f>
        <v>0</v>
      </c>
      <c r="V118" s="99">
        <f>MYCS[[#This Row],[Total Project Commitments]]-MYCS[[#This Row],[Total approved cost of the project by DC (Value in UGX)]]</f>
        <v>0</v>
      </c>
      <c r="W118" s="93"/>
      <c r="X118" s="93"/>
      <c r="Y118" s="93"/>
      <c r="Z118" s="100"/>
    </row>
    <row r="119" spans="1:26" ht="20.25" x14ac:dyDescent="0.3">
      <c r="A119" s="93"/>
      <c r="B119" s="94" t="str">
        <f ca="1">IFERROR(OFFSET(DC[[#Headers],[Code Project]],MATCH(MYCS[[#This Row],[Project Code and Name ]],DC[Code Project],0),-3),"")</f>
        <v/>
      </c>
      <c r="C119" s="93"/>
      <c r="D119" s="95" t="str">
        <f ca="1">IFERROR(OFFSET(DC[[#Headers],[Code Project]],MATCH(MYCS[[#This Row],[Project Code and Name ]],DC[Code Project],0),1),"")</f>
        <v/>
      </c>
      <c r="E119" s="96" t="str">
        <f ca="1">IFERROR(OFFSET(DC[[#Headers],[Code Project]],MATCH(MYCS[[#This Row],[Project Code and Name ]],DC[Code Project],0),6),"")</f>
        <v/>
      </c>
      <c r="F119" s="93"/>
      <c r="G119" s="93"/>
      <c r="H119" s="97"/>
      <c r="I119" s="97"/>
      <c r="J119" s="97"/>
      <c r="K119" s="97"/>
      <c r="L119" s="97"/>
      <c r="M119" s="97"/>
      <c r="N119" s="98">
        <f>J119+K119+L119+MYCS[[#This Row],[Non contractual commitments]]</f>
        <v>0</v>
      </c>
      <c r="O119" s="97"/>
      <c r="P119" s="97"/>
      <c r="Q119" s="97"/>
      <c r="R119" s="97"/>
      <c r="S119" s="97"/>
      <c r="T119" s="97"/>
      <c r="U119" s="98">
        <f>SUM(MYCS[[#This Row],[FY25-26 sum (signed)]:[Cumulative spending to end FY 23/24]],MYCS[[#This Row],[Approved budget FY 24/25]])</f>
        <v>0</v>
      </c>
      <c r="V119" s="99">
        <f>MYCS[[#This Row],[Total Project Commitments]]-MYCS[[#This Row],[Total approved cost of the project by DC (Value in UGX)]]</f>
        <v>0</v>
      </c>
      <c r="W119" s="93"/>
      <c r="X119" s="93"/>
      <c r="Y119" s="93"/>
      <c r="Z119" s="100"/>
    </row>
    <row r="120" spans="1:26" ht="20.25" x14ac:dyDescent="0.3">
      <c r="A120" s="93"/>
      <c r="B120" s="94" t="str">
        <f ca="1">IFERROR(OFFSET(DC[[#Headers],[Code Project]],MATCH(MYCS[[#This Row],[Project Code and Name ]],DC[Code Project],0),-3),"")</f>
        <v/>
      </c>
      <c r="C120" s="93"/>
      <c r="D120" s="95" t="str">
        <f ca="1">IFERROR(OFFSET(DC[[#Headers],[Code Project]],MATCH(MYCS[[#This Row],[Project Code and Name ]],DC[Code Project],0),1),"")</f>
        <v/>
      </c>
      <c r="E120" s="96" t="str">
        <f ca="1">IFERROR(OFFSET(DC[[#Headers],[Code Project]],MATCH(MYCS[[#This Row],[Project Code and Name ]],DC[Code Project],0),6),"")</f>
        <v/>
      </c>
      <c r="F120" s="93"/>
      <c r="G120" s="93"/>
      <c r="H120" s="97"/>
      <c r="I120" s="97"/>
      <c r="J120" s="97"/>
      <c r="K120" s="97"/>
      <c r="L120" s="97"/>
      <c r="M120" s="97"/>
      <c r="N120" s="98">
        <f>J120+K120+L120+MYCS[[#This Row],[Non contractual commitments]]</f>
        <v>0</v>
      </c>
      <c r="O120" s="97"/>
      <c r="P120" s="97"/>
      <c r="Q120" s="97"/>
      <c r="R120" s="97"/>
      <c r="S120" s="97"/>
      <c r="T120" s="97"/>
      <c r="U120" s="98">
        <f>SUM(MYCS[[#This Row],[FY25-26 sum (signed)]:[Cumulative spending to end FY 23/24]],MYCS[[#This Row],[Approved budget FY 24/25]])</f>
        <v>0</v>
      </c>
      <c r="V120" s="99">
        <f>MYCS[[#This Row],[Total Project Commitments]]-MYCS[[#This Row],[Total approved cost of the project by DC (Value in UGX)]]</f>
        <v>0</v>
      </c>
      <c r="W120" s="93"/>
      <c r="X120" s="93"/>
      <c r="Y120" s="93"/>
      <c r="Z120" s="100"/>
    </row>
    <row r="121" spans="1:26" ht="20.25" x14ac:dyDescent="0.3">
      <c r="A121" s="93"/>
      <c r="B121" s="94" t="str">
        <f ca="1">IFERROR(OFFSET(DC[[#Headers],[Code Project]],MATCH(MYCS[[#This Row],[Project Code and Name ]],DC[Code Project],0),-3),"")</f>
        <v/>
      </c>
      <c r="C121" s="93"/>
      <c r="D121" s="95" t="str">
        <f ca="1">IFERROR(OFFSET(DC[[#Headers],[Code Project]],MATCH(MYCS[[#This Row],[Project Code and Name ]],DC[Code Project],0),1),"")</f>
        <v/>
      </c>
      <c r="E121" s="96" t="str">
        <f ca="1">IFERROR(OFFSET(DC[[#Headers],[Code Project]],MATCH(MYCS[[#This Row],[Project Code and Name ]],DC[Code Project],0),6),"")</f>
        <v/>
      </c>
      <c r="F121" s="93"/>
      <c r="G121" s="93"/>
      <c r="H121" s="97"/>
      <c r="I121" s="97"/>
      <c r="J121" s="97"/>
      <c r="K121" s="97"/>
      <c r="L121" s="97"/>
      <c r="M121" s="97"/>
      <c r="N121" s="98">
        <f>J121+K121+L121+MYCS[[#This Row],[Non contractual commitments]]</f>
        <v>0</v>
      </c>
      <c r="O121" s="97"/>
      <c r="P121" s="97"/>
      <c r="Q121" s="97"/>
      <c r="R121" s="97"/>
      <c r="S121" s="97"/>
      <c r="T121" s="97"/>
      <c r="U121" s="98">
        <f>SUM(MYCS[[#This Row],[FY25-26 sum (signed)]:[Cumulative spending to end FY 23/24]],MYCS[[#This Row],[Approved budget FY 24/25]])</f>
        <v>0</v>
      </c>
      <c r="V121" s="99">
        <f>MYCS[[#This Row],[Total Project Commitments]]-MYCS[[#This Row],[Total approved cost of the project by DC (Value in UGX)]]</f>
        <v>0</v>
      </c>
      <c r="W121" s="93"/>
      <c r="X121" s="93"/>
      <c r="Y121" s="93"/>
      <c r="Z121" s="100"/>
    </row>
    <row r="122" spans="1:26" ht="20.25" x14ac:dyDescent="0.3">
      <c r="A122" s="93"/>
      <c r="B122" s="94" t="str">
        <f ca="1">IFERROR(OFFSET(DC[[#Headers],[Code Project]],MATCH(MYCS[[#This Row],[Project Code and Name ]],DC[Code Project],0),-3),"")</f>
        <v/>
      </c>
      <c r="C122" s="93"/>
      <c r="D122" s="95" t="str">
        <f ca="1">IFERROR(OFFSET(DC[[#Headers],[Code Project]],MATCH(MYCS[[#This Row],[Project Code and Name ]],DC[Code Project],0),1),"")</f>
        <v/>
      </c>
      <c r="E122" s="96" t="str">
        <f ca="1">IFERROR(OFFSET(DC[[#Headers],[Code Project]],MATCH(MYCS[[#This Row],[Project Code and Name ]],DC[Code Project],0),6),"")</f>
        <v/>
      </c>
      <c r="F122" s="93"/>
      <c r="G122" s="93"/>
      <c r="H122" s="97"/>
      <c r="I122" s="97"/>
      <c r="J122" s="97"/>
      <c r="K122" s="97"/>
      <c r="L122" s="97"/>
      <c r="M122" s="97"/>
      <c r="N122" s="98">
        <f>J122+K122+L122+MYCS[[#This Row],[Non contractual commitments]]</f>
        <v>0</v>
      </c>
      <c r="O122" s="97"/>
      <c r="P122" s="97"/>
      <c r="Q122" s="97"/>
      <c r="R122" s="97"/>
      <c r="S122" s="97"/>
      <c r="T122" s="97"/>
      <c r="U122" s="98">
        <f>SUM(MYCS[[#This Row],[FY25-26 sum (signed)]:[Cumulative spending to end FY 23/24]],MYCS[[#This Row],[Approved budget FY 24/25]])</f>
        <v>0</v>
      </c>
      <c r="V122" s="99">
        <f>MYCS[[#This Row],[Total Project Commitments]]-MYCS[[#This Row],[Total approved cost of the project by DC (Value in UGX)]]</f>
        <v>0</v>
      </c>
      <c r="W122" s="93"/>
      <c r="X122" s="93"/>
      <c r="Y122" s="93"/>
      <c r="Z122" s="100"/>
    </row>
    <row r="123" spans="1:26" ht="20.25" x14ac:dyDescent="0.3">
      <c r="A123" s="93"/>
      <c r="B123" s="94" t="str">
        <f ca="1">IFERROR(OFFSET(DC[[#Headers],[Code Project]],MATCH(MYCS[[#This Row],[Project Code and Name ]],DC[Code Project],0),-3),"")</f>
        <v/>
      </c>
      <c r="C123" s="93"/>
      <c r="D123" s="95" t="str">
        <f ca="1">IFERROR(OFFSET(DC[[#Headers],[Code Project]],MATCH(MYCS[[#This Row],[Project Code and Name ]],DC[Code Project],0),1),"")</f>
        <v/>
      </c>
      <c r="E123" s="96" t="str">
        <f ca="1">IFERROR(OFFSET(DC[[#Headers],[Code Project]],MATCH(MYCS[[#This Row],[Project Code and Name ]],DC[Code Project],0),6),"")</f>
        <v/>
      </c>
      <c r="F123" s="93"/>
      <c r="G123" s="93"/>
      <c r="H123" s="97"/>
      <c r="I123" s="97"/>
      <c r="J123" s="97"/>
      <c r="K123" s="97"/>
      <c r="L123" s="97"/>
      <c r="M123" s="97"/>
      <c r="N123" s="98">
        <f>J123+K123+L123+MYCS[[#This Row],[Non contractual commitments]]</f>
        <v>0</v>
      </c>
      <c r="O123" s="97"/>
      <c r="P123" s="97"/>
      <c r="Q123" s="97"/>
      <c r="R123" s="97"/>
      <c r="S123" s="97"/>
      <c r="T123" s="97"/>
      <c r="U123" s="98">
        <f>SUM(MYCS[[#This Row],[FY25-26 sum (signed)]:[Cumulative spending to end FY 23/24]],MYCS[[#This Row],[Approved budget FY 24/25]])</f>
        <v>0</v>
      </c>
      <c r="V123" s="99">
        <f>MYCS[[#This Row],[Total Project Commitments]]-MYCS[[#This Row],[Total approved cost of the project by DC (Value in UGX)]]</f>
        <v>0</v>
      </c>
      <c r="W123" s="93"/>
      <c r="X123" s="93"/>
      <c r="Y123" s="93"/>
      <c r="Z123" s="100"/>
    </row>
    <row r="124" spans="1:26" ht="20.25" x14ac:dyDescent="0.3">
      <c r="A124" s="93"/>
      <c r="B124" s="94" t="str">
        <f ca="1">IFERROR(OFFSET(DC[[#Headers],[Code Project]],MATCH(MYCS[[#This Row],[Project Code and Name ]],DC[Code Project],0),-3),"")</f>
        <v/>
      </c>
      <c r="C124" s="93"/>
      <c r="D124" s="95" t="str">
        <f ca="1">IFERROR(OFFSET(DC[[#Headers],[Code Project]],MATCH(MYCS[[#This Row],[Project Code and Name ]],DC[Code Project],0),1),"")</f>
        <v/>
      </c>
      <c r="E124" s="96" t="str">
        <f ca="1">IFERROR(OFFSET(DC[[#Headers],[Code Project]],MATCH(MYCS[[#This Row],[Project Code and Name ]],DC[Code Project],0),6),"")</f>
        <v/>
      </c>
      <c r="F124" s="93"/>
      <c r="G124" s="93"/>
      <c r="H124" s="97"/>
      <c r="I124" s="97"/>
      <c r="J124" s="97"/>
      <c r="K124" s="97"/>
      <c r="L124" s="97"/>
      <c r="M124" s="97"/>
      <c r="N124" s="98">
        <f>J124+K124+L124+MYCS[[#This Row],[Non contractual commitments]]</f>
        <v>0</v>
      </c>
      <c r="O124" s="97"/>
      <c r="P124" s="97"/>
      <c r="Q124" s="97"/>
      <c r="R124" s="97"/>
      <c r="S124" s="97"/>
      <c r="T124" s="97"/>
      <c r="U124" s="98">
        <f>SUM(MYCS[[#This Row],[FY25-26 sum (signed)]:[Cumulative spending to end FY 23/24]],MYCS[[#This Row],[Approved budget FY 24/25]])</f>
        <v>0</v>
      </c>
      <c r="V124" s="99">
        <f>MYCS[[#This Row],[Total Project Commitments]]-MYCS[[#This Row],[Total approved cost of the project by DC (Value in UGX)]]</f>
        <v>0</v>
      </c>
      <c r="W124" s="93"/>
      <c r="X124" s="93"/>
      <c r="Y124" s="93"/>
      <c r="Z124" s="100"/>
    </row>
    <row r="125" spans="1:26" ht="20.25" x14ac:dyDescent="0.3">
      <c r="A125" s="93"/>
      <c r="B125" s="94" t="str">
        <f ca="1">IFERROR(OFFSET(DC[[#Headers],[Code Project]],MATCH(MYCS[[#This Row],[Project Code and Name ]],DC[Code Project],0),-3),"")</f>
        <v/>
      </c>
      <c r="C125" s="93"/>
      <c r="D125" s="95" t="str">
        <f ca="1">IFERROR(OFFSET(DC[[#Headers],[Code Project]],MATCH(MYCS[[#This Row],[Project Code and Name ]],DC[Code Project],0),1),"")</f>
        <v/>
      </c>
      <c r="E125" s="96" t="str">
        <f ca="1">IFERROR(OFFSET(DC[[#Headers],[Code Project]],MATCH(MYCS[[#This Row],[Project Code and Name ]],DC[Code Project],0),6),"")</f>
        <v/>
      </c>
      <c r="F125" s="93"/>
      <c r="G125" s="93"/>
      <c r="H125" s="97"/>
      <c r="I125" s="97"/>
      <c r="J125" s="97"/>
      <c r="K125" s="97"/>
      <c r="L125" s="97"/>
      <c r="M125" s="97"/>
      <c r="N125" s="98">
        <f>J125+K125+L125+MYCS[[#This Row],[Non contractual commitments]]</f>
        <v>0</v>
      </c>
      <c r="O125" s="97"/>
      <c r="P125" s="97"/>
      <c r="Q125" s="97"/>
      <c r="R125" s="97"/>
      <c r="S125" s="97"/>
      <c r="T125" s="97"/>
      <c r="U125" s="98">
        <f>SUM(MYCS[[#This Row],[FY25-26 sum (signed)]:[Cumulative spending to end FY 23/24]],MYCS[[#This Row],[Approved budget FY 24/25]])</f>
        <v>0</v>
      </c>
      <c r="V125" s="99">
        <f>MYCS[[#This Row],[Total Project Commitments]]-MYCS[[#This Row],[Total approved cost of the project by DC (Value in UGX)]]</f>
        <v>0</v>
      </c>
      <c r="W125" s="93"/>
      <c r="X125" s="93"/>
      <c r="Y125" s="93"/>
      <c r="Z125" s="100"/>
    </row>
    <row r="126" spans="1:26" ht="20.25" x14ac:dyDescent="0.3">
      <c r="A126" s="93"/>
      <c r="B126" s="94" t="str">
        <f ca="1">IFERROR(OFFSET(DC[[#Headers],[Code Project]],MATCH(MYCS[[#This Row],[Project Code and Name ]],DC[Code Project],0),-3),"")</f>
        <v/>
      </c>
      <c r="C126" s="93"/>
      <c r="D126" s="95" t="str">
        <f ca="1">IFERROR(OFFSET(DC[[#Headers],[Code Project]],MATCH(MYCS[[#This Row],[Project Code and Name ]],DC[Code Project],0),1),"")</f>
        <v/>
      </c>
      <c r="E126" s="96" t="str">
        <f ca="1">IFERROR(OFFSET(DC[[#Headers],[Code Project]],MATCH(MYCS[[#This Row],[Project Code and Name ]],DC[Code Project],0),6),"")</f>
        <v/>
      </c>
      <c r="F126" s="93"/>
      <c r="G126" s="93"/>
      <c r="H126" s="97"/>
      <c r="I126" s="97"/>
      <c r="J126" s="97"/>
      <c r="K126" s="97"/>
      <c r="L126" s="97"/>
      <c r="M126" s="97"/>
      <c r="N126" s="98">
        <f>J126+K126+L126+MYCS[[#This Row],[Non contractual commitments]]</f>
        <v>0</v>
      </c>
      <c r="O126" s="97"/>
      <c r="P126" s="97"/>
      <c r="Q126" s="97"/>
      <c r="R126" s="97"/>
      <c r="S126" s="97"/>
      <c r="T126" s="97"/>
      <c r="U126" s="98">
        <f>SUM(MYCS[[#This Row],[FY25-26 sum (signed)]:[Cumulative spending to end FY 23/24]],MYCS[[#This Row],[Approved budget FY 24/25]])</f>
        <v>0</v>
      </c>
      <c r="V126" s="99">
        <f>MYCS[[#This Row],[Total Project Commitments]]-MYCS[[#This Row],[Total approved cost of the project by DC (Value in UGX)]]</f>
        <v>0</v>
      </c>
      <c r="W126" s="93"/>
      <c r="X126" s="93"/>
      <c r="Y126" s="93"/>
      <c r="Z126" s="100"/>
    </row>
    <row r="127" spans="1:26" ht="20.25" x14ac:dyDescent="0.3">
      <c r="A127" s="93"/>
      <c r="B127" s="94" t="str">
        <f ca="1">IFERROR(OFFSET(DC[[#Headers],[Code Project]],MATCH(MYCS[[#This Row],[Project Code and Name ]],DC[Code Project],0),-3),"")</f>
        <v/>
      </c>
      <c r="C127" s="93"/>
      <c r="D127" s="95" t="str">
        <f ca="1">IFERROR(OFFSET(DC[[#Headers],[Code Project]],MATCH(MYCS[[#This Row],[Project Code and Name ]],DC[Code Project],0),1),"")</f>
        <v/>
      </c>
      <c r="E127" s="96" t="str">
        <f ca="1">IFERROR(OFFSET(DC[[#Headers],[Code Project]],MATCH(MYCS[[#This Row],[Project Code and Name ]],DC[Code Project],0),6),"")</f>
        <v/>
      </c>
      <c r="F127" s="93"/>
      <c r="G127" s="93"/>
      <c r="H127" s="97"/>
      <c r="I127" s="97"/>
      <c r="J127" s="97"/>
      <c r="K127" s="97"/>
      <c r="L127" s="97"/>
      <c r="M127" s="97"/>
      <c r="N127" s="98">
        <f>J127+K127+L127+MYCS[[#This Row],[Non contractual commitments]]</f>
        <v>0</v>
      </c>
      <c r="O127" s="97"/>
      <c r="P127" s="97"/>
      <c r="Q127" s="97"/>
      <c r="R127" s="97"/>
      <c r="S127" s="97"/>
      <c r="T127" s="97"/>
      <c r="U127" s="98">
        <f>SUM(MYCS[[#This Row],[FY25-26 sum (signed)]:[Cumulative spending to end FY 23/24]],MYCS[[#This Row],[Approved budget FY 24/25]])</f>
        <v>0</v>
      </c>
      <c r="V127" s="99">
        <f>MYCS[[#This Row],[Total Project Commitments]]-MYCS[[#This Row],[Total approved cost of the project by DC (Value in UGX)]]</f>
        <v>0</v>
      </c>
      <c r="W127" s="93"/>
      <c r="X127" s="93"/>
      <c r="Y127" s="93"/>
      <c r="Z127" s="100"/>
    </row>
    <row r="128" spans="1:26" ht="20.25" x14ac:dyDescent="0.3">
      <c r="A128" s="93"/>
      <c r="B128" s="94" t="str">
        <f ca="1">IFERROR(OFFSET(DC[[#Headers],[Code Project]],MATCH(MYCS[[#This Row],[Project Code and Name ]],DC[Code Project],0),-3),"")</f>
        <v/>
      </c>
      <c r="C128" s="93"/>
      <c r="D128" s="95" t="str">
        <f ca="1">IFERROR(OFFSET(DC[[#Headers],[Code Project]],MATCH(MYCS[[#This Row],[Project Code and Name ]],DC[Code Project],0),1),"")</f>
        <v/>
      </c>
      <c r="E128" s="96" t="str">
        <f ca="1">IFERROR(OFFSET(DC[[#Headers],[Code Project]],MATCH(MYCS[[#This Row],[Project Code and Name ]],DC[Code Project],0),6),"")</f>
        <v/>
      </c>
      <c r="F128" s="93"/>
      <c r="G128" s="93"/>
      <c r="H128" s="97"/>
      <c r="I128" s="97"/>
      <c r="J128" s="97"/>
      <c r="K128" s="97"/>
      <c r="L128" s="97"/>
      <c r="M128" s="97"/>
      <c r="N128" s="98">
        <f>J128+K128+L128+MYCS[[#This Row],[Non contractual commitments]]</f>
        <v>0</v>
      </c>
      <c r="O128" s="97"/>
      <c r="P128" s="97"/>
      <c r="Q128" s="97"/>
      <c r="R128" s="97"/>
      <c r="S128" s="97"/>
      <c r="T128" s="97"/>
      <c r="U128" s="98">
        <f>SUM(MYCS[[#This Row],[FY25-26 sum (signed)]:[Cumulative spending to end FY 23/24]],MYCS[[#This Row],[Approved budget FY 24/25]])</f>
        <v>0</v>
      </c>
      <c r="V128" s="99">
        <f>MYCS[[#This Row],[Total Project Commitments]]-MYCS[[#This Row],[Total approved cost of the project by DC (Value in UGX)]]</f>
        <v>0</v>
      </c>
      <c r="W128" s="93"/>
      <c r="X128" s="93"/>
      <c r="Y128" s="93"/>
      <c r="Z128" s="100"/>
    </row>
    <row r="129" spans="1:26" ht="20.25" x14ac:dyDescent="0.3">
      <c r="A129" s="93"/>
      <c r="B129" s="94" t="str">
        <f ca="1">IFERROR(OFFSET(DC[[#Headers],[Code Project]],MATCH(MYCS[[#This Row],[Project Code and Name ]],DC[Code Project],0),-3),"")</f>
        <v/>
      </c>
      <c r="C129" s="93"/>
      <c r="D129" s="95" t="str">
        <f ca="1">IFERROR(OFFSET(DC[[#Headers],[Code Project]],MATCH(MYCS[[#This Row],[Project Code and Name ]],DC[Code Project],0),1),"")</f>
        <v/>
      </c>
      <c r="E129" s="96" t="str">
        <f ca="1">IFERROR(OFFSET(DC[[#Headers],[Code Project]],MATCH(MYCS[[#This Row],[Project Code and Name ]],DC[Code Project],0),6),"")</f>
        <v/>
      </c>
      <c r="F129" s="93"/>
      <c r="G129" s="93"/>
      <c r="H129" s="97"/>
      <c r="I129" s="97"/>
      <c r="J129" s="97"/>
      <c r="K129" s="97"/>
      <c r="L129" s="97"/>
      <c r="M129" s="97"/>
      <c r="N129" s="98">
        <f>J129+K129+L129+MYCS[[#This Row],[Non contractual commitments]]</f>
        <v>0</v>
      </c>
      <c r="O129" s="97"/>
      <c r="P129" s="97"/>
      <c r="Q129" s="97"/>
      <c r="R129" s="97"/>
      <c r="S129" s="97"/>
      <c r="T129" s="97"/>
      <c r="U129" s="98">
        <f>SUM(MYCS[[#This Row],[FY25-26 sum (signed)]:[Cumulative spending to end FY 23/24]],MYCS[[#This Row],[Approved budget FY 24/25]])</f>
        <v>0</v>
      </c>
      <c r="V129" s="99">
        <f>MYCS[[#This Row],[Total Project Commitments]]-MYCS[[#This Row],[Total approved cost of the project by DC (Value in UGX)]]</f>
        <v>0</v>
      </c>
      <c r="W129" s="93"/>
      <c r="X129" s="93"/>
      <c r="Y129" s="93"/>
      <c r="Z129" s="100"/>
    </row>
    <row r="130" spans="1:26" ht="20.25" x14ac:dyDescent="0.3">
      <c r="A130" s="93"/>
      <c r="B130" s="94" t="str">
        <f ca="1">IFERROR(OFFSET(DC[[#Headers],[Code Project]],MATCH(MYCS[[#This Row],[Project Code and Name ]],DC[Code Project],0),-3),"")</f>
        <v/>
      </c>
      <c r="C130" s="93"/>
      <c r="D130" s="95" t="str">
        <f ca="1">IFERROR(OFFSET(DC[[#Headers],[Code Project]],MATCH(MYCS[[#This Row],[Project Code and Name ]],DC[Code Project],0),1),"")</f>
        <v/>
      </c>
      <c r="E130" s="96" t="str">
        <f ca="1">IFERROR(OFFSET(DC[[#Headers],[Code Project]],MATCH(MYCS[[#This Row],[Project Code and Name ]],DC[Code Project],0),6),"")</f>
        <v/>
      </c>
      <c r="F130" s="93"/>
      <c r="G130" s="93"/>
      <c r="H130" s="97"/>
      <c r="I130" s="97"/>
      <c r="J130" s="97"/>
      <c r="K130" s="97"/>
      <c r="L130" s="97"/>
      <c r="M130" s="97"/>
      <c r="N130" s="98">
        <f>J130+K130+L130+MYCS[[#This Row],[Non contractual commitments]]</f>
        <v>0</v>
      </c>
      <c r="O130" s="97"/>
      <c r="P130" s="97"/>
      <c r="Q130" s="97"/>
      <c r="R130" s="97"/>
      <c r="S130" s="97"/>
      <c r="T130" s="97"/>
      <c r="U130" s="98">
        <f>SUM(MYCS[[#This Row],[FY25-26 sum (signed)]:[Cumulative spending to end FY 23/24]],MYCS[[#This Row],[Approved budget FY 24/25]])</f>
        <v>0</v>
      </c>
      <c r="V130" s="99">
        <f>MYCS[[#This Row],[Total Project Commitments]]-MYCS[[#This Row],[Total approved cost of the project by DC (Value in UGX)]]</f>
        <v>0</v>
      </c>
      <c r="W130" s="93"/>
      <c r="X130" s="93"/>
      <c r="Y130" s="93"/>
      <c r="Z130" s="100"/>
    </row>
    <row r="131" spans="1:26" ht="20.25" x14ac:dyDescent="0.3">
      <c r="A131" s="93"/>
      <c r="B131" s="94" t="str">
        <f ca="1">IFERROR(OFFSET(DC[[#Headers],[Code Project]],MATCH(MYCS[[#This Row],[Project Code and Name ]],DC[Code Project],0),-3),"")</f>
        <v/>
      </c>
      <c r="C131" s="93"/>
      <c r="D131" s="95" t="str">
        <f ca="1">IFERROR(OFFSET(DC[[#Headers],[Code Project]],MATCH(MYCS[[#This Row],[Project Code and Name ]],DC[Code Project],0),1),"")</f>
        <v/>
      </c>
      <c r="E131" s="96" t="str">
        <f ca="1">IFERROR(OFFSET(DC[[#Headers],[Code Project]],MATCH(MYCS[[#This Row],[Project Code and Name ]],DC[Code Project],0),6),"")</f>
        <v/>
      </c>
      <c r="F131" s="93"/>
      <c r="G131" s="93"/>
      <c r="H131" s="97"/>
      <c r="I131" s="97"/>
      <c r="J131" s="97"/>
      <c r="K131" s="97"/>
      <c r="L131" s="97"/>
      <c r="M131" s="97"/>
      <c r="N131" s="98">
        <f>J131+K131+L131+MYCS[[#This Row],[Non contractual commitments]]</f>
        <v>0</v>
      </c>
      <c r="O131" s="97"/>
      <c r="P131" s="97"/>
      <c r="Q131" s="97"/>
      <c r="R131" s="97"/>
      <c r="S131" s="97"/>
      <c r="T131" s="97"/>
      <c r="U131" s="98">
        <f>SUM(MYCS[[#This Row],[FY25-26 sum (signed)]:[Cumulative spending to end FY 23/24]],MYCS[[#This Row],[Approved budget FY 24/25]])</f>
        <v>0</v>
      </c>
      <c r="V131" s="99">
        <f>MYCS[[#This Row],[Total Project Commitments]]-MYCS[[#This Row],[Total approved cost of the project by DC (Value in UGX)]]</f>
        <v>0</v>
      </c>
      <c r="W131" s="93"/>
      <c r="X131" s="93"/>
      <c r="Y131" s="93"/>
      <c r="Z131" s="100"/>
    </row>
    <row r="132" spans="1:26" ht="20.25" x14ac:dyDescent="0.3">
      <c r="A132" s="93"/>
      <c r="B132" s="94" t="str">
        <f ca="1">IFERROR(OFFSET(DC[[#Headers],[Code Project]],MATCH(MYCS[[#This Row],[Project Code and Name ]],DC[Code Project],0),-3),"")</f>
        <v/>
      </c>
      <c r="C132" s="93"/>
      <c r="D132" s="95" t="str">
        <f ca="1">IFERROR(OFFSET(DC[[#Headers],[Code Project]],MATCH(MYCS[[#This Row],[Project Code and Name ]],DC[Code Project],0),1),"")</f>
        <v/>
      </c>
      <c r="E132" s="96" t="str">
        <f ca="1">IFERROR(OFFSET(DC[[#Headers],[Code Project]],MATCH(MYCS[[#This Row],[Project Code and Name ]],DC[Code Project],0),6),"")</f>
        <v/>
      </c>
      <c r="F132" s="93"/>
      <c r="G132" s="93"/>
      <c r="H132" s="97"/>
      <c r="I132" s="97"/>
      <c r="J132" s="97"/>
      <c r="K132" s="97"/>
      <c r="L132" s="97"/>
      <c r="M132" s="97"/>
      <c r="N132" s="98">
        <f>J132+K132+L132+MYCS[[#This Row],[Non contractual commitments]]</f>
        <v>0</v>
      </c>
      <c r="O132" s="97"/>
      <c r="P132" s="97"/>
      <c r="Q132" s="97"/>
      <c r="R132" s="97"/>
      <c r="S132" s="97"/>
      <c r="T132" s="97"/>
      <c r="U132" s="98">
        <f>SUM(MYCS[[#This Row],[FY25-26 sum (signed)]:[Cumulative spending to end FY 23/24]],MYCS[[#This Row],[Approved budget FY 24/25]])</f>
        <v>0</v>
      </c>
      <c r="V132" s="99">
        <f>MYCS[[#This Row],[Total Project Commitments]]-MYCS[[#This Row],[Total approved cost of the project by DC (Value in UGX)]]</f>
        <v>0</v>
      </c>
      <c r="W132" s="93"/>
      <c r="X132" s="93"/>
      <c r="Y132" s="93"/>
      <c r="Z132" s="100"/>
    </row>
    <row r="133" spans="1:26" ht="20.25" x14ac:dyDescent="0.3">
      <c r="A133" s="93"/>
      <c r="B133" s="94" t="str">
        <f ca="1">IFERROR(OFFSET(DC[[#Headers],[Code Project]],MATCH(MYCS[[#This Row],[Project Code and Name ]],DC[Code Project],0),-3),"")</f>
        <v/>
      </c>
      <c r="C133" s="93"/>
      <c r="D133" s="95" t="str">
        <f ca="1">IFERROR(OFFSET(DC[[#Headers],[Code Project]],MATCH(MYCS[[#This Row],[Project Code and Name ]],DC[Code Project],0),1),"")</f>
        <v/>
      </c>
      <c r="E133" s="96" t="str">
        <f ca="1">IFERROR(OFFSET(DC[[#Headers],[Code Project]],MATCH(MYCS[[#This Row],[Project Code and Name ]],DC[Code Project],0),6),"")</f>
        <v/>
      </c>
      <c r="F133" s="93"/>
      <c r="G133" s="93"/>
      <c r="H133" s="97"/>
      <c r="I133" s="97"/>
      <c r="J133" s="97"/>
      <c r="K133" s="97"/>
      <c r="L133" s="97"/>
      <c r="M133" s="97"/>
      <c r="N133" s="98">
        <f>J133+K133+L133+MYCS[[#This Row],[Non contractual commitments]]</f>
        <v>0</v>
      </c>
      <c r="O133" s="97"/>
      <c r="P133" s="97"/>
      <c r="Q133" s="97"/>
      <c r="R133" s="97"/>
      <c r="S133" s="97"/>
      <c r="T133" s="97"/>
      <c r="U133" s="98">
        <f>SUM(MYCS[[#This Row],[FY25-26 sum (signed)]:[Cumulative spending to end FY 23/24]],MYCS[[#This Row],[Approved budget FY 24/25]])</f>
        <v>0</v>
      </c>
      <c r="V133" s="99">
        <f>MYCS[[#This Row],[Total Project Commitments]]-MYCS[[#This Row],[Total approved cost of the project by DC (Value in UGX)]]</f>
        <v>0</v>
      </c>
      <c r="W133" s="93"/>
      <c r="X133" s="93"/>
      <c r="Y133" s="93"/>
      <c r="Z133" s="100"/>
    </row>
    <row r="134" spans="1:26" ht="20.25" x14ac:dyDescent="0.3">
      <c r="A134" s="93"/>
      <c r="B134" s="94" t="str">
        <f ca="1">IFERROR(OFFSET(DC[[#Headers],[Code Project]],MATCH(MYCS[[#This Row],[Project Code and Name ]],DC[Code Project],0),-3),"")</f>
        <v/>
      </c>
      <c r="C134" s="93"/>
      <c r="D134" s="95" t="str">
        <f ca="1">IFERROR(OFFSET(DC[[#Headers],[Code Project]],MATCH(MYCS[[#This Row],[Project Code and Name ]],DC[Code Project],0),1),"")</f>
        <v/>
      </c>
      <c r="E134" s="96" t="str">
        <f ca="1">IFERROR(OFFSET(DC[[#Headers],[Code Project]],MATCH(MYCS[[#This Row],[Project Code and Name ]],DC[Code Project],0),6),"")</f>
        <v/>
      </c>
      <c r="F134" s="93"/>
      <c r="G134" s="93"/>
      <c r="H134" s="97"/>
      <c r="I134" s="97"/>
      <c r="J134" s="97"/>
      <c r="K134" s="97"/>
      <c r="L134" s="97"/>
      <c r="M134" s="97"/>
      <c r="N134" s="98">
        <f>J134+K134+L134+MYCS[[#This Row],[Non contractual commitments]]</f>
        <v>0</v>
      </c>
      <c r="O134" s="97"/>
      <c r="P134" s="97"/>
      <c r="Q134" s="97"/>
      <c r="R134" s="97"/>
      <c r="S134" s="97"/>
      <c r="T134" s="97"/>
      <c r="U134" s="98">
        <f>SUM(MYCS[[#This Row],[FY25-26 sum (signed)]:[Cumulative spending to end FY 23/24]],MYCS[[#This Row],[Approved budget FY 24/25]])</f>
        <v>0</v>
      </c>
      <c r="V134" s="99">
        <f>MYCS[[#This Row],[Total Project Commitments]]-MYCS[[#This Row],[Total approved cost of the project by DC (Value in UGX)]]</f>
        <v>0</v>
      </c>
      <c r="W134" s="93"/>
      <c r="X134" s="93"/>
      <c r="Y134" s="93"/>
      <c r="Z134" s="100"/>
    </row>
    <row r="135" spans="1:26" ht="20.25" x14ac:dyDescent="0.3">
      <c r="A135" s="93"/>
      <c r="B135" s="94" t="str">
        <f ca="1">IFERROR(OFFSET(DC[[#Headers],[Code Project]],MATCH(MYCS[[#This Row],[Project Code and Name ]],DC[Code Project],0),-3),"")</f>
        <v/>
      </c>
      <c r="C135" s="93"/>
      <c r="D135" s="95" t="str">
        <f ca="1">IFERROR(OFFSET(DC[[#Headers],[Code Project]],MATCH(MYCS[[#This Row],[Project Code and Name ]],DC[Code Project],0),1),"")</f>
        <v/>
      </c>
      <c r="E135" s="96" t="str">
        <f ca="1">IFERROR(OFFSET(DC[[#Headers],[Code Project]],MATCH(MYCS[[#This Row],[Project Code and Name ]],DC[Code Project],0),6),"")</f>
        <v/>
      </c>
      <c r="F135" s="93"/>
      <c r="G135" s="93"/>
      <c r="H135" s="97"/>
      <c r="I135" s="97"/>
      <c r="J135" s="97"/>
      <c r="K135" s="97"/>
      <c r="L135" s="97"/>
      <c r="M135" s="97"/>
      <c r="N135" s="98">
        <f>J135+K135+L135+MYCS[[#This Row],[Non contractual commitments]]</f>
        <v>0</v>
      </c>
      <c r="O135" s="97"/>
      <c r="P135" s="97"/>
      <c r="Q135" s="97"/>
      <c r="R135" s="97"/>
      <c r="S135" s="97"/>
      <c r="T135" s="97"/>
      <c r="U135" s="98">
        <f>SUM(MYCS[[#This Row],[FY25-26 sum (signed)]:[Cumulative spending to end FY 23/24]],MYCS[[#This Row],[Approved budget FY 24/25]])</f>
        <v>0</v>
      </c>
      <c r="V135" s="99">
        <f>MYCS[[#This Row],[Total Project Commitments]]-MYCS[[#This Row],[Total approved cost of the project by DC (Value in UGX)]]</f>
        <v>0</v>
      </c>
      <c r="W135" s="93"/>
      <c r="X135" s="93"/>
      <c r="Y135" s="93"/>
      <c r="Z135" s="100"/>
    </row>
    <row r="136" spans="1:26" ht="20.25" x14ac:dyDescent="0.3">
      <c r="A136" s="93"/>
      <c r="B136" s="94" t="str">
        <f ca="1">IFERROR(OFFSET(DC[[#Headers],[Code Project]],MATCH(MYCS[[#This Row],[Project Code and Name ]],DC[Code Project],0),-3),"")</f>
        <v/>
      </c>
      <c r="C136" s="93"/>
      <c r="D136" s="95" t="str">
        <f ca="1">IFERROR(OFFSET(DC[[#Headers],[Code Project]],MATCH(MYCS[[#This Row],[Project Code and Name ]],DC[Code Project],0),1),"")</f>
        <v/>
      </c>
      <c r="E136" s="96" t="str">
        <f ca="1">IFERROR(OFFSET(DC[[#Headers],[Code Project]],MATCH(MYCS[[#This Row],[Project Code and Name ]],DC[Code Project],0),6),"")</f>
        <v/>
      </c>
      <c r="F136" s="93"/>
      <c r="G136" s="93"/>
      <c r="H136" s="97"/>
      <c r="I136" s="97"/>
      <c r="J136" s="97"/>
      <c r="K136" s="97"/>
      <c r="L136" s="97"/>
      <c r="M136" s="97"/>
      <c r="N136" s="98">
        <f>J136+K136+L136+MYCS[[#This Row],[Non contractual commitments]]</f>
        <v>0</v>
      </c>
      <c r="O136" s="97"/>
      <c r="P136" s="97"/>
      <c r="Q136" s="97"/>
      <c r="R136" s="97"/>
      <c r="S136" s="97"/>
      <c r="T136" s="97"/>
      <c r="U136" s="98">
        <f>SUM(MYCS[[#This Row],[FY25-26 sum (signed)]:[Cumulative spending to end FY 23/24]],MYCS[[#This Row],[Approved budget FY 24/25]])</f>
        <v>0</v>
      </c>
      <c r="V136" s="99">
        <f>MYCS[[#This Row],[Total Project Commitments]]-MYCS[[#This Row],[Total approved cost of the project by DC (Value in UGX)]]</f>
        <v>0</v>
      </c>
      <c r="W136" s="93"/>
      <c r="X136" s="93"/>
      <c r="Y136" s="93"/>
      <c r="Z136" s="100"/>
    </row>
    <row r="137" spans="1:26" ht="20.25" x14ac:dyDescent="0.3">
      <c r="A137" s="93"/>
      <c r="B137" s="94" t="str">
        <f ca="1">IFERROR(OFFSET(DC[[#Headers],[Code Project]],MATCH(MYCS[[#This Row],[Project Code and Name ]],DC[Code Project],0),-3),"")</f>
        <v/>
      </c>
      <c r="C137" s="93"/>
      <c r="D137" s="95" t="str">
        <f ca="1">IFERROR(OFFSET(DC[[#Headers],[Code Project]],MATCH(MYCS[[#This Row],[Project Code and Name ]],DC[Code Project],0),1),"")</f>
        <v/>
      </c>
      <c r="E137" s="96" t="str">
        <f ca="1">IFERROR(OFFSET(DC[[#Headers],[Code Project]],MATCH(MYCS[[#This Row],[Project Code and Name ]],DC[Code Project],0),6),"")</f>
        <v/>
      </c>
      <c r="F137" s="93"/>
      <c r="G137" s="93"/>
      <c r="H137" s="97"/>
      <c r="I137" s="97"/>
      <c r="J137" s="97"/>
      <c r="K137" s="97"/>
      <c r="L137" s="97"/>
      <c r="M137" s="97"/>
      <c r="N137" s="98">
        <f>J137+K137+L137+MYCS[[#This Row],[Non contractual commitments]]</f>
        <v>0</v>
      </c>
      <c r="O137" s="97"/>
      <c r="P137" s="97"/>
      <c r="Q137" s="97"/>
      <c r="R137" s="97"/>
      <c r="S137" s="97"/>
      <c r="T137" s="97"/>
      <c r="U137" s="98">
        <f>SUM(MYCS[[#This Row],[FY25-26 sum (signed)]:[Cumulative spending to end FY 23/24]],MYCS[[#This Row],[Approved budget FY 24/25]])</f>
        <v>0</v>
      </c>
      <c r="V137" s="99">
        <f>MYCS[[#This Row],[Total Project Commitments]]-MYCS[[#This Row],[Total approved cost of the project by DC (Value in UGX)]]</f>
        <v>0</v>
      </c>
      <c r="W137" s="93"/>
      <c r="X137" s="93"/>
      <c r="Y137" s="93"/>
      <c r="Z137" s="100"/>
    </row>
    <row r="138" spans="1:26" ht="20.25" x14ac:dyDescent="0.3">
      <c r="A138" s="93"/>
      <c r="B138" s="94" t="str">
        <f ca="1">IFERROR(OFFSET(DC[[#Headers],[Code Project]],MATCH(MYCS[[#This Row],[Project Code and Name ]],DC[Code Project],0),-3),"")</f>
        <v/>
      </c>
      <c r="C138" s="93"/>
      <c r="D138" s="95" t="str">
        <f ca="1">IFERROR(OFFSET(DC[[#Headers],[Code Project]],MATCH(MYCS[[#This Row],[Project Code and Name ]],DC[Code Project],0),1),"")</f>
        <v/>
      </c>
      <c r="E138" s="96" t="str">
        <f ca="1">IFERROR(OFFSET(DC[[#Headers],[Code Project]],MATCH(MYCS[[#This Row],[Project Code and Name ]],DC[Code Project],0),6),"")</f>
        <v/>
      </c>
      <c r="F138" s="93"/>
      <c r="G138" s="93"/>
      <c r="H138" s="97"/>
      <c r="I138" s="97"/>
      <c r="J138" s="97"/>
      <c r="K138" s="97"/>
      <c r="L138" s="97"/>
      <c r="M138" s="97"/>
      <c r="N138" s="98">
        <f>J138+K138+L138+MYCS[[#This Row],[Non contractual commitments]]</f>
        <v>0</v>
      </c>
      <c r="O138" s="97"/>
      <c r="P138" s="97"/>
      <c r="Q138" s="97"/>
      <c r="R138" s="97"/>
      <c r="S138" s="97"/>
      <c r="T138" s="97"/>
      <c r="U138" s="98">
        <f>SUM(MYCS[[#This Row],[FY25-26 sum (signed)]:[Cumulative spending to end FY 23/24]],MYCS[[#This Row],[Approved budget FY 24/25]])</f>
        <v>0</v>
      </c>
      <c r="V138" s="99">
        <f>MYCS[[#This Row],[Total Project Commitments]]-MYCS[[#This Row],[Total approved cost of the project by DC (Value in UGX)]]</f>
        <v>0</v>
      </c>
      <c r="W138" s="93"/>
      <c r="X138" s="93"/>
      <c r="Y138" s="93"/>
      <c r="Z138" s="100"/>
    </row>
    <row r="139" spans="1:26" ht="20.25" x14ac:dyDescent="0.3">
      <c r="A139" s="93"/>
      <c r="B139" s="94" t="str">
        <f ca="1">IFERROR(OFFSET(DC[[#Headers],[Code Project]],MATCH(MYCS[[#This Row],[Project Code and Name ]],DC[Code Project],0),-3),"")</f>
        <v/>
      </c>
      <c r="C139" s="93"/>
      <c r="D139" s="95" t="str">
        <f ca="1">IFERROR(OFFSET(DC[[#Headers],[Code Project]],MATCH(MYCS[[#This Row],[Project Code and Name ]],DC[Code Project],0),1),"")</f>
        <v/>
      </c>
      <c r="E139" s="96" t="str">
        <f ca="1">IFERROR(OFFSET(DC[[#Headers],[Code Project]],MATCH(MYCS[[#This Row],[Project Code and Name ]],DC[Code Project],0),6),"")</f>
        <v/>
      </c>
      <c r="F139" s="93"/>
      <c r="G139" s="93"/>
      <c r="H139" s="97"/>
      <c r="I139" s="97"/>
      <c r="J139" s="97"/>
      <c r="K139" s="97"/>
      <c r="L139" s="97"/>
      <c r="M139" s="97"/>
      <c r="N139" s="98">
        <f>J139+K139+L139+MYCS[[#This Row],[Non contractual commitments]]</f>
        <v>0</v>
      </c>
      <c r="O139" s="97"/>
      <c r="P139" s="97"/>
      <c r="Q139" s="97"/>
      <c r="R139" s="97"/>
      <c r="S139" s="97"/>
      <c r="T139" s="97"/>
      <c r="U139" s="98">
        <f>SUM(MYCS[[#This Row],[FY25-26 sum (signed)]:[Cumulative spending to end FY 23/24]],MYCS[[#This Row],[Approved budget FY 24/25]])</f>
        <v>0</v>
      </c>
      <c r="V139" s="99">
        <f>MYCS[[#This Row],[Total Project Commitments]]-MYCS[[#This Row],[Total approved cost of the project by DC (Value in UGX)]]</f>
        <v>0</v>
      </c>
      <c r="W139" s="93"/>
      <c r="X139" s="93"/>
      <c r="Y139" s="93"/>
      <c r="Z139" s="100"/>
    </row>
    <row r="140" spans="1:26" ht="20.25" x14ac:dyDescent="0.3">
      <c r="A140" s="93"/>
      <c r="B140" s="94" t="str">
        <f ca="1">IFERROR(OFFSET(DC[[#Headers],[Code Project]],MATCH(MYCS[[#This Row],[Project Code and Name ]],DC[Code Project],0),-3),"")</f>
        <v/>
      </c>
      <c r="C140" s="93"/>
      <c r="D140" s="95" t="str">
        <f ca="1">IFERROR(OFFSET(DC[[#Headers],[Code Project]],MATCH(MYCS[[#This Row],[Project Code and Name ]],DC[Code Project],0),1),"")</f>
        <v/>
      </c>
      <c r="E140" s="96" t="str">
        <f ca="1">IFERROR(OFFSET(DC[[#Headers],[Code Project]],MATCH(MYCS[[#This Row],[Project Code and Name ]],DC[Code Project],0),6),"")</f>
        <v/>
      </c>
      <c r="F140" s="93"/>
      <c r="G140" s="93"/>
      <c r="H140" s="97"/>
      <c r="I140" s="97"/>
      <c r="J140" s="97"/>
      <c r="K140" s="97"/>
      <c r="L140" s="97"/>
      <c r="M140" s="97"/>
      <c r="N140" s="98">
        <f>J140+K140+L140+MYCS[[#This Row],[Non contractual commitments]]</f>
        <v>0</v>
      </c>
      <c r="O140" s="97"/>
      <c r="P140" s="97"/>
      <c r="Q140" s="97"/>
      <c r="R140" s="97"/>
      <c r="S140" s="97"/>
      <c r="T140" s="97"/>
      <c r="U140" s="98">
        <f>SUM(MYCS[[#This Row],[FY25-26 sum (signed)]:[Cumulative spending to end FY 23/24]],MYCS[[#This Row],[Approved budget FY 24/25]])</f>
        <v>0</v>
      </c>
      <c r="V140" s="99">
        <f>MYCS[[#This Row],[Total Project Commitments]]-MYCS[[#This Row],[Total approved cost of the project by DC (Value in UGX)]]</f>
        <v>0</v>
      </c>
      <c r="W140" s="93"/>
      <c r="X140" s="93"/>
      <c r="Y140" s="93"/>
      <c r="Z140" s="100"/>
    </row>
    <row r="141" spans="1:26" ht="20.25" x14ac:dyDescent="0.3">
      <c r="A141" s="93"/>
      <c r="B141" s="94" t="str">
        <f ca="1">IFERROR(OFFSET(DC[[#Headers],[Code Project]],MATCH(MYCS[[#This Row],[Project Code and Name ]],DC[Code Project],0),-3),"")</f>
        <v/>
      </c>
      <c r="C141" s="93"/>
      <c r="D141" s="95" t="str">
        <f ca="1">IFERROR(OFFSET(DC[[#Headers],[Code Project]],MATCH(MYCS[[#This Row],[Project Code and Name ]],DC[Code Project],0),1),"")</f>
        <v/>
      </c>
      <c r="E141" s="96" t="str">
        <f ca="1">IFERROR(OFFSET(DC[[#Headers],[Code Project]],MATCH(MYCS[[#This Row],[Project Code and Name ]],DC[Code Project],0),6),"")</f>
        <v/>
      </c>
      <c r="F141" s="93"/>
      <c r="G141" s="93"/>
      <c r="H141" s="97"/>
      <c r="I141" s="97"/>
      <c r="J141" s="97"/>
      <c r="K141" s="97"/>
      <c r="L141" s="97"/>
      <c r="M141" s="97"/>
      <c r="N141" s="98">
        <f>J141+K141+L141+MYCS[[#This Row],[Non contractual commitments]]</f>
        <v>0</v>
      </c>
      <c r="O141" s="97"/>
      <c r="P141" s="97"/>
      <c r="Q141" s="97"/>
      <c r="R141" s="97"/>
      <c r="S141" s="97"/>
      <c r="T141" s="97"/>
      <c r="U141" s="98">
        <f>SUM(MYCS[[#This Row],[FY25-26 sum (signed)]:[Cumulative spending to end FY 23/24]],MYCS[[#This Row],[Approved budget FY 24/25]])</f>
        <v>0</v>
      </c>
      <c r="V141" s="99">
        <f>MYCS[[#This Row],[Total Project Commitments]]-MYCS[[#This Row],[Total approved cost of the project by DC (Value in UGX)]]</f>
        <v>0</v>
      </c>
      <c r="W141" s="93"/>
      <c r="X141" s="93"/>
      <c r="Y141" s="93"/>
      <c r="Z141" s="100"/>
    </row>
    <row r="142" spans="1:26" ht="20.25" x14ac:dyDescent="0.3">
      <c r="A142" s="93"/>
      <c r="B142" s="94" t="str">
        <f ca="1">IFERROR(OFFSET(DC[[#Headers],[Code Project]],MATCH(MYCS[[#This Row],[Project Code and Name ]],DC[Code Project],0),-3),"")</f>
        <v/>
      </c>
      <c r="C142" s="93"/>
      <c r="D142" s="95" t="str">
        <f ca="1">IFERROR(OFFSET(DC[[#Headers],[Code Project]],MATCH(MYCS[[#This Row],[Project Code and Name ]],DC[Code Project],0),1),"")</f>
        <v/>
      </c>
      <c r="E142" s="96" t="str">
        <f ca="1">IFERROR(OFFSET(DC[[#Headers],[Code Project]],MATCH(MYCS[[#This Row],[Project Code and Name ]],DC[Code Project],0),6),"")</f>
        <v/>
      </c>
      <c r="F142" s="93"/>
      <c r="G142" s="93"/>
      <c r="H142" s="97"/>
      <c r="I142" s="97"/>
      <c r="J142" s="97"/>
      <c r="K142" s="97"/>
      <c r="L142" s="97"/>
      <c r="M142" s="97"/>
      <c r="N142" s="98">
        <f>J142+K142+L142+MYCS[[#This Row],[Non contractual commitments]]</f>
        <v>0</v>
      </c>
      <c r="O142" s="97"/>
      <c r="P142" s="97"/>
      <c r="Q142" s="97"/>
      <c r="R142" s="97"/>
      <c r="S142" s="97"/>
      <c r="T142" s="97"/>
      <c r="U142" s="98">
        <f>SUM(MYCS[[#This Row],[FY25-26 sum (signed)]:[Cumulative spending to end FY 23/24]],MYCS[[#This Row],[Approved budget FY 24/25]])</f>
        <v>0</v>
      </c>
      <c r="V142" s="99">
        <f>MYCS[[#This Row],[Total Project Commitments]]-MYCS[[#This Row],[Total approved cost of the project by DC (Value in UGX)]]</f>
        <v>0</v>
      </c>
      <c r="W142" s="93"/>
      <c r="X142" s="93"/>
      <c r="Y142" s="93"/>
      <c r="Z142" s="100"/>
    </row>
    <row r="143" spans="1:26" ht="20.25" x14ac:dyDescent="0.3">
      <c r="A143" s="93"/>
      <c r="B143" s="94" t="str">
        <f ca="1">IFERROR(OFFSET(DC[[#Headers],[Code Project]],MATCH(MYCS[[#This Row],[Project Code and Name ]],DC[Code Project],0),-3),"")</f>
        <v/>
      </c>
      <c r="C143" s="93"/>
      <c r="D143" s="95" t="str">
        <f ca="1">IFERROR(OFFSET(DC[[#Headers],[Code Project]],MATCH(MYCS[[#This Row],[Project Code and Name ]],DC[Code Project],0),1),"")</f>
        <v/>
      </c>
      <c r="E143" s="96" t="str">
        <f ca="1">IFERROR(OFFSET(DC[[#Headers],[Code Project]],MATCH(MYCS[[#This Row],[Project Code and Name ]],DC[Code Project],0),6),"")</f>
        <v/>
      </c>
      <c r="F143" s="93"/>
      <c r="G143" s="93"/>
      <c r="H143" s="97"/>
      <c r="I143" s="97"/>
      <c r="J143" s="97"/>
      <c r="K143" s="97"/>
      <c r="L143" s="97"/>
      <c r="M143" s="97"/>
      <c r="N143" s="98">
        <f>J143+K143+L143+MYCS[[#This Row],[Non contractual commitments]]</f>
        <v>0</v>
      </c>
      <c r="O143" s="97"/>
      <c r="P143" s="97"/>
      <c r="Q143" s="97"/>
      <c r="R143" s="97"/>
      <c r="S143" s="97"/>
      <c r="T143" s="97"/>
      <c r="U143" s="98">
        <f>SUM(MYCS[[#This Row],[FY25-26 sum (signed)]:[Cumulative spending to end FY 23/24]],MYCS[[#This Row],[Approved budget FY 24/25]])</f>
        <v>0</v>
      </c>
      <c r="V143" s="99">
        <f>MYCS[[#This Row],[Total Project Commitments]]-MYCS[[#This Row],[Total approved cost of the project by DC (Value in UGX)]]</f>
        <v>0</v>
      </c>
      <c r="W143" s="93"/>
      <c r="X143" s="93"/>
      <c r="Y143" s="93"/>
      <c r="Z143" s="100"/>
    </row>
    <row r="144" spans="1:26" ht="20.25" x14ac:dyDescent="0.3">
      <c r="A144" s="93"/>
      <c r="B144" s="94" t="str">
        <f ca="1">IFERROR(OFFSET(DC[[#Headers],[Code Project]],MATCH(MYCS[[#This Row],[Project Code and Name ]],DC[Code Project],0),-3),"")</f>
        <v/>
      </c>
      <c r="C144" s="93"/>
      <c r="D144" s="95" t="str">
        <f ca="1">IFERROR(OFFSET(DC[[#Headers],[Code Project]],MATCH(MYCS[[#This Row],[Project Code and Name ]],DC[Code Project],0),1),"")</f>
        <v/>
      </c>
      <c r="E144" s="96" t="str">
        <f ca="1">IFERROR(OFFSET(DC[[#Headers],[Code Project]],MATCH(MYCS[[#This Row],[Project Code and Name ]],DC[Code Project],0),6),"")</f>
        <v/>
      </c>
      <c r="F144" s="93"/>
      <c r="G144" s="93"/>
      <c r="H144" s="97"/>
      <c r="I144" s="97"/>
      <c r="J144" s="97"/>
      <c r="K144" s="97"/>
      <c r="L144" s="97"/>
      <c r="M144" s="97"/>
      <c r="N144" s="98">
        <f>J144+K144+L144+MYCS[[#This Row],[Non contractual commitments]]</f>
        <v>0</v>
      </c>
      <c r="O144" s="97"/>
      <c r="P144" s="97"/>
      <c r="Q144" s="97"/>
      <c r="R144" s="97"/>
      <c r="S144" s="97"/>
      <c r="T144" s="97"/>
      <c r="U144" s="98">
        <f>SUM(MYCS[[#This Row],[FY25-26 sum (signed)]:[Cumulative spending to end FY 23/24]],MYCS[[#This Row],[Approved budget FY 24/25]])</f>
        <v>0</v>
      </c>
      <c r="V144" s="99">
        <f>MYCS[[#This Row],[Total Project Commitments]]-MYCS[[#This Row],[Total approved cost of the project by DC (Value in UGX)]]</f>
        <v>0</v>
      </c>
      <c r="W144" s="93"/>
      <c r="X144" s="93"/>
      <c r="Y144" s="93"/>
      <c r="Z144" s="100"/>
    </row>
    <row r="145" spans="1:26" ht="20.25" x14ac:dyDescent="0.3">
      <c r="A145" s="93"/>
      <c r="B145" s="94" t="str">
        <f ca="1">IFERROR(OFFSET(DC[[#Headers],[Code Project]],MATCH(MYCS[[#This Row],[Project Code and Name ]],DC[Code Project],0),-3),"")</f>
        <v/>
      </c>
      <c r="C145" s="93"/>
      <c r="D145" s="95" t="str">
        <f ca="1">IFERROR(OFFSET(DC[[#Headers],[Code Project]],MATCH(MYCS[[#This Row],[Project Code and Name ]],DC[Code Project],0),1),"")</f>
        <v/>
      </c>
      <c r="E145" s="96" t="str">
        <f ca="1">IFERROR(OFFSET(DC[[#Headers],[Code Project]],MATCH(MYCS[[#This Row],[Project Code and Name ]],DC[Code Project],0),6),"")</f>
        <v/>
      </c>
      <c r="F145" s="93"/>
      <c r="G145" s="93"/>
      <c r="H145" s="97"/>
      <c r="I145" s="97"/>
      <c r="J145" s="97"/>
      <c r="K145" s="97"/>
      <c r="L145" s="97"/>
      <c r="M145" s="97"/>
      <c r="N145" s="98">
        <f>J145+K145+L145+MYCS[[#This Row],[Non contractual commitments]]</f>
        <v>0</v>
      </c>
      <c r="O145" s="97"/>
      <c r="P145" s="97"/>
      <c r="Q145" s="97"/>
      <c r="R145" s="97"/>
      <c r="S145" s="97"/>
      <c r="T145" s="97"/>
      <c r="U145" s="98">
        <f>SUM(MYCS[[#This Row],[FY25-26 sum (signed)]:[Cumulative spending to end FY 23/24]],MYCS[[#This Row],[Approved budget FY 24/25]])</f>
        <v>0</v>
      </c>
      <c r="V145" s="99">
        <f>MYCS[[#This Row],[Total Project Commitments]]-MYCS[[#This Row],[Total approved cost of the project by DC (Value in UGX)]]</f>
        <v>0</v>
      </c>
      <c r="W145" s="93"/>
      <c r="X145" s="93"/>
      <c r="Y145" s="93"/>
      <c r="Z145" s="100"/>
    </row>
    <row r="146" spans="1:26" ht="20.25" x14ac:dyDescent="0.3">
      <c r="A146" s="93"/>
      <c r="B146" s="94" t="str">
        <f ca="1">IFERROR(OFFSET(DC[[#Headers],[Code Project]],MATCH(MYCS[[#This Row],[Project Code and Name ]],DC[Code Project],0),-3),"")</f>
        <v/>
      </c>
      <c r="C146" s="93"/>
      <c r="D146" s="95" t="str">
        <f ca="1">IFERROR(OFFSET(DC[[#Headers],[Code Project]],MATCH(MYCS[[#This Row],[Project Code and Name ]],DC[Code Project],0),1),"")</f>
        <v/>
      </c>
      <c r="E146" s="96" t="str">
        <f ca="1">IFERROR(OFFSET(DC[[#Headers],[Code Project]],MATCH(MYCS[[#This Row],[Project Code and Name ]],DC[Code Project],0),6),"")</f>
        <v/>
      </c>
      <c r="F146" s="93"/>
      <c r="G146" s="93"/>
      <c r="H146" s="97"/>
      <c r="I146" s="97"/>
      <c r="J146" s="97"/>
      <c r="K146" s="97"/>
      <c r="L146" s="97"/>
      <c r="M146" s="97"/>
      <c r="N146" s="98">
        <f>J146+K146+L146+MYCS[[#This Row],[Non contractual commitments]]</f>
        <v>0</v>
      </c>
      <c r="O146" s="97"/>
      <c r="P146" s="97"/>
      <c r="Q146" s="97"/>
      <c r="R146" s="97"/>
      <c r="S146" s="97"/>
      <c r="T146" s="97"/>
      <c r="U146" s="98">
        <f>SUM(MYCS[[#This Row],[FY25-26 sum (signed)]:[Cumulative spending to end FY 23/24]],MYCS[[#This Row],[Approved budget FY 24/25]])</f>
        <v>0</v>
      </c>
      <c r="V146" s="99">
        <f>MYCS[[#This Row],[Total Project Commitments]]-MYCS[[#This Row],[Total approved cost of the project by DC (Value in UGX)]]</f>
        <v>0</v>
      </c>
      <c r="W146" s="93"/>
      <c r="X146" s="93"/>
      <c r="Y146" s="93"/>
      <c r="Z146" s="100"/>
    </row>
    <row r="147" spans="1:26" ht="20.25" x14ac:dyDescent="0.3">
      <c r="A147" s="93"/>
      <c r="B147" s="94" t="str">
        <f ca="1">IFERROR(OFFSET(DC[[#Headers],[Code Project]],MATCH(MYCS[[#This Row],[Project Code and Name ]],DC[Code Project],0),-3),"")</f>
        <v/>
      </c>
      <c r="C147" s="93"/>
      <c r="D147" s="95" t="str">
        <f ca="1">IFERROR(OFFSET(DC[[#Headers],[Code Project]],MATCH(MYCS[[#This Row],[Project Code and Name ]],DC[Code Project],0),1),"")</f>
        <v/>
      </c>
      <c r="E147" s="96" t="str">
        <f ca="1">IFERROR(OFFSET(DC[[#Headers],[Code Project]],MATCH(MYCS[[#This Row],[Project Code and Name ]],DC[Code Project],0),6),"")</f>
        <v/>
      </c>
      <c r="F147" s="93"/>
      <c r="G147" s="93"/>
      <c r="H147" s="97"/>
      <c r="I147" s="97"/>
      <c r="J147" s="97"/>
      <c r="K147" s="97"/>
      <c r="L147" s="97"/>
      <c r="M147" s="97"/>
      <c r="N147" s="98">
        <f>J147+K147+L147+MYCS[[#This Row],[Non contractual commitments]]</f>
        <v>0</v>
      </c>
      <c r="O147" s="97"/>
      <c r="P147" s="97"/>
      <c r="Q147" s="97"/>
      <c r="R147" s="97"/>
      <c r="S147" s="97"/>
      <c r="T147" s="97"/>
      <c r="U147" s="98">
        <f>SUM(MYCS[[#This Row],[FY25-26 sum (signed)]:[Cumulative spending to end FY 23/24]],MYCS[[#This Row],[Approved budget FY 24/25]])</f>
        <v>0</v>
      </c>
      <c r="V147" s="99">
        <f>MYCS[[#This Row],[Total Project Commitments]]-MYCS[[#This Row],[Total approved cost of the project by DC (Value in UGX)]]</f>
        <v>0</v>
      </c>
      <c r="W147" s="93"/>
      <c r="X147" s="93"/>
      <c r="Y147" s="93"/>
      <c r="Z147" s="100"/>
    </row>
    <row r="148" spans="1:26" ht="20.25" x14ac:dyDescent="0.3">
      <c r="A148" s="93"/>
      <c r="B148" s="94" t="str">
        <f ca="1">IFERROR(OFFSET(DC[[#Headers],[Code Project]],MATCH(MYCS[[#This Row],[Project Code and Name ]],DC[Code Project],0),-3),"")</f>
        <v/>
      </c>
      <c r="C148" s="93"/>
      <c r="D148" s="95" t="str">
        <f ca="1">IFERROR(OFFSET(DC[[#Headers],[Code Project]],MATCH(MYCS[[#This Row],[Project Code and Name ]],DC[Code Project],0),1),"")</f>
        <v/>
      </c>
      <c r="E148" s="96" t="str">
        <f ca="1">IFERROR(OFFSET(DC[[#Headers],[Code Project]],MATCH(MYCS[[#This Row],[Project Code and Name ]],DC[Code Project],0),6),"")</f>
        <v/>
      </c>
      <c r="F148" s="93"/>
      <c r="G148" s="93"/>
      <c r="H148" s="97"/>
      <c r="I148" s="97"/>
      <c r="J148" s="97"/>
      <c r="K148" s="97"/>
      <c r="L148" s="97"/>
      <c r="M148" s="97"/>
      <c r="N148" s="98">
        <f>J148+K148+L148+MYCS[[#This Row],[Non contractual commitments]]</f>
        <v>0</v>
      </c>
      <c r="O148" s="97"/>
      <c r="P148" s="97"/>
      <c r="Q148" s="97"/>
      <c r="R148" s="97"/>
      <c r="S148" s="97"/>
      <c r="T148" s="97"/>
      <c r="U148" s="98">
        <f>SUM(MYCS[[#This Row],[FY25-26 sum (signed)]:[Cumulative spending to end FY 23/24]],MYCS[[#This Row],[Approved budget FY 24/25]])</f>
        <v>0</v>
      </c>
      <c r="V148" s="99">
        <f>MYCS[[#This Row],[Total Project Commitments]]-MYCS[[#This Row],[Total approved cost of the project by DC (Value in UGX)]]</f>
        <v>0</v>
      </c>
      <c r="W148" s="93"/>
      <c r="X148" s="93"/>
      <c r="Y148" s="93"/>
      <c r="Z148" s="100"/>
    </row>
    <row r="149" spans="1:26" ht="20.25" x14ac:dyDescent="0.3">
      <c r="A149" s="93"/>
      <c r="B149" s="94" t="str">
        <f ca="1">IFERROR(OFFSET(DC[[#Headers],[Code Project]],MATCH(MYCS[[#This Row],[Project Code and Name ]],DC[Code Project],0),-3),"")</f>
        <v/>
      </c>
      <c r="C149" s="93"/>
      <c r="D149" s="95" t="str">
        <f ca="1">IFERROR(OFFSET(DC[[#Headers],[Code Project]],MATCH(MYCS[[#This Row],[Project Code and Name ]],DC[Code Project],0),1),"")</f>
        <v/>
      </c>
      <c r="E149" s="96" t="str">
        <f ca="1">IFERROR(OFFSET(DC[[#Headers],[Code Project]],MATCH(MYCS[[#This Row],[Project Code and Name ]],DC[Code Project],0),6),"")</f>
        <v/>
      </c>
      <c r="F149" s="93"/>
      <c r="G149" s="93"/>
      <c r="H149" s="97"/>
      <c r="I149" s="97"/>
      <c r="J149" s="97"/>
      <c r="K149" s="97"/>
      <c r="L149" s="97"/>
      <c r="M149" s="97"/>
      <c r="N149" s="98">
        <f>J149+K149+L149+MYCS[[#This Row],[Non contractual commitments]]</f>
        <v>0</v>
      </c>
      <c r="O149" s="97"/>
      <c r="P149" s="97"/>
      <c r="Q149" s="97"/>
      <c r="R149" s="97"/>
      <c r="S149" s="97"/>
      <c r="T149" s="97"/>
      <c r="U149" s="98">
        <f>SUM(MYCS[[#This Row],[FY25-26 sum (signed)]:[Cumulative spending to end FY 23/24]],MYCS[[#This Row],[Approved budget FY 24/25]])</f>
        <v>0</v>
      </c>
      <c r="V149" s="99">
        <f>MYCS[[#This Row],[Total Project Commitments]]-MYCS[[#This Row],[Total approved cost of the project by DC (Value in UGX)]]</f>
        <v>0</v>
      </c>
      <c r="W149" s="93"/>
      <c r="X149" s="93"/>
      <c r="Y149" s="93"/>
      <c r="Z149" s="100"/>
    </row>
    <row r="150" spans="1:26" ht="20.25" x14ac:dyDescent="0.3">
      <c r="A150" s="93"/>
      <c r="B150" s="94" t="str">
        <f ca="1">IFERROR(OFFSET(DC[[#Headers],[Code Project]],MATCH(MYCS[[#This Row],[Project Code and Name ]],DC[Code Project],0),-3),"")</f>
        <v/>
      </c>
      <c r="C150" s="93"/>
      <c r="D150" s="95" t="str">
        <f ca="1">IFERROR(OFFSET(DC[[#Headers],[Code Project]],MATCH(MYCS[[#This Row],[Project Code and Name ]],DC[Code Project],0),1),"")</f>
        <v/>
      </c>
      <c r="E150" s="96" t="str">
        <f ca="1">IFERROR(OFFSET(DC[[#Headers],[Code Project]],MATCH(MYCS[[#This Row],[Project Code and Name ]],DC[Code Project],0),6),"")</f>
        <v/>
      </c>
      <c r="F150" s="93"/>
      <c r="G150" s="93"/>
      <c r="H150" s="97"/>
      <c r="I150" s="97"/>
      <c r="J150" s="97"/>
      <c r="K150" s="97"/>
      <c r="L150" s="97"/>
      <c r="M150" s="97"/>
      <c r="N150" s="98">
        <f>J150+K150+L150+MYCS[[#This Row],[Non contractual commitments]]</f>
        <v>0</v>
      </c>
      <c r="O150" s="97"/>
      <c r="P150" s="97"/>
      <c r="Q150" s="97"/>
      <c r="R150" s="97"/>
      <c r="S150" s="97"/>
      <c r="T150" s="97"/>
      <c r="U150" s="98">
        <f>SUM(MYCS[[#This Row],[FY25-26 sum (signed)]:[Cumulative spending to end FY 23/24]],MYCS[[#This Row],[Approved budget FY 24/25]])</f>
        <v>0</v>
      </c>
      <c r="V150" s="99">
        <f>MYCS[[#This Row],[Total Project Commitments]]-MYCS[[#This Row],[Total approved cost of the project by DC (Value in UGX)]]</f>
        <v>0</v>
      </c>
      <c r="W150" s="93"/>
      <c r="X150" s="93"/>
      <c r="Y150" s="93"/>
      <c r="Z150" s="100"/>
    </row>
    <row r="151" spans="1:26" ht="20.25" x14ac:dyDescent="0.3">
      <c r="A151" s="93"/>
      <c r="B151" s="94" t="str">
        <f ca="1">IFERROR(OFFSET(DC[[#Headers],[Code Project]],MATCH(MYCS[[#This Row],[Project Code and Name ]],DC[Code Project],0),-3),"")</f>
        <v/>
      </c>
      <c r="C151" s="93"/>
      <c r="D151" s="95" t="str">
        <f ca="1">IFERROR(OFFSET(DC[[#Headers],[Code Project]],MATCH(MYCS[[#This Row],[Project Code and Name ]],DC[Code Project],0),1),"")</f>
        <v/>
      </c>
      <c r="E151" s="96" t="str">
        <f ca="1">IFERROR(OFFSET(DC[[#Headers],[Code Project]],MATCH(MYCS[[#This Row],[Project Code and Name ]],DC[Code Project],0),6),"")</f>
        <v/>
      </c>
      <c r="F151" s="93"/>
      <c r="G151" s="93"/>
      <c r="H151" s="97"/>
      <c r="I151" s="97"/>
      <c r="J151" s="97"/>
      <c r="K151" s="97"/>
      <c r="L151" s="97"/>
      <c r="M151" s="97"/>
      <c r="N151" s="98">
        <f>J151+K151+L151+MYCS[[#This Row],[Non contractual commitments]]</f>
        <v>0</v>
      </c>
      <c r="O151" s="97"/>
      <c r="P151" s="97"/>
      <c r="Q151" s="97"/>
      <c r="R151" s="97"/>
      <c r="S151" s="97"/>
      <c r="T151" s="97"/>
      <c r="U151" s="98">
        <f>SUM(MYCS[[#This Row],[FY25-26 sum (signed)]:[Cumulative spending to end FY 23/24]],MYCS[[#This Row],[Approved budget FY 24/25]])</f>
        <v>0</v>
      </c>
      <c r="V151" s="99">
        <f>MYCS[[#This Row],[Total Project Commitments]]-MYCS[[#This Row],[Total approved cost of the project by DC (Value in UGX)]]</f>
        <v>0</v>
      </c>
      <c r="W151" s="93"/>
      <c r="X151" s="93"/>
      <c r="Y151" s="93"/>
      <c r="Z151" s="100"/>
    </row>
    <row r="152" spans="1:26" ht="20.25" x14ac:dyDescent="0.3">
      <c r="A152" s="93"/>
      <c r="B152" s="94" t="str">
        <f ca="1">IFERROR(OFFSET(DC[[#Headers],[Code Project]],MATCH(MYCS[[#This Row],[Project Code and Name ]],DC[Code Project],0),-3),"")</f>
        <v/>
      </c>
      <c r="C152" s="93"/>
      <c r="D152" s="95" t="str">
        <f ca="1">IFERROR(OFFSET(DC[[#Headers],[Code Project]],MATCH(MYCS[[#This Row],[Project Code and Name ]],DC[Code Project],0),1),"")</f>
        <v/>
      </c>
      <c r="E152" s="96" t="str">
        <f ca="1">IFERROR(OFFSET(DC[[#Headers],[Code Project]],MATCH(MYCS[[#This Row],[Project Code and Name ]],DC[Code Project],0),6),"")</f>
        <v/>
      </c>
      <c r="F152" s="93"/>
      <c r="G152" s="93"/>
      <c r="H152" s="97"/>
      <c r="I152" s="97"/>
      <c r="J152" s="97"/>
      <c r="K152" s="97"/>
      <c r="L152" s="97"/>
      <c r="M152" s="97"/>
      <c r="N152" s="98">
        <f>J152+K152+L152+MYCS[[#This Row],[Non contractual commitments]]</f>
        <v>0</v>
      </c>
      <c r="O152" s="97"/>
      <c r="P152" s="97"/>
      <c r="Q152" s="97"/>
      <c r="R152" s="97"/>
      <c r="S152" s="97"/>
      <c r="T152" s="97"/>
      <c r="U152" s="98">
        <f>SUM(MYCS[[#This Row],[FY25-26 sum (signed)]:[Cumulative spending to end FY 23/24]],MYCS[[#This Row],[Approved budget FY 24/25]])</f>
        <v>0</v>
      </c>
      <c r="V152" s="99">
        <f>MYCS[[#This Row],[Total Project Commitments]]-MYCS[[#This Row],[Total approved cost of the project by DC (Value in UGX)]]</f>
        <v>0</v>
      </c>
      <c r="W152" s="93"/>
      <c r="X152" s="93"/>
      <c r="Y152" s="93"/>
      <c r="Z152" s="100"/>
    </row>
    <row r="153" spans="1:26" ht="20.25" x14ac:dyDescent="0.3">
      <c r="A153" s="93"/>
      <c r="B153" s="94" t="str">
        <f ca="1">IFERROR(OFFSET(DC[[#Headers],[Code Project]],MATCH(MYCS[[#This Row],[Project Code and Name ]],DC[Code Project],0),-3),"")</f>
        <v/>
      </c>
      <c r="C153" s="93"/>
      <c r="D153" s="95" t="str">
        <f ca="1">IFERROR(OFFSET(DC[[#Headers],[Code Project]],MATCH(MYCS[[#This Row],[Project Code and Name ]],DC[Code Project],0),1),"")</f>
        <v/>
      </c>
      <c r="E153" s="96" t="str">
        <f ca="1">IFERROR(OFFSET(DC[[#Headers],[Code Project]],MATCH(MYCS[[#This Row],[Project Code and Name ]],DC[Code Project],0),6),"")</f>
        <v/>
      </c>
      <c r="F153" s="93"/>
      <c r="G153" s="93"/>
      <c r="H153" s="97"/>
      <c r="I153" s="97"/>
      <c r="J153" s="97"/>
      <c r="K153" s="97"/>
      <c r="L153" s="97"/>
      <c r="M153" s="97"/>
      <c r="N153" s="98">
        <f>J153+K153+L153+MYCS[[#This Row],[Non contractual commitments]]</f>
        <v>0</v>
      </c>
      <c r="O153" s="97"/>
      <c r="P153" s="97"/>
      <c r="Q153" s="97"/>
      <c r="R153" s="97"/>
      <c r="S153" s="97"/>
      <c r="T153" s="97"/>
      <c r="U153" s="98">
        <f>SUM(MYCS[[#This Row],[FY25-26 sum (signed)]:[Cumulative spending to end FY 23/24]],MYCS[[#This Row],[Approved budget FY 24/25]])</f>
        <v>0</v>
      </c>
      <c r="V153" s="99">
        <f>MYCS[[#This Row],[Total Project Commitments]]-MYCS[[#This Row],[Total approved cost of the project by DC (Value in UGX)]]</f>
        <v>0</v>
      </c>
      <c r="W153" s="93"/>
      <c r="X153" s="93"/>
      <c r="Y153" s="93"/>
      <c r="Z153" s="100"/>
    </row>
    <row r="154" spans="1:26" ht="20.25" x14ac:dyDescent="0.3">
      <c r="A154" s="93"/>
      <c r="B154" s="94" t="str">
        <f ca="1">IFERROR(OFFSET(DC[[#Headers],[Code Project]],MATCH(MYCS[[#This Row],[Project Code and Name ]],DC[Code Project],0),-3),"")</f>
        <v/>
      </c>
      <c r="C154" s="93"/>
      <c r="D154" s="95" t="str">
        <f ca="1">IFERROR(OFFSET(DC[[#Headers],[Code Project]],MATCH(MYCS[[#This Row],[Project Code and Name ]],DC[Code Project],0),1),"")</f>
        <v/>
      </c>
      <c r="E154" s="96" t="str">
        <f ca="1">IFERROR(OFFSET(DC[[#Headers],[Code Project]],MATCH(MYCS[[#This Row],[Project Code and Name ]],DC[Code Project],0),6),"")</f>
        <v/>
      </c>
      <c r="F154" s="93"/>
      <c r="G154" s="93"/>
      <c r="H154" s="97"/>
      <c r="I154" s="97"/>
      <c r="J154" s="97"/>
      <c r="K154" s="97"/>
      <c r="L154" s="97"/>
      <c r="M154" s="97"/>
      <c r="N154" s="98">
        <f>J154+K154+L154+MYCS[[#This Row],[Non contractual commitments]]</f>
        <v>0</v>
      </c>
      <c r="O154" s="97"/>
      <c r="P154" s="97"/>
      <c r="Q154" s="97"/>
      <c r="R154" s="97"/>
      <c r="S154" s="97"/>
      <c r="T154" s="97"/>
      <c r="U154" s="98">
        <f>SUM(MYCS[[#This Row],[FY25-26 sum (signed)]:[Cumulative spending to end FY 23/24]],MYCS[[#This Row],[Approved budget FY 24/25]])</f>
        <v>0</v>
      </c>
      <c r="V154" s="99">
        <f>MYCS[[#This Row],[Total Project Commitments]]-MYCS[[#This Row],[Total approved cost of the project by DC (Value in UGX)]]</f>
        <v>0</v>
      </c>
      <c r="W154" s="93"/>
      <c r="X154" s="93"/>
      <c r="Y154" s="93"/>
      <c r="Z154" s="100"/>
    </row>
    <row r="155" spans="1:26" ht="20.25" x14ac:dyDescent="0.3">
      <c r="A155" s="93"/>
      <c r="B155" s="94" t="str">
        <f ca="1">IFERROR(OFFSET(DC[[#Headers],[Code Project]],MATCH(MYCS[[#This Row],[Project Code and Name ]],DC[Code Project],0),-3),"")</f>
        <v/>
      </c>
      <c r="C155" s="93"/>
      <c r="D155" s="95" t="str">
        <f ca="1">IFERROR(OFFSET(DC[[#Headers],[Code Project]],MATCH(MYCS[[#This Row],[Project Code and Name ]],DC[Code Project],0),1),"")</f>
        <v/>
      </c>
      <c r="E155" s="96" t="str">
        <f ca="1">IFERROR(OFFSET(DC[[#Headers],[Code Project]],MATCH(MYCS[[#This Row],[Project Code and Name ]],DC[Code Project],0),6),"")</f>
        <v/>
      </c>
      <c r="F155" s="93"/>
      <c r="G155" s="93"/>
      <c r="H155" s="97"/>
      <c r="I155" s="97"/>
      <c r="J155" s="97"/>
      <c r="K155" s="97"/>
      <c r="L155" s="97"/>
      <c r="M155" s="97"/>
      <c r="N155" s="98">
        <f>J155+K155+L155+MYCS[[#This Row],[Non contractual commitments]]</f>
        <v>0</v>
      </c>
      <c r="O155" s="97"/>
      <c r="P155" s="97"/>
      <c r="Q155" s="97"/>
      <c r="R155" s="97"/>
      <c r="S155" s="97"/>
      <c r="T155" s="97"/>
      <c r="U155" s="98">
        <f>SUM(MYCS[[#This Row],[FY25-26 sum (signed)]:[Cumulative spending to end FY 23/24]],MYCS[[#This Row],[Approved budget FY 24/25]])</f>
        <v>0</v>
      </c>
      <c r="V155" s="99">
        <f>MYCS[[#This Row],[Total Project Commitments]]-MYCS[[#This Row],[Total approved cost of the project by DC (Value in UGX)]]</f>
        <v>0</v>
      </c>
      <c r="W155" s="93"/>
      <c r="X155" s="93"/>
      <c r="Y155" s="93"/>
      <c r="Z155" s="100"/>
    </row>
    <row r="156" spans="1:26" ht="20.25" x14ac:dyDescent="0.3">
      <c r="A156" s="93"/>
      <c r="B156" s="94" t="str">
        <f ca="1">IFERROR(OFFSET(DC[[#Headers],[Code Project]],MATCH(MYCS[[#This Row],[Project Code and Name ]],DC[Code Project],0),-3),"")</f>
        <v/>
      </c>
      <c r="C156" s="93"/>
      <c r="D156" s="95" t="str">
        <f ca="1">IFERROR(OFFSET(DC[[#Headers],[Code Project]],MATCH(MYCS[[#This Row],[Project Code and Name ]],DC[Code Project],0),1),"")</f>
        <v/>
      </c>
      <c r="E156" s="96" t="str">
        <f ca="1">IFERROR(OFFSET(DC[[#Headers],[Code Project]],MATCH(MYCS[[#This Row],[Project Code and Name ]],DC[Code Project],0),6),"")</f>
        <v/>
      </c>
      <c r="F156" s="93"/>
      <c r="G156" s="93"/>
      <c r="H156" s="97"/>
      <c r="I156" s="97"/>
      <c r="J156" s="97"/>
      <c r="K156" s="97"/>
      <c r="L156" s="97"/>
      <c r="M156" s="97"/>
      <c r="N156" s="98">
        <f>J156+K156+L156+MYCS[[#This Row],[Non contractual commitments]]</f>
        <v>0</v>
      </c>
      <c r="O156" s="97"/>
      <c r="P156" s="97"/>
      <c r="Q156" s="97"/>
      <c r="R156" s="97"/>
      <c r="S156" s="97"/>
      <c r="T156" s="97"/>
      <c r="U156" s="98">
        <f>SUM(MYCS[[#This Row],[FY25-26 sum (signed)]:[Cumulative spending to end FY 23/24]],MYCS[[#This Row],[Approved budget FY 24/25]])</f>
        <v>0</v>
      </c>
      <c r="V156" s="99">
        <f>MYCS[[#This Row],[Total Project Commitments]]-MYCS[[#This Row],[Total approved cost of the project by DC (Value in UGX)]]</f>
        <v>0</v>
      </c>
      <c r="W156" s="93"/>
      <c r="X156" s="93"/>
      <c r="Y156" s="93"/>
      <c r="Z156" s="100"/>
    </row>
    <row r="157" spans="1:26" ht="20.25" x14ac:dyDescent="0.3">
      <c r="A157" s="93"/>
      <c r="B157" s="94" t="str">
        <f ca="1">IFERROR(OFFSET(DC[[#Headers],[Code Project]],MATCH(MYCS[[#This Row],[Project Code and Name ]],DC[Code Project],0),-3),"")</f>
        <v/>
      </c>
      <c r="C157" s="93"/>
      <c r="D157" s="95" t="str">
        <f ca="1">IFERROR(OFFSET(DC[[#Headers],[Code Project]],MATCH(MYCS[[#This Row],[Project Code and Name ]],DC[Code Project],0),1),"")</f>
        <v/>
      </c>
      <c r="E157" s="96" t="str">
        <f ca="1">IFERROR(OFFSET(DC[[#Headers],[Code Project]],MATCH(MYCS[[#This Row],[Project Code and Name ]],DC[Code Project],0),6),"")</f>
        <v/>
      </c>
      <c r="F157" s="93"/>
      <c r="G157" s="93"/>
      <c r="H157" s="97"/>
      <c r="I157" s="97"/>
      <c r="J157" s="97"/>
      <c r="K157" s="97"/>
      <c r="L157" s="97"/>
      <c r="M157" s="97"/>
      <c r="N157" s="98">
        <f>J157+K157+L157+MYCS[[#This Row],[Non contractual commitments]]</f>
        <v>0</v>
      </c>
      <c r="O157" s="97"/>
      <c r="P157" s="97"/>
      <c r="Q157" s="97"/>
      <c r="R157" s="97"/>
      <c r="S157" s="97"/>
      <c r="T157" s="97"/>
      <c r="U157" s="98">
        <f>SUM(MYCS[[#This Row],[FY25-26 sum (signed)]:[Cumulative spending to end FY 23/24]],MYCS[[#This Row],[Approved budget FY 24/25]])</f>
        <v>0</v>
      </c>
      <c r="V157" s="99">
        <f>MYCS[[#This Row],[Total Project Commitments]]-MYCS[[#This Row],[Total approved cost of the project by DC (Value in UGX)]]</f>
        <v>0</v>
      </c>
      <c r="W157" s="93"/>
      <c r="X157" s="93"/>
      <c r="Y157" s="93"/>
      <c r="Z157" s="100"/>
    </row>
    <row r="158" spans="1:26" ht="20.25" x14ac:dyDescent="0.3">
      <c r="A158" s="93"/>
      <c r="B158" s="94" t="str">
        <f ca="1">IFERROR(OFFSET(DC[[#Headers],[Code Project]],MATCH(MYCS[[#This Row],[Project Code and Name ]],DC[Code Project],0),-3),"")</f>
        <v/>
      </c>
      <c r="C158" s="93"/>
      <c r="D158" s="95" t="str">
        <f ca="1">IFERROR(OFFSET(DC[[#Headers],[Code Project]],MATCH(MYCS[[#This Row],[Project Code and Name ]],DC[Code Project],0),1),"")</f>
        <v/>
      </c>
      <c r="E158" s="96" t="str">
        <f ca="1">IFERROR(OFFSET(DC[[#Headers],[Code Project]],MATCH(MYCS[[#This Row],[Project Code and Name ]],DC[Code Project],0),6),"")</f>
        <v/>
      </c>
      <c r="F158" s="93"/>
      <c r="G158" s="93"/>
      <c r="H158" s="97"/>
      <c r="I158" s="97"/>
      <c r="J158" s="97"/>
      <c r="K158" s="97"/>
      <c r="L158" s="97"/>
      <c r="M158" s="97"/>
      <c r="N158" s="98">
        <f>J158+K158+L158+MYCS[[#This Row],[Non contractual commitments]]</f>
        <v>0</v>
      </c>
      <c r="O158" s="97"/>
      <c r="P158" s="97"/>
      <c r="Q158" s="97"/>
      <c r="R158" s="97"/>
      <c r="S158" s="97"/>
      <c r="T158" s="97"/>
      <c r="U158" s="98">
        <f>SUM(MYCS[[#This Row],[FY25-26 sum (signed)]:[Cumulative spending to end FY 23/24]],MYCS[[#This Row],[Approved budget FY 24/25]])</f>
        <v>0</v>
      </c>
      <c r="V158" s="99">
        <f>MYCS[[#This Row],[Total Project Commitments]]-MYCS[[#This Row],[Total approved cost of the project by DC (Value in UGX)]]</f>
        <v>0</v>
      </c>
      <c r="W158" s="93"/>
      <c r="X158" s="93"/>
      <c r="Y158" s="93"/>
      <c r="Z158" s="100"/>
    </row>
    <row r="159" spans="1:26" ht="20.25" x14ac:dyDescent="0.3">
      <c r="A159" s="93"/>
      <c r="B159" s="94" t="str">
        <f ca="1">IFERROR(OFFSET(DC[[#Headers],[Code Project]],MATCH(MYCS[[#This Row],[Project Code and Name ]],DC[Code Project],0),-3),"")</f>
        <v/>
      </c>
      <c r="C159" s="93"/>
      <c r="D159" s="95" t="str">
        <f ca="1">IFERROR(OFFSET(DC[[#Headers],[Code Project]],MATCH(MYCS[[#This Row],[Project Code and Name ]],DC[Code Project],0),1),"")</f>
        <v/>
      </c>
      <c r="E159" s="96" t="str">
        <f ca="1">IFERROR(OFFSET(DC[[#Headers],[Code Project]],MATCH(MYCS[[#This Row],[Project Code and Name ]],DC[Code Project],0),6),"")</f>
        <v/>
      </c>
      <c r="F159" s="93"/>
      <c r="G159" s="93"/>
      <c r="H159" s="97"/>
      <c r="I159" s="97"/>
      <c r="J159" s="97"/>
      <c r="K159" s="97"/>
      <c r="L159" s="97"/>
      <c r="M159" s="97"/>
      <c r="N159" s="98">
        <f>J159+K159+L159+MYCS[[#This Row],[Non contractual commitments]]</f>
        <v>0</v>
      </c>
      <c r="O159" s="97"/>
      <c r="P159" s="97"/>
      <c r="Q159" s="97"/>
      <c r="R159" s="97"/>
      <c r="S159" s="97"/>
      <c r="T159" s="97"/>
      <c r="U159" s="98">
        <f>SUM(MYCS[[#This Row],[FY25-26 sum (signed)]:[Cumulative spending to end FY 23/24]],MYCS[[#This Row],[Approved budget FY 24/25]])</f>
        <v>0</v>
      </c>
      <c r="V159" s="99">
        <f>MYCS[[#This Row],[Total Project Commitments]]-MYCS[[#This Row],[Total approved cost of the project by DC (Value in UGX)]]</f>
        <v>0</v>
      </c>
      <c r="W159" s="93"/>
      <c r="X159" s="93"/>
      <c r="Y159" s="93"/>
      <c r="Z159" s="100"/>
    </row>
    <row r="160" spans="1:26" ht="20.25" x14ac:dyDescent="0.3">
      <c r="A160" s="93"/>
      <c r="B160" s="94" t="str">
        <f ca="1">IFERROR(OFFSET(DC[[#Headers],[Code Project]],MATCH(MYCS[[#This Row],[Project Code and Name ]],DC[Code Project],0),-3),"")</f>
        <v/>
      </c>
      <c r="C160" s="93"/>
      <c r="D160" s="95" t="str">
        <f ca="1">IFERROR(OFFSET(DC[[#Headers],[Code Project]],MATCH(MYCS[[#This Row],[Project Code and Name ]],DC[Code Project],0),1),"")</f>
        <v/>
      </c>
      <c r="E160" s="96" t="str">
        <f ca="1">IFERROR(OFFSET(DC[[#Headers],[Code Project]],MATCH(MYCS[[#This Row],[Project Code and Name ]],DC[Code Project],0),6),"")</f>
        <v/>
      </c>
      <c r="F160" s="93"/>
      <c r="G160" s="93"/>
      <c r="H160" s="97"/>
      <c r="I160" s="97"/>
      <c r="J160" s="97"/>
      <c r="K160" s="97"/>
      <c r="L160" s="97"/>
      <c r="M160" s="97"/>
      <c r="N160" s="98">
        <f>J160+K160+L160+MYCS[[#This Row],[Non contractual commitments]]</f>
        <v>0</v>
      </c>
      <c r="O160" s="97"/>
      <c r="P160" s="97"/>
      <c r="Q160" s="97"/>
      <c r="R160" s="97"/>
      <c r="S160" s="97"/>
      <c r="T160" s="97"/>
      <c r="U160" s="98">
        <f>SUM(MYCS[[#This Row],[FY25-26 sum (signed)]:[Cumulative spending to end FY 23/24]],MYCS[[#This Row],[Approved budget FY 24/25]])</f>
        <v>0</v>
      </c>
      <c r="V160" s="99">
        <f>MYCS[[#This Row],[Total Project Commitments]]-MYCS[[#This Row],[Total approved cost of the project by DC (Value in UGX)]]</f>
        <v>0</v>
      </c>
      <c r="W160" s="93"/>
      <c r="X160" s="93"/>
      <c r="Y160" s="93"/>
      <c r="Z160" s="100"/>
    </row>
    <row r="161" spans="1:26" ht="20.25" x14ac:dyDescent="0.3">
      <c r="A161" s="93"/>
      <c r="B161" s="94" t="str">
        <f ca="1">IFERROR(OFFSET(DC[[#Headers],[Code Project]],MATCH(MYCS[[#This Row],[Project Code and Name ]],DC[Code Project],0),-3),"")</f>
        <v/>
      </c>
      <c r="C161" s="93"/>
      <c r="D161" s="95" t="str">
        <f ca="1">IFERROR(OFFSET(DC[[#Headers],[Code Project]],MATCH(MYCS[[#This Row],[Project Code and Name ]],DC[Code Project],0),1),"")</f>
        <v/>
      </c>
      <c r="E161" s="96" t="str">
        <f ca="1">IFERROR(OFFSET(DC[[#Headers],[Code Project]],MATCH(MYCS[[#This Row],[Project Code and Name ]],DC[Code Project],0),6),"")</f>
        <v/>
      </c>
      <c r="F161" s="93"/>
      <c r="G161" s="93"/>
      <c r="H161" s="97"/>
      <c r="I161" s="97"/>
      <c r="J161" s="97"/>
      <c r="K161" s="97"/>
      <c r="L161" s="97"/>
      <c r="M161" s="97"/>
      <c r="N161" s="98">
        <f>J161+K161+L161+MYCS[[#This Row],[Non contractual commitments]]</f>
        <v>0</v>
      </c>
      <c r="O161" s="97"/>
      <c r="P161" s="97"/>
      <c r="Q161" s="97"/>
      <c r="R161" s="97"/>
      <c r="S161" s="97"/>
      <c r="T161" s="97"/>
      <c r="U161" s="98">
        <f>SUM(MYCS[[#This Row],[FY25-26 sum (signed)]:[Cumulative spending to end FY 23/24]],MYCS[[#This Row],[Approved budget FY 24/25]])</f>
        <v>0</v>
      </c>
      <c r="V161" s="99">
        <f>MYCS[[#This Row],[Total Project Commitments]]-MYCS[[#This Row],[Total approved cost of the project by DC (Value in UGX)]]</f>
        <v>0</v>
      </c>
      <c r="W161" s="93"/>
      <c r="X161" s="93"/>
      <c r="Y161" s="93"/>
      <c r="Z161" s="100"/>
    </row>
    <row r="162" spans="1:26" ht="20.25" x14ac:dyDescent="0.3">
      <c r="A162" s="93"/>
      <c r="B162" s="94" t="str">
        <f ca="1">IFERROR(OFFSET(DC[[#Headers],[Code Project]],MATCH(MYCS[[#This Row],[Project Code and Name ]],DC[Code Project],0),-3),"")</f>
        <v/>
      </c>
      <c r="C162" s="93"/>
      <c r="D162" s="95" t="str">
        <f ca="1">IFERROR(OFFSET(DC[[#Headers],[Code Project]],MATCH(MYCS[[#This Row],[Project Code and Name ]],DC[Code Project],0),1),"")</f>
        <v/>
      </c>
      <c r="E162" s="96" t="str">
        <f ca="1">IFERROR(OFFSET(DC[[#Headers],[Code Project]],MATCH(MYCS[[#This Row],[Project Code and Name ]],DC[Code Project],0),6),"")</f>
        <v/>
      </c>
      <c r="F162" s="93"/>
      <c r="G162" s="93"/>
      <c r="H162" s="97"/>
      <c r="I162" s="97"/>
      <c r="J162" s="97"/>
      <c r="K162" s="97"/>
      <c r="L162" s="97"/>
      <c r="M162" s="97"/>
      <c r="N162" s="98">
        <f>J162+K162+L162+MYCS[[#This Row],[Non contractual commitments]]</f>
        <v>0</v>
      </c>
      <c r="O162" s="97"/>
      <c r="P162" s="97"/>
      <c r="Q162" s="97"/>
      <c r="R162" s="97"/>
      <c r="S162" s="97"/>
      <c r="T162" s="97"/>
      <c r="U162" s="98">
        <f>SUM(MYCS[[#This Row],[FY25-26 sum (signed)]:[Cumulative spending to end FY 23/24]],MYCS[[#This Row],[Approved budget FY 24/25]])</f>
        <v>0</v>
      </c>
      <c r="V162" s="99">
        <f>MYCS[[#This Row],[Total Project Commitments]]-MYCS[[#This Row],[Total approved cost of the project by DC (Value in UGX)]]</f>
        <v>0</v>
      </c>
      <c r="W162" s="93"/>
      <c r="X162" s="93"/>
      <c r="Y162" s="93"/>
      <c r="Z162" s="100"/>
    </row>
    <row r="163" spans="1:26" ht="20.25" x14ac:dyDescent="0.3">
      <c r="A163" s="93"/>
      <c r="B163" s="94" t="str">
        <f ca="1">IFERROR(OFFSET(DC[[#Headers],[Code Project]],MATCH(MYCS[[#This Row],[Project Code and Name ]],DC[Code Project],0),-3),"")</f>
        <v/>
      </c>
      <c r="C163" s="93"/>
      <c r="D163" s="95" t="str">
        <f ca="1">IFERROR(OFFSET(DC[[#Headers],[Code Project]],MATCH(MYCS[[#This Row],[Project Code and Name ]],DC[Code Project],0),1),"")</f>
        <v/>
      </c>
      <c r="E163" s="96" t="str">
        <f ca="1">IFERROR(OFFSET(DC[[#Headers],[Code Project]],MATCH(MYCS[[#This Row],[Project Code and Name ]],DC[Code Project],0),6),"")</f>
        <v/>
      </c>
      <c r="F163" s="93"/>
      <c r="G163" s="93"/>
      <c r="H163" s="97"/>
      <c r="I163" s="97"/>
      <c r="J163" s="97"/>
      <c r="K163" s="97"/>
      <c r="L163" s="97"/>
      <c r="M163" s="97"/>
      <c r="N163" s="98">
        <f>J163+K163+L163+MYCS[[#This Row],[Non contractual commitments]]</f>
        <v>0</v>
      </c>
      <c r="O163" s="97"/>
      <c r="P163" s="97"/>
      <c r="Q163" s="97"/>
      <c r="R163" s="97"/>
      <c r="S163" s="97"/>
      <c r="T163" s="97"/>
      <c r="U163" s="98">
        <f>SUM(MYCS[[#This Row],[FY25-26 sum (signed)]:[Cumulative spending to end FY 23/24]],MYCS[[#This Row],[Approved budget FY 24/25]])</f>
        <v>0</v>
      </c>
      <c r="V163" s="99">
        <f>MYCS[[#This Row],[Total Project Commitments]]-MYCS[[#This Row],[Total approved cost of the project by DC (Value in UGX)]]</f>
        <v>0</v>
      </c>
      <c r="W163" s="93"/>
      <c r="X163" s="93"/>
      <c r="Y163" s="93"/>
      <c r="Z163" s="100"/>
    </row>
    <row r="164" spans="1:26" ht="20.25" x14ac:dyDescent="0.3">
      <c r="A164" s="93"/>
      <c r="B164" s="94" t="str">
        <f ca="1">IFERROR(OFFSET(DC[[#Headers],[Code Project]],MATCH(MYCS[[#This Row],[Project Code and Name ]],DC[Code Project],0),-3),"")</f>
        <v/>
      </c>
      <c r="C164" s="93"/>
      <c r="D164" s="95" t="str">
        <f ca="1">IFERROR(OFFSET(DC[[#Headers],[Code Project]],MATCH(MYCS[[#This Row],[Project Code and Name ]],DC[Code Project],0),1),"")</f>
        <v/>
      </c>
      <c r="E164" s="96" t="str">
        <f ca="1">IFERROR(OFFSET(DC[[#Headers],[Code Project]],MATCH(MYCS[[#This Row],[Project Code and Name ]],DC[Code Project],0),6),"")</f>
        <v/>
      </c>
      <c r="F164" s="93"/>
      <c r="G164" s="93"/>
      <c r="H164" s="97"/>
      <c r="I164" s="97"/>
      <c r="J164" s="97"/>
      <c r="K164" s="97"/>
      <c r="L164" s="97"/>
      <c r="M164" s="97"/>
      <c r="N164" s="98">
        <f>J164+K164+L164+MYCS[[#This Row],[Non contractual commitments]]</f>
        <v>0</v>
      </c>
      <c r="O164" s="97"/>
      <c r="P164" s="97"/>
      <c r="Q164" s="97"/>
      <c r="R164" s="97"/>
      <c r="S164" s="97"/>
      <c r="T164" s="97"/>
      <c r="U164" s="98">
        <f>SUM(MYCS[[#This Row],[FY25-26 sum (signed)]:[Cumulative spending to end FY 23/24]],MYCS[[#This Row],[Approved budget FY 24/25]])</f>
        <v>0</v>
      </c>
      <c r="V164" s="99">
        <f>MYCS[[#This Row],[Total Project Commitments]]-MYCS[[#This Row],[Total approved cost of the project by DC (Value in UGX)]]</f>
        <v>0</v>
      </c>
      <c r="W164" s="93"/>
      <c r="X164" s="93"/>
      <c r="Y164" s="93"/>
      <c r="Z164" s="100"/>
    </row>
    <row r="165" spans="1:26" ht="20.25" x14ac:dyDescent="0.3">
      <c r="A165" s="93"/>
      <c r="B165" s="94" t="str">
        <f ca="1">IFERROR(OFFSET(DC[[#Headers],[Code Project]],MATCH(MYCS[[#This Row],[Project Code and Name ]],DC[Code Project],0),-3),"")</f>
        <v/>
      </c>
      <c r="C165" s="93"/>
      <c r="D165" s="95" t="str">
        <f ca="1">IFERROR(OFFSET(DC[[#Headers],[Code Project]],MATCH(MYCS[[#This Row],[Project Code and Name ]],DC[Code Project],0),1),"")</f>
        <v/>
      </c>
      <c r="E165" s="96" t="str">
        <f ca="1">IFERROR(OFFSET(DC[[#Headers],[Code Project]],MATCH(MYCS[[#This Row],[Project Code and Name ]],DC[Code Project],0),6),"")</f>
        <v/>
      </c>
      <c r="F165" s="93"/>
      <c r="G165" s="93"/>
      <c r="H165" s="97"/>
      <c r="I165" s="97"/>
      <c r="J165" s="97"/>
      <c r="K165" s="97"/>
      <c r="L165" s="97"/>
      <c r="M165" s="97"/>
      <c r="N165" s="98">
        <f>J165+K165+L165+MYCS[[#This Row],[Non contractual commitments]]</f>
        <v>0</v>
      </c>
      <c r="O165" s="97"/>
      <c r="P165" s="97"/>
      <c r="Q165" s="97"/>
      <c r="R165" s="97"/>
      <c r="S165" s="97"/>
      <c r="T165" s="97"/>
      <c r="U165" s="98">
        <f>SUM(MYCS[[#This Row],[FY25-26 sum (signed)]:[Cumulative spending to end FY 23/24]],MYCS[[#This Row],[Approved budget FY 24/25]])</f>
        <v>0</v>
      </c>
      <c r="V165" s="99">
        <f>MYCS[[#This Row],[Total Project Commitments]]-MYCS[[#This Row],[Total approved cost of the project by DC (Value in UGX)]]</f>
        <v>0</v>
      </c>
      <c r="W165" s="93"/>
      <c r="X165" s="93"/>
      <c r="Y165" s="93"/>
      <c r="Z165" s="100"/>
    </row>
    <row r="166" spans="1:26" ht="20.25" x14ac:dyDescent="0.3">
      <c r="A166" s="93"/>
      <c r="B166" s="94" t="str">
        <f ca="1">IFERROR(OFFSET(DC[[#Headers],[Code Project]],MATCH(MYCS[[#This Row],[Project Code and Name ]],DC[Code Project],0),-3),"")</f>
        <v/>
      </c>
      <c r="C166" s="93"/>
      <c r="D166" s="95" t="str">
        <f ca="1">IFERROR(OFFSET(DC[[#Headers],[Code Project]],MATCH(MYCS[[#This Row],[Project Code and Name ]],DC[Code Project],0),1),"")</f>
        <v/>
      </c>
      <c r="E166" s="96" t="str">
        <f ca="1">IFERROR(OFFSET(DC[[#Headers],[Code Project]],MATCH(MYCS[[#This Row],[Project Code and Name ]],DC[Code Project],0),6),"")</f>
        <v/>
      </c>
      <c r="F166" s="93"/>
      <c r="G166" s="93"/>
      <c r="H166" s="97"/>
      <c r="I166" s="97"/>
      <c r="J166" s="97"/>
      <c r="K166" s="97"/>
      <c r="L166" s="97"/>
      <c r="M166" s="97"/>
      <c r="N166" s="98">
        <f>J166+K166+L166+MYCS[[#This Row],[Non contractual commitments]]</f>
        <v>0</v>
      </c>
      <c r="O166" s="97"/>
      <c r="P166" s="97"/>
      <c r="Q166" s="97"/>
      <c r="R166" s="97"/>
      <c r="S166" s="97"/>
      <c r="T166" s="97"/>
      <c r="U166" s="98">
        <f>SUM(MYCS[[#This Row],[FY25-26 sum (signed)]:[Cumulative spending to end FY 23/24]],MYCS[[#This Row],[Approved budget FY 24/25]])</f>
        <v>0</v>
      </c>
      <c r="V166" s="99">
        <f>MYCS[[#This Row],[Total Project Commitments]]-MYCS[[#This Row],[Total approved cost of the project by DC (Value in UGX)]]</f>
        <v>0</v>
      </c>
      <c r="W166" s="93"/>
      <c r="X166" s="93"/>
      <c r="Y166" s="93"/>
      <c r="Z166" s="100"/>
    </row>
    <row r="167" spans="1:26" ht="20.25" x14ac:dyDescent="0.3">
      <c r="A167" s="93"/>
      <c r="B167" s="94" t="str">
        <f ca="1">IFERROR(OFFSET(DC[[#Headers],[Code Project]],MATCH(MYCS[[#This Row],[Project Code and Name ]],DC[Code Project],0),-3),"")</f>
        <v/>
      </c>
      <c r="C167" s="93"/>
      <c r="D167" s="95" t="str">
        <f ca="1">IFERROR(OFFSET(DC[[#Headers],[Code Project]],MATCH(MYCS[[#This Row],[Project Code and Name ]],DC[Code Project],0),1),"")</f>
        <v/>
      </c>
      <c r="E167" s="96" t="str">
        <f ca="1">IFERROR(OFFSET(DC[[#Headers],[Code Project]],MATCH(MYCS[[#This Row],[Project Code and Name ]],DC[Code Project],0),6),"")</f>
        <v/>
      </c>
      <c r="F167" s="93"/>
      <c r="G167" s="93"/>
      <c r="H167" s="97"/>
      <c r="I167" s="97"/>
      <c r="J167" s="97"/>
      <c r="K167" s="97"/>
      <c r="L167" s="97"/>
      <c r="M167" s="97"/>
      <c r="N167" s="98">
        <f>J167+K167+L167+MYCS[[#This Row],[Non contractual commitments]]</f>
        <v>0</v>
      </c>
      <c r="O167" s="97"/>
      <c r="P167" s="97"/>
      <c r="Q167" s="97"/>
      <c r="R167" s="97"/>
      <c r="S167" s="97"/>
      <c r="T167" s="97"/>
      <c r="U167" s="98">
        <f>SUM(MYCS[[#This Row],[FY25-26 sum (signed)]:[Cumulative spending to end FY 23/24]],MYCS[[#This Row],[Approved budget FY 24/25]])</f>
        <v>0</v>
      </c>
      <c r="V167" s="99">
        <f>MYCS[[#This Row],[Total Project Commitments]]-MYCS[[#This Row],[Total approved cost of the project by DC (Value in UGX)]]</f>
        <v>0</v>
      </c>
      <c r="W167" s="93"/>
      <c r="X167" s="93"/>
      <c r="Y167" s="93"/>
      <c r="Z167" s="100"/>
    </row>
    <row r="168" spans="1:26" ht="20.25" x14ac:dyDescent="0.3">
      <c r="A168" s="93"/>
      <c r="B168" s="94" t="str">
        <f ca="1">IFERROR(OFFSET(DC[[#Headers],[Code Project]],MATCH(MYCS[[#This Row],[Project Code and Name ]],DC[Code Project],0),-3),"")</f>
        <v/>
      </c>
      <c r="C168" s="93"/>
      <c r="D168" s="95" t="str">
        <f ca="1">IFERROR(OFFSET(DC[[#Headers],[Code Project]],MATCH(MYCS[[#This Row],[Project Code and Name ]],DC[Code Project],0),1),"")</f>
        <v/>
      </c>
      <c r="E168" s="96" t="str">
        <f ca="1">IFERROR(OFFSET(DC[[#Headers],[Code Project]],MATCH(MYCS[[#This Row],[Project Code and Name ]],DC[Code Project],0),6),"")</f>
        <v/>
      </c>
      <c r="F168" s="93"/>
      <c r="G168" s="93"/>
      <c r="H168" s="97"/>
      <c r="I168" s="97"/>
      <c r="J168" s="97"/>
      <c r="K168" s="97"/>
      <c r="L168" s="97"/>
      <c r="M168" s="97"/>
      <c r="N168" s="98">
        <f>J168+K168+L168+MYCS[[#This Row],[Non contractual commitments]]</f>
        <v>0</v>
      </c>
      <c r="O168" s="97"/>
      <c r="P168" s="97"/>
      <c r="Q168" s="97"/>
      <c r="R168" s="97"/>
      <c r="S168" s="97"/>
      <c r="T168" s="97"/>
      <c r="U168" s="98">
        <f>SUM(MYCS[[#This Row],[FY25-26 sum (signed)]:[Cumulative spending to end FY 23/24]],MYCS[[#This Row],[Approved budget FY 24/25]])</f>
        <v>0</v>
      </c>
      <c r="V168" s="99">
        <f>MYCS[[#This Row],[Total Project Commitments]]-MYCS[[#This Row],[Total approved cost of the project by DC (Value in UGX)]]</f>
        <v>0</v>
      </c>
      <c r="W168" s="93"/>
      <c r="X168" s="93"/>
      <c r="Y168" s="93"/>
      <c r="Z168" s="100"/>
    </row>
    <row r="169" spans="1:26" ht="20.25" x14ac:dyDescent="0.3">
      <c r="A169" s="93"/>
      <c r="B169" s="94" t="str">
        <f ca="1">IFERROR(OFFSET(DC[[#Headers],[Code Project]],MATCH(MYCS[[#This Row],[Project Code and Name ]],DC[Code Project],0),-3),"")</f>
        <v/>
      </c>
      <c r="C169" s="93"/>
      <c r="D169" s="95" t="str">
        <f ca="1">IFERROR(OFFSET(DC[[#Headers],[Code Project]],MATCH(MYCS[[#This Row],[Project Code and Name ]],DC[Code Project],0),1),"")</f>
        <v/>
      </c>
      <c r="E169" s="96" t="str">
        <f ca="1">IFERROR(OFFSET(DC[[#Headers],[Code Project]],MATCH(MYCS[[#This Row],[Project Code and Name ]],DC[Code Project],0),6),"")</f>
        <v/>
      </c>
      <c r="F169" s="93"/>
      <c r="G169" s="93"/>
      <c r="H169" s="97"/>
      <c r="I169" s="97"/>
      <c r="J169" s="97"/>
      <c r="K169" s="97"/>
      <c r="L169" s="97"/>
      <c r="M169" s="97"/>
      <c r="N169" s="98">
        <f>J169+K169+L169+MYCS[[#This Row],[Non contractual commitments]]</f>
        <v>0</v>
      </c>
      <c r="O169" s="97"/>
      <c r="P169" s="97"/>
      <c r="Q169" s="97"/>
      <c r="R169" s="97"/>
      <c r="S169" s="97"/>
      <c r="T169" s="97"/>
      <c r="U169" s="98">
        <f>SUM(MYCS[[#This Row],[FY25-26 sum (signed)]:[Cumulative spending to end FY 23/24]],MYCS[[#This Row],[Approved budget FY 24/25]])</f>
        <v>0</v>
      </c>
      <c r="V169" s="99">
        <f>MYCS[[#This Row],[Total Project Commitments]]-MYCS[[#This Row],[Total approved cost of the project by DC (Value in UGX)]]</f>
        <v>0</v>
      </c>
      <c r="W169" s="93"/>
      <c r="X169" s="93"/>
      <c r="Y169" s="93"/>
      <c r="Z169" s="100"/>
    </row>
    <row r="170" spans="1:26" ht="20.25" x14ac:dyDescent="0.3">
      <c r="A170" s="93"/>
      <c r="B170" s="94" t="str">
        <f ca="1">IFERROR(OFFSET(DC[[#Headers],[Code Project]],MATCH(MYCS[[#This Row],[Project Code and Name ]],DC[Code Project],0),-3),"")</f>
        <v/>
      </c>
      <c r="C170" s="93"/>
      <c r="D170" s="95" t="str">
        <f ca="1">IFERROR(OFFSET(DC[[#Headers],[Code Project]],MATCH(MYCS[[#This Row],[Project Code and Name ]],DC[Code Project],0),1),"")</f>
        <v/>
      </c>
      <c r="E170" s="96" t="str">
        <f ca="1">IFERROR(OFFSET(DC[[#Headers],[Code Project]],MATCH(MYCS[[#This Row],[Project Code and Name ]],DC[Code Project],0),6),"")</f>
        <v/>
      </c>
      <c r="F170" s="93"/>
      <c r="G170" s="93"/>
      <c r="H170" s="97"/>
      <c r="I170" s="97"/>
      <c r="J170" s="97"/>
      <c r="K170" s="97"/>
      <c r="L170" s="97"/>
      <c r="M170" s="97"/>
      <c r="N170" s="98">
        <f>J170+K170+L170+MYCS[[#This Row],[Non contractual commitments]]</f>
        <v>0</v>
      </c>
      <c r="O170" s="97"/>
      <c r="P170" s="97"/>
      <c r="Q170" s="97"/>
      <c r="R170" s="97"/>
      <c r="S170" s="97"/>
      <c r="T170" s="97"/>
      <c r="U170" s="98">
        <f>SUM(MYCS[[#This Row],[FY25-26 sum (signed)]:[Cumulative spending to end FY 23/24]],MYCS[[#This Row],[Approved budget FY 24/25]])</f>
        <v>0</v>
      </c>
      <c r="V170" s="99">
        <f>MYCS[[#This Row],[Total Project Commitments]]-MYCS[[#This Row],[Total approved cost of the project by DC (Value in UGX)]]</f>
        <v>0</v>
      </c>
      <c r="W170" s="93"/>
      <c r="X170" s="93"/>
      <c r="Y170" s="93"/>
      <c r="Z170" s="100"/>
    </row>
    <row r="171" spans="1:26" ht="20.25" x14ac:dyDescent="0.3">
      <c r="A171" s="93"/>
      <c r="B171" s="94" t="str">
        <f ca="1">IFERROR(OFFSET(DC[[#Headers],[Code Project]],MATCH(MYCS[[#This Row],[Project Code and Name ]],DC[Code Project],0),-3),"")</f>
        <v/>
      </c>
      <c r="C171" s="93"/>
      <c r="D171" s="95" t="str">
        <f ca="1">IFERROR(OFFSET(DC[[#Headers],[Code Project]],MATCH(MYCS[[#This Row],[Project Code and Name ]],DC[Code Project],0),1),"")</f>
        <v/>
      </c>
      <c r="E171" s="96" t="str">
        <f ca="1">IFERROR(OFFSET(DC[[#Headers],[Code Project]],MATCH(MYCS[[#This Row],[Project Code and Name ]],DC[Code Project],0),6),"")</f>
        <v/>
      </c>
      <c r="F171" s="93"/>
      <c r="G171" s="93"/>
      <c r="H171" s="97"/>
      <c r="I171" s="97"/>
      <c r="J171" s="97"/>
      <c r="K171" s="97"/>
      <c r="L171" s="97"/>
      <c r="M171" s="97"/>
      <c r="N171" s="98">
        <f>J171+K171+L171+MYCS[[#This Row],[Non contractual commitments]]</f>
        <v>0</v>
      </c>
      <c r="O171" s="97"/>
      <c r="P171" s="97"/>
      <c r="Q171" s="97"/>
      <c r="R171" s="97"/>
      <c r="S171" s="97"/>
      <c r="T171" s="97"/>
      <c r="U171" s="98">
        <f>SUM(MYCS[[#This Row],[FY25-26 sum (signed)]:[Cumulative spending to end FY 23/24]],MYCS[[#This Row],[Approved budget FY 24/25]])</f>
        <v>0</v>
      </c>
      <c r="V171" s="99">
        <f>MYCS[[#This Row],[Total Project Commitments]]-MYCS[[#This Row],[Total approved cost of the project by DC (Value in UGX)]]</f>
        <v>0</v>
      </c>
      <c r="W171" s="93"/>
      <c r="X171" s="93"/>
      <c r="Y171" s="93"/>
      <c r="Z171" s="100"/>
    </row>
    <row r="172" spans="1:26" ht="20.25" x14ac:dyDescent="0.3">
      <c r="A172" s="93"/>
      <c r="B172" s="94" t="str">
        <f ca="1">IFERROR(OFFSET(DC[[#Headers],[Code Project]],MATCH(MYCS[[#This Row],[Project Code and Name ]],DC[Code Project],0),-3),"")</f>
        <v/>
      </c>
      <c r="C172" s="93"/>
      <c r="D172" s="95" t="str">
        <f ca="1">IFERROR(OFFSET(DC[[#Headers],[Code Project]],MATCH(MYCS[[#This Row],[Project Code and Name ]],DC[Code Project],0),1),"")</f>
        <v/>
      </c>
      <c r="E172" s="96" t="str">
        <f ca="1">IFERROR(OFFSET(DC[[#Headers],[Code Project]],MATCH(MYCS[[#This Row],[Project Code and Name ]],DC[Code Project],0),6),"")</f>
        <v/>
      </c>
      <c r="F172" s="93"/>
      <c r="G172" s="93"/>
      <c r="H172" s="97"/>
      <c r="I172" s="97"/>
      <c r="J172" s="97"/>
      <c r="K172" s="97"/>
      <c r="L172" s="97"/>
      <c r="M172" s="97"/>
      <c r="N172" s="98">
        <f>J172+K172+L172+MYCS[[#This Row],[Non contractual commitments]]</f>
        <v>0</v>
      </c>
      <c r="O172" s="97"/>
      <c r="P172" s="97"/>
      <c r="Q172" s="97"/>
      <c r="R172" s="97"/>
      <c r="S172" s="97"/>
      <c r="T172" s="97"/>
      <c r="U172" s="98">
        <f>SUM(MYCS[[#This Row],[FY25-26 sum (signed)]:[Cumulative spending to end FY 23/24]],MYCS[[#This Row],[Approved budget FY 24/25]])</f>
        <v>0</v>
      </c>
      <c r="V172" s="99">
        <f>MYCS[[#This Row],[Total Project Commitments]]-MYCS[[#This Row],[Total approved cost of the project by DC (Value in UGX)]]</f>
        <v>0</v>
      </c>
      <c r="W172" s="93"/>
      <c r="X172" s="93"/>
      <c r="Y172" s="93"/>
      <c r="Z172" s="100"/>
    </row>
    <row r="173" spans="1:26" ht="20.25" x14ac:dyDescent="0.3">
      <c r="A173" s="93"/>
      <c r="B173" s="94" t="str">
        <f ca="1">IFERROR(OFFSET(DC[[#Headers],[Code Project]],MATCH(MYCS[[#This Row],[Project Code and Name ]],DC[Code Project],0),-3),"")</f>
        <v/>
      </c>
      <c r="C173" s="93"/>
      <c r="D173" s="95" t="str">
        <f ca="1">IFERROR(OFFSET(DC[[#Headers],[Code Project]],MATCH(MYCS[[#This Row],[Project Code and Name ]],DC[Code Project],0),1),"")</f>
        <v/>
      </c>
      <c r="E173" s="96" t="str">
        <f ca="1">IFERROR(OFFSET(DC[[#Headers],[Code Project]],MATCH(MYCS[[#This Row],[Project Code and Name ]],DC[Code Project],0),6),"")</f>
        <v/>
      </c>
      <c r="F173" s="93"/>
      <c r="G173" s="93"/>
      <c r="H173" s="97"/>
      <c r="I173" s="97"/>
      <c r="J173" s="97"/>
      <c r="K173" s="97"/>
      <c r="L173" s="97"/>
      <c r="M173" s="97"/>
      <c r="N173" s="98">
        <f>J173+K173+L173+MYCS[[#This Row],[Non contractual commitments]]</f>
        <v>0</v>
      </c>
      <c r="O173" s="97"/>
      <c r="P173" s="97"/>
      <c r="Q173" s="97"/>
      <c r="R173" s="97"/>
      <c r="S173" s="97"/>
      <c r="T173" s="97"/>
      <c r="U173" s="98">
        <f>SUM(MYCS[[#This Row],[FY25-26 sum (signed)]:[Cumulative spending to end FY 23/24]],MYCS[[#This Row],[Approved budget FY 24/25]])</f>
        <v>0</v>
      </c>
      <c r="V173" s="99">
        <f>MYCS[[#This Row],[Total Project Commitments]]-MYCS[[#This Row],[Total approved cost of the project by DC (Value in UGX)]]</f>
        <v>0</v>
      </c>
      <c r="W173" s="93"/>
      <c r="X173" s="93"/>
      <c r="Y173" s="93"/>
      <c r="Z173" s="100"/>
    </row>
    <row r="174" spans="1:26" ht="20.25" x14ac:dyDescent="0.3">
      <c r="A174" s="93"/>
      <c r="B174" s="94" t="str">
        <f ca="1">IFERROR(OFFSET(DC[[#Headers],[Code Project]],MATCH(MYCS[[#This Row],[Project Code and Name ]],DC[Code Project],0),-3),"")</f>
        <v/>
      </c>
      <c r="C174" s="93"/>
      <c r="D174" s="95" t="str">
        <f ca="1">IFERROR(OFFSET(DC[[#Headers],[Code Project]],MATCH(MYCS[[#This Row],[Project Code and Name ]],DC[Code Project],0),1),"")</f>
        <v/>
      </c>
      <c r="E174" s="96" t="str">
        <f ca="1">IFERROR(OFFSET(DC[[#Headers],[Code Project]],MATCH(MYCS[[#This Row],[Project Code and Name ]],DC[Code Project],0),6),"")</f>
        <v/>
      </c>
      <c r="F174" s="93"/>
      <c r="G174" s="93"/>
      <c r="H174" s="97"/>
      <c r="I174" s="97"/>
      <c r="J174" s="97"/>
      <c r="K174" s="97"/>
      <c r="L174" s="97"/>
      <c r="M174" s="97"/>
      <c r="N174" s="98">
        <f>J174+K174+L174+MYCS[[#This Row],[Non contractual commitments]]</f>
        <v>0</v>
      </c>
      <c r="O174" s="97"/>
      <c r="P174" s="97"/>
      <c r="Q174" s="97"/>
      <c r="R174" s="97"/>
      <c r="S174" s="97"/>
      <c r="T174" s="97"/>
      <c r="U174" s="98">
        <f>SUM(MYCS[[#This Row],[FY25-26 sum (signed)]:[Cumulative spending to end FY 23/24]],MYCS[[#This Row],[Approved budget FY 24/25]])</f>
        <v>0</v>
      </c>
      <c r="V174" s="99">
        <f>MYCS[[#This Row],[Total Project Commitments]]-MYCS[[#This Row],[Total approved cost of the project by DC (Value in UGX)]]</f>
        <v>0</v>
      </c>
      <c r="W174" s="93"/>
      <c r="X174" s="93"/>
      <c r="Y174" s="93"/>
      <c r="Z174" s="100"/>
    </row>
    <row r="175" spans="1:26" ht="20.25" x14ac:dyDescent="0.3">
      <c r="A175" s="93"/>
      <c r="B175" s="94" t="str">
        <f ca="1">IFERROR(OFFSET(DC[[#Headers],[Code Project]],MATCH(MYCS[[#This Row],[Project Code and Name ]],DC[Code Project],0),-3),"")</f>
        <v/>
      </c>
      <c r="C175" s="93"/>
      <c r="D175" s="95" t="str">
        <f ca="1">IFERROR(OFFSET(DC[[#Headers],[Code Project]],MATCH(MYCS[[#This Row],[Project Code and Name ]],DC[Code Project],0),1),"")</f>
        <v/>
      </c>
      <c r="E175" s="96" t="str">
        <f ca="1">IFERROR(OFFSET(DC[[#Headers],[Code Project]],MATCH(MYCS[[#This Row],[Project Code and Name ]],DC[Code Project],0),6),"")</f>
        <v/>
      </c>
      <c r="F175" s="93"/>
      <c r="G175" s="93"/>
      <c r="H175" s="97"/>
      <c r="I175" s="97"/>
      <c r="J175" s="97"/>
      <c r="K175" s="97"/>
      <c r="L175" s="97"/>
      <c r="M175" s="97"/>
      <c r="N175" s="98">
        <f>J175+K175+L175+MYCS[[#This Row],[Non contractual commitments]]</f>
        <v>0</v>
      </c>
      <c r="O175" s="97"/>
      <c r="P175" s="97"/>
      <c r="Q175" s="97"/>
      <c r="R175" s="97"/>
      <c r="S175" s="97"/>
      <c r="T175" s="97"/>
      <c r="U175" s="98">
        <f>SUM(MYCS[[#This Row],[FY25-26 sum (signed)]:[Cumulative spending to end FY 23/24]],MYCS[[#This Row],[Approved budget FY 24/25]])</f>
        <v>0</v>
      </c>
      <c r="V175" s="99">
        <f>MYCS[[#This Row],[Total Project Commitments]]-MYCS[[#This Row],[Total approved cost of the project by DC (Value in UGX)]]</f>
        <v>0</v>
      </c>
      <c r="W175" s="93"/>
      <c r="X175" s="93"/>
      <c r="Y175" s="93"/>
      <c r="Z175" s="100"/>
    </row>
    <row r="176" spans="1:26" ht="20.25" x14ac:dyDescent="0.3">
      <c r="A176" s="93"/>
      <c r="B176" s="94" t="str">
        <f ca="1">IFERROR(OFFSET(DC[[#Headers],[Code Project]],MATCH(MYCS[[#This Row],[Project Code and Name ]],DC[Code Project],0),-3),"")</f>
        <v/>
      </c>
      <c r="C176" s="93"/>
      <c r="D176" s="95" t="str">
        <f ca="1">IFERROR(OFFSET(DC[[#Headers],[Code Project]],MATCH(MYCS[[#This Row],[Project Code and Name ]],DC[Code Project],0),1),"")</f>
        <v/>
      </c>
      <c r="E176" s="96" t="str">
        <f ca="1">IFERROR(OFFSET(DC[[#Headers],[Code Project]],MATCH(MYCS[[#This Row],[Project Code and Name ]],DC[Code Project],0),6),"")</f>
        <v/>
      </c>
      <c r="F176" s="93"/>
      <c r="G176" s="93"/>
      <c r="H176" s="97"/>
      <c r="I176" s="97"/>
      <c r="J176" s="97"/>
      <c r="K176" s="97"/>
      <c r="L176" s="97"/>
      <c r="M176" s="97"/>
      <c r="N176" s="98">
        <f>J176+K176+L176+MYCS[[#This Row],[Non contractual commitments]]</f>
        <v>0</v>
      </c>
      <c r="O176" s="97"/>
      <c r="P176" s="97"/>
      <c r="Q176" s="97"/>
      <c r="R176" s="97"/>
      <c r="S176" s="97"/>
      <c r="T176" s="97"/>
      <c r="U176" s="98">
        <f>SUM(MYCS[[#This Row],[FY25-26 sum (signed)]:[Cumulative spending to end FY 23/24]],MYCS[[#This Row],[Approved budget FY 24/25]])</f>
        <v>0</v>
      </c>
      <c r="V176" s="99">
        <f>MYCS[[#This Row],[Total Project Commitments]]-MYCS[[#This Row],[Total approved cost of the project by DC (Value in UGX)]]</f>
        <v>0</v>
      </c>
      <c r="W176" s="93"/>
      <c r="X176" s="93"/>
      <c r="Y176" s="93"/>
      <c r="Z176" s="100"/>
    </row>
    <row r="177" spans="1:26" ht="20.25" x14ac:dyDescent="0.3">
      <c r="A177" s="93"/>
      <c r="B177" s="94" t="str">
        <f ca="1">IFERROR(OFFSET(DC[[#Headers],[Code Project]],MATCH(MYCS[[#This Row],[Project Code and Name ]],DC[Code Project],0),-3),"")</f>
        <v/>
      </c>
      <c r="C177" s="93"/>
      <c r="D177" s="95" t="str">
        <f ca="1">IFERROR(OFFSET(DC[[#Headers],[Code Project]],MATCH(MYCS[[#This Row],[Project Code and Name ]],DC[Code Project],0),1),"")</f>
        <v/>
      </c>
      <c r="E177" s="96" t="str">
        <f ca="1">IFERROR(OFFSET(DC[[#Headers],[Code Project]],MATCH(MYCS[[#This Row],[Project Code and Name ]],DC[Code Project],0),6),"")</f>
        <v/>
      </c>
      <c r="F177" s="93"/>
      <c r="G177" s="93"/>
      <c r="H177" s="97"/>
      <c r="I177" s="97"/>
      <c r="J177" s="97"/>
      <c r="K177" s="97"/>
      <c r="L177" s="97"/>
      <c r="M177" s="97"/>
      <c r="N177" s="98">
        <f>J177+K177+L177+MYCS[[#This Row],[Non contractual commitments]]</f>
        <v>0</v>
      </c>
      <c r="O177" s="97"/>
      <c r="P177" s="97"/>
      <c r="Q177" s="97"/>
      <c r="R177" s="97"/>
      <c r="S177" s="97"/>
      <c r="T177" s="97"/>
      <c r="U177" s="98">
        <f>SUM(MYCS[[#This Row],[FY25-26 sum (signed)]:[Cumulative spending to end FY 23/24]],MYCS[[#This Row],[Approved budget FY 24/25]])</f>
        <v>0</v>
      </c>
      <c r="V177" s="99">
        <f>MYCS[[#This Row],[Total Project Commitments]]-MYCS[[#This Row],[Total approved cost of the project by DC (Value in UGX)]]</f>
        <v>0</v>
      </c>
      <c r="W177" s="93"/>
      <c r="X177" s="93"/>
      <c r="Y177" s="93"/>
      <c r="Z177" s="100"/>
    </row>
    <row r="178" spans="1:26" ht="20.25" x14ac:dyDescent="0.3">
      <c r="A178" s="93"/>
      <c r="B178" s="94" t="str">
        <f ca="1">IFERROR(OFFSET(DC[[#Headers],[Code Project]],MATCH(MYCS[[#This Row],[Project Code and Name ]],DC[Code Project],0),-3),"")</f>
        <v/>
      </c>
      <c r="C178" s="93"/>
      <c r="D178" s="95" t="str">
        <f ca="1">IFERROR(OFFSET(DC[[#Headers],[Code Project]],MATCH(MYCS[[#This Row],[Project Code and Name ]],DC[Code Project],0),1),"")</f>
        <v/>
      </c>
      <c r="E178" s="96" t="str">
        <f ca="1">IFERROR(OFFSET(DC[[#Headers],[Code Project]],MATCH(MYCS[[#This Row],[Project Code and Name ]],DC[Code Project],0),6),"")</f>
        <v/>
      </c>
      <c r="F178" s="93"/>
      <c r="G178" s="93"/>
      <c r="H178" s="97"/>
      <c r="I178" s="97"/>
      <c r="J178" s="97"/>
      <c r="K178" s="97"/>
      <c r="L178" s="97"/>
      <c r="M178" s="97"/>
      <c r="N178" s="98">
        <f>J178+K178+L178+MYCS[[#This Row],[Non contractual commitments]]</f>
        <v>0</v>
      </c>
      <c r="O178" s="97"/>
      <c r="P178" s="97"/>
      <c r="Q178" s="97"/>
      <c r="R178" s="97"/>
      <c r="S178" s="97"/>
      <c r="T178" s="97"/>
      <c r="U178" s="98">
        <f>SUM(MYCS[[#This Row],[FY25-26 sum (signed)]:[Cumulative spending to end FY 23/24]],MYCS[[#This Row],[Approved budget FY 24/25]])</f>
        <v>0</v>
      </c>
      <c r="V178" s="99">
        <f>MYCS[[#This Row],[Total Project Commitments]]-MYCS[[#This Row],[Total approved cost of the project by DC (Value in UGX)]]</f>
        <v>0</v>
      </c>
      <c r="W178" s="93"/>
      <c r="X178" s="93"/>
      <c r="Y178" s="93"/>
      <c r="Z178" s="100"/>
    </row>
    <row r="179" spans="1:26" ht="20.25" x14ac:dyDescent="0.3">
      <c r="A179" s="93"/>
      <c r="B179" s="94" t="str">
        <f ca="1">IFERROR(OFFSET(DC[[#Headers],[Code Project]],MATCH(MYCS[[#This Row],[Project Code and Name ]],DC[Code Project],0),-3),"")</f>
        <v/>
      </c>
      <c r="C179" s="93"/>
      <c r="D179" s="95" t="str">
        <f ca="1">IFERROR(OFFSET(DC[[#Headers],[Code Project]],MATCH(MYCS[[#This Row],[Project Code and Name ]],DC[Code Project],0),1),"")</f>
        <v/>
      </c>
      <c r="E179" s="96" t="str">
        <f ca="1">IFERROR(OFFSET(DC[[#Headers],[Code Project]],MATCH(MYCS[[#This Row],[Project Code and Name ]],DC[Code Project],0),6),"")</f>
        <v/>
      </c>
      <c r="F179" s="93"/>
      <c r="G179" s="93"/>
      <c r="H179" s="97"/>
      <c r="I179" s="97"/>
      <c r="J179" s="97"/>
      <c r="K179" s="97"/>
      <c r="L179" s="97"/>
      <c r="M179" s="97"/>
      <c r="N179" s="98">
        <f>J179+K179+L179+MYCS[[#This Row],[Non contractual commitments]]</f>
        <v>0</v>
      </c>
      <c r="O179" s="97"/>
      <c r="P179" s="97"/>
      <c r="Q179" s="97"/>
      <c r="R179" s="97"/>
      <c r="S179" s="97"/>
      <c r="T179" s="97"/>
      <c r="U179" s="98">
        <f>SUM(MYCS[[#This Row],[FY25-26 sum (signed)]:[Cumulative spending to end FY 23/24]],MYCS[[#This Row],[Approved budget FY 24/25]])</f>
        <v>0</v>
      </c>
      <c r="V179" s="99">
        <f>MYCS[[#This Row],[Total Project Commitments]]-MYCS[[#This Row],[Total approved cost of the project by DC (Value in UGX)]]</f>
        <v>0</v>
      </c>
      <c r="W179" s="93"/>
      <c r="X179" s="93"/>
      <c r="Y179" s="93"/>
      <c r="Z179" s="100"/>
    </row>
    <row r="180" spans="1:26" ht="20.25" x14ac:dyDescent="0.3">
      <c r="A180" s="93"/>
      <c r="B180" s="94" t="str">
        <f ca="1">IFERROR(OFFSET(DC[[#Headers],[Code Project]],MATCH(MYCS[[#This Row],[Project Code and Name ]],DC[Code Project],0),-3),"")</f>
        <v/>
      </c>
      <c r="C180" s="93"/>
      <c r="D180" s="95" t="str">
        <f ca="1">IFERROR(OFFSET(DC[[#Headers],[Code Project]],MATCH(MYCS[[#This Row],[Project Code and Name ]],DC[Code Project],0),1),"")</f>
        <v/>
      </c>
      <c r="E180" s="96" t="str">
        <f ca="1">IFERROR(OFFSET(DC[[#Headers],[Code Project]],MATCH(MYCS[[#This Row],[Project Code and Name ]],DC[Code Project],0),6),"")</f>
        <v/>
      </c>
      <c r="F180" s="93"/>
      <c r="G180" s="93"/>
      <c r="H180" s="97"/>
      <c r="I180" s="97"/>
      <c r="J180" s="97"/>
      <c r="K180" s="97"/>
      <c r="L180" s="97"/>
      <c r="M180" s="97"/>
      <c r="N180" s="98">
        <f>J180+K180+L180+MYCS[[#This Row],[Non contractual commitments]]</f>
        <v>0</v>
      </c>
      <c r="O180" s="97"/>
      <c r="P180" s="97"/>
      <c r="Q180" s="97"/>
      <c r="R180" s="97"/>
      <c r="S180" s="97"/>
      <c r="T180" s="97"/>
      <c r="U180" s="98">
        <f>SUM(MYCS[[#This Row],[FY25-26 sum (signed)]:[Cumulative spending to end FY 23/24]],MYCS[[#This Row],[Approved budget FY 24/25]])</f>
        <v>0</v>
      </c>
      <c r="V180" s="99">
        <f>MYCS[[#This Row],[Total Project Commitments]]-MYCS[[#This Row],[Total approved cost of the project by DC (Value in UGX)]]</f>
        <v>0</v>
      </c>
      <c r="W180" s="93"/>
      <c r="X180" s="93"/>
      <c r="Y180" s="93"/>
      <c r="Z180" s="100"/>
    </row>
    <row r="181" spans="1:26" ht="20.25" x14ac:dyDescent="0.3">
      <c r="A181" s="93"/>
      <c r="B181" s="94" t="str">
        <f ca="1">IFERROR(OFFSET(DC[[#Headers],[Code Project]],MATCH(MYCS[[#This Row],[Project Code and Name ]],DC[Code Project],0),-3),"")</f>
        <v/>
      </c>
      <c r="C181" s="93"/>
      <c r="D181" s="95" t="str">
        <f ca="1">IFERROR(OFFSET(DC[[#Headers],[Code Project]],MATCH(MYCS[[#This Row],[Project Code and Name ]],DC[Code Project],0),1),"")</f>
        <v/>
      </c>
      <c r="E181" s="96" t="str">
        <f ca="1">IFERROR(OFFSET(DC[[#Headers],[Code Project]],MATCH(MYCS[[#This Row],[Project Code and Name ]],DC[Code Project],0),6),"")</f>
        <v/>
      </c>
      <c r="F181" s="93"/>
      <c r="G181" s="93"/>
      <c r="H181" s="97"/>
      <c r="I181" s="97"/>
      <c r="J181" s="97"/>
      <c r="K181" s="97"/>
      <c r="L181" s="97"/>
      <c r="M181" s="97"/>
      <c r="N181" s="98">
        <f>J181+K181+L181+MYCS[[#This Row],[Non contractual commitments]]</f>
        <v>0</v>
      </c>
      <c r="O181" s="97"/>
      <c r="P181" s="97"/>
      <c r="Q181" s="97"/>
      <c r="R181" s="97"/>
      <c r="S181" s="97"/>
      <c r="T181" s="97"/>
      <c r="U181" s="98">
        <f>SUM(MYCS[[#This Row],[FY25-26 sum (signed)]:[Cumulative spending to end FY 23/24]],MYCS[[#This Row],[Approved budget FY 24/25]])</f>
        <v>0</v>
      </c>
      <c r="V181" s="99">
        <f>MYCS[[#This Row],[Total Project Commitments]]-MYCS[[#This Row],[Total approved cost of the project by DC (Value in UGX)]]</f>
        <v>0</v>
      </c>
      <c r="W181" s="93"/>
      <c r="X181" s="93"/>
      <c r="Y181" s="93"/>
      <c r="Z181" s="100"/>
    </row>
    <row r="182" spans="1:26" ht="20.25" x14ac:dyDescent="0.3">
      <c r="A182" s="93"/>
      <c r="B182" s="94" t="str">
        <f ca="1">IFERROR(OFFSET(DC[[#Headers],[Code Project]],MATCH(MYCS[[#This Row],[Project Code and Name ]],DC[Code Project],0),-3),"")</f>
        <v/>
      </c>
      <c r="C182" s="93"/>
      <c r="D182" s="95" t="str">
        <f ca="1">IFERROR(OFFSET(DC[[#Headers],[Code Project]],MATCH(MYCS[[#This Row],[Project Code and Name ]],DC[Code Project],0),1),"")</f>
        <v/>
      </c>
      <c r="E182" s="96" t="str">
        <f ca="1">IFERROR(OFFSET(DC[[#Headers],[Code Project]],MATCH(MYCS[[#This Row],[Project Code and Name ]],DC[Code Project],0),6),"")</f>
        <v/>
      </c>
      <c r="F182" s="93"/>
      <c r="G182" s="93"/>
      <c r="H182" s="97"/>
      <c r="I182" s="97"/>
      <c r="J182" s="97"/>
      <c r="K182" s="97"/>
      <c r="L182" s="97"/>
      <c r="M182" s="97"/>
      <c r="N182" s="98">
        <f>J182+K182+L182+MYCS[[#This Row],[Non contractual commitments]]</f>
        <v>0</v>
      </c>
      <c r="O182" s="97"/>
      <c r="P182" s="97"/>
      <c r="Q182" s="97"/>
      <c r="R182" s="97"/>
      <c r="S182" s="97"/>
      <c r="T182" s="97"/>
      <c r="U182" s="98">
        <f>SUM(MYCS[[#This Row],[FY25-26 sum (signed)]:[Cumulative spending to end FY 23/24]],MYCS[[#This Row],[Approved budget FY 24/25]])</f>
        <v>0</v>
      </c>
      <c r="V182" s="99">
        <f>MYCS[[#This Row],[Total Project Commitments]]-MYCS[[#This Row],[Total approved cost of the project by DC (Value in UGX)]]</f>
        <v>0</v>
      </c>
      <c r="W182" s="93"/>
      <c r="X182" s="93"/>
      <c r="Y182" s="93"/>
      <c r="Z182" s="100"/>
    </row>
    <row r="183" spans="1:26" ht="20.25" x14ac:dyDescent="0.3">
      <c r="A183" s="93"/>
      <c r="B183" s="94" t="str">
        <f ca="1">IFERROR(OFFSET(DC[[#Headers],[Code Project]],MATCH(MYCS[[#This Row],[Project Code and Name ]],DC[Code Project],0),-3),"")</f>
        <v/>
      </c>
      <c r="C183" s="93"/>
      <c r="D183" s="95" t="str">
        <f ca="1">IFERROR(OFFSET(DC[[#Headers],[Code Project]],MATCH(MYCS[[#This Row],[Project Code and Name ]],DC[Code Project],0),1),"")</f>
        <v/>
      </c>
      <c r="E183" s="96" t="str">
        <f ca="1">IFERROR(OFFSET(DC[[#Headers],[Code Project]],MATCH(MYCS[[#This Row],[Project Code and Name ]],DC[Code Project],0),6),"")</f>
        <v/>
      </c>
      <c r="F183" s="93"/>
      <c r="G183" s="93"/>
      <c r="H183" s="97"/>
      <c r="I183" s="97"/>
      <c r="J183" s="97"/>
      <c r="K183" s="97"/>
      <c r="L183" s="97"/>
      <c r="M183" s="97"/>
      <c r="N183" s="98">
        <f>J183+K183+L183+MYCS[[#This Row],[Non contractual commitments]]</f>
        <v>0</v>
      </c>
      <c r="O183" s="97"/>
      <c r="P183" s="97"/>
      <c r="Q183" s="97"/>
      <c r="R183" s="97"/>
      <c r="S183" s="97"/>
      <c r="T183" s="97"/>
      <c r="U183" s="98">
        <f>SUM(MYCS[[#This Row],[FY25-26 sum (signed)]:[Cumulative spending to end FY 23/24]],MYCS[[#This Row],[Approved budget FY 24/25]])</f>
        <v>0</v>
      </c>
      <c r="V183" s="99">
        <f>MYCS[[#This Row],[Total Project Commitments]]-MYCS[[#This Row],[Total approved cost of the project by DC (Value in UGX)]]</f>
        <v>0</v>
      </c>
      <c r="W183" s="93"/>
      <c r="X183" s="93"/>
      <c r="Y183" s="93"/>
      <c r="Z183" s="100"/>
    </row>
    <row r="184" spans="1:26" ht="20.25" x14ac:dyDescent="0.3">
      <c r="A184" s="93"/>
      <c r="B184" s="94" t="str">
        <f ca="1">IFERROR(OFFSET(DC[[#Headers],[Code Project]],MATCH(MYCS[[#This Row],[Project Code and Name ]],DC[Code Project],0),-3),"")</f>
        <v/>
      </c>
      <c r="C184" s="93"/>
      <c r="D184" s="95" t="str">
        <f ca="1">IFERROR(OFFSET(DC[[#Headers],[Code Project]],MATCH(MYCS[[#This Row],[Project Code and Name ]],DC[Code Project],0),1),"")</f>
        <v/>
      </c>
      <c r="E184" s="96" t="str">
        <f ca="1">IFERROR(OFFSET(DC[[#Headers],[Code Project]],MATCH(MYCS[[#This Row],[Project Code and Name ]],DC[Code Project],0),6),"")</f>
        <v/>
      </c>
      <c r="F184" s="93"/>
      <c r="G184" s="93"/>
      <c r="H184" s="97"/>
      <c r="I184" s="97"/>
      <c r="J184" s="97"/>
      <c r="K184" s="97"/>
      <c r="L184" s="97"/>
      <c r="M184" s="97"/>
      <c r="N184" s="98">
        <f>J184+K184+L184+MYCS[[#This Row],[Non contractual commitments]]</f>
        <v>0</v>
      </c>
      <c r="O184" s="97"/>
      <c r="P184" s="97"/>
      <c r="Q184" s="97"/>
      <c r="R184" s="97"/>
      <c r="S184" s="97"/>
      <c r="T184" s="97"/>
      <c r="U184" s="98">
        <f>SUM(MYCS[[#This Row],[FY25-26 sum (signed)]:[Cumulative spending to end FY 23/24]],MYCS[[#This Row],[Approved budget FY 24/25]])</f>
        <v>0</v>
      </c>
      <c r="V184" s="99">
        <f>MYCS[[#This Row],[Total Project Commitments]]-MYCS[[#This Row],[Total approved cost of the project by DC (Value in UGX)]]</f>
        <v>0</v>
      </c>
      <c r="W184" s="93"/>
      <c r="X184" s="93"/>
      <c r="Y184" s="93"/>
      <c r="Z184" s="100"/>
    </row>
    <row r="185" spans="1:26" ht="20.25" x14ac:dyDescent="0.3">
      <c r="A185" s="93"/>
      <c r="B185" s="94" t="str">
        <f ca="1">IFERROR(OFFSET(DC[[#Headers],[Code Project]],MATCH(MYCS[[#This Row],[Project Code and Name ]],DC[Code Project],0),-3),"")</f>
        <v/>
      </c>
      <c r="C185" s="93"/>
      <c r="D185" s="95" t="str">
        <f ca="1">IFERROR(OFFSET(DC[[#Headers],[Code Project]],MATCH(MYCS[[#This Row],[Project Code and Name ]],DC[Code Project],0),1),"")</f>
        <v/>
      </c>
      <c r="E185" s="96" t="str">
        <f ca="1">IFERROR(OFFSET(DC[[#Headers],[Code Project]],MATCH(MYCS[[#This Row],[Project Code and Name ]],DC[Code Project],0),6),"")</f>
        <v/>
      </c>
      <c r="F185" s="93"/>
      <c r="G185" s="93"/>
      <c r="H185" s="97"/>
      <c r="I185" s="97"/>
      <c r="J185" s="97"/>
      <c r="K185" s="97"/>
      <c r="L185" s="97"/>
      <c r="M185" s="97"/>
      <c r="N185" s="98">
        <f>J185+K185+L185+MYCS[[#This Row],[Non contractual commitments]]</f>
        <v>0</v>
      </c>
      <c r="O185" s="97"/>
      <c r="P185" s="97"/>
      <c r="Q185" s="97"/>
      <c r="R185" s="97"/>
      <c r="S185" s="97"/>
      <c r="T185" s="97"/>
      <c r="U185" s="98">
        <f>SUM(MYCS[[#This Row],[FY25-26 sum (signed)]:[Cumulative spending to end FY 23/24]],MYCS[[#This Row],[Approved budget FY 24/25]])</f>
        <v>0</v>
      </c>
      <c r="V185" s="99">
        <f>MYCS[[#This Row],[Total Project Commitments]]-MYCS[[#This Row],[Total approved cost of the project by DC (Value in UGX)]]</f>
        <v>0</v>
      </c>
      <c r="W185" s="93"/>
      <c r="X185" s="93"/>
      <c r="Y185" s="93"/>
      <c r="Z185" s="100"/>
    </row>
    <row r="186" spans="1:26" ht="20.25" x14ac:dyDescent="0.3">
      <c r="A186" s="93"/>
      <c r="B186" s="94" t="str">
        <f ca="1">IFERROR(OFFSET(DC[[#Headers],[Code Project]],MATCH(MYCS[[#This Row],[Project Code and Name ]],DC[Code Project],0),-3),"")</f>
        <v/>
      </c>
      <c r="C186" s="93"/>
      <c r="D186" s="95" t="str">
        <f ca="1">IFERROR(OFFSET(DC[[#Headers],[Code Project]],MATCH(MYCS[[#This Row],[Project Code and Name ]],DC[Code Project],0),1),"")</f>
        <v/>
      </c>
      <c r="E186" s="96" t="str">
        <f ca="1">IFERROR(OFFSET(DC[[#Headers],[Code Project]],MATCH(MYCS[[#This Row],[Project Code and Name ]],DC[Code Project],0),6),"")</f>
        <v/>
      </c>
      <c r="F186" s="93"/>
      <c r="G186" s="93"/>
      <c r="H186" s="97"/>
      <c r="I186" s="97"/>
      <c r="J186" s="97"/>
      <c r="K186" s="97"/>
      <c r="L186" s="97"/>
      <c r="M186" s="97"/>
      <c r="N186" s="98">
        <f>J186+K186+L186+MYCS[[#This Row],[Non contractual commitments]]</f>
        <v>0</v>
      </c>
      <c r="O186" s="97"/>
      <c r="P186" s="97"/>
      <c r="Q186" s="97"/>
      <c r="R186" s="97"/>
      <c r="S186" s="97"/>
      <c r="T186" s="97"/>
      <c r="U186" s="98">
        <f>SUM(MYCS[[#This Row],[FY25-26 sum (signed)]:[Cumulative spending to end FY 23/24]],MYCS[[#This Row],[Approved budget FY 24/25]])</f>
        <v>0</v>
      </c>
      <c r="V186" s="99">
        <f>MYCS[[#This Row],[Total Project Commitments]]-MYCS[[#This Row],[Total approved cost of the project by DC (Value in UGX)]]</f>
        <v>0</v>
      </c>
      <c r="W186" s="93"/>
      <c r="X186" s="93"/>
      <c r="Y186" s="93"/>
      <c r="Z186" s="100"/>
    </row>
    <row r="187" spans="1:26" ht="20.25" x14ac:dyDescent="0.3">
      <c r="A187" s="93"/>
      <c r="B187" s="94" t="str">
        <f ca="1">IFERROR(OFFSET(DC[[#Headers],[Code Project]],MATCH(MYCS[[#This Row],[Project Code and Name ]],DC[Code Project],0),-3),"")</f>
        <v/>
      </c>
      <c r="C187" s="93"/>
      <c r="D187" s="95" t="str">
        <f ca="1">IFERROR(OFFSET(DC[[#Headers],[Code Project]],MATCH(MYCS[[#This Row],[Project Code and Name ]],DC[Code Project],0),1),"")</f>
        <v/>
      </c>
      <c r="E187" s="96" t="str">
        <f ca="1">IFERROR(OFFSET(DC[[#Headers],[Code Project]],MATCH(MYCS[[#This Row],[Project Code and Name ]],DC[Code Project],0),6),"")</f>
        <v/>
      </c>
      <c r="F187" s="93"/>
      <c r="G187" s="93"/>
      <c r="H187" s="97"/>
      <c r="I187" s="97"/>
      <c r="J187" s="97"/>
      <c r="K187" s="97"/>
      <c r="L187" s="97"/>
      <c r="M187" s="97"/>
      <c r="N187" s="98">
        <f>J187+K187+L187+MYCS[[#This Row],[Non contractual commitments]]</f>
        <v>0</v>
      </c>
      <c r="O187" s="97"/>
      <c r="P187" s="97"/>
      <c r="Q187" s="97"/>
      <c r="R187" s="97"/>
      <c r="S187" s="97"/>
      <c r="T187" s="97"/>
      <c r="U187" s="98">
        <f>SUM(MYCS[[#This Row],[FY25-26 sum (signed)]:[Cumulative spending to end FY 23/24]],MYCS[[#This Row],[Approved budget FY 24/25]])</f>
        <v>0</v>
      </c>
      <c r="V187" s="99">
        <f>MYCS[[#This Row],[Total Project Commitments]]-MYCS[[#This Row],[Total approved cost of the project by DC (Value in UGX)]]</f>
        <v>0</v>
      </c>
      <c r="W187" s="93"/>
      <c r="X187" s="93"/>
      <c r="Y187" s="93"/>
      <c r="Z187" s="100"/>
    </row>
    <row r="188" spans="1:26" ht="20.25" x14ac:dyDescent="0.3">
      <c r="A188" s="93"/>
      <c r="B188" s="94" t="str">
        <f ca="1">IFERROR(OFFSET(DC[[#Headers],[Code Project]],MATCH(MYCS[[#This Row],[Project Code and Name ]],DC[Code Project],0),-3),"")</f>
        <v/>
      </c>
      <c r="C188" s="93"/>
      <c r="D188" s="95" t="str">
        <f ca="1">IFERROR(OFFSET(DC[[#Headers],[Code Project]],MATCH(MYCS[[#This Row],[Project Code and Name ]],DC[Code Project],0),1),"")</f>
        <v/>
      </c>
      <c r="E188" s="96" t="str">
        <f ca="1">IFERROR(OFFSET(DC[[#Headers],[Code Project]],MATCH(MYCS[[#This Row],[Project Code and Name ]],DC[Code Project],0),6),"")</f>
        <v/>
      </c>
      <c r="F188" s="93"/>
      <c r="G188" s="93"/>
      <c r="H188" s="97"/>
      <c r="I188" s="97"/>
      <c r="J188" s="97"/>
      <c r="K188" s="97"/>
      <c r="L188" s="97"/>
      <c r="M188" s="97"/>
      <c r="N188" s="98">
        <f>J188+K188+L188+MYCS[[#This Row],[Non contractual commitments]]</f>
        <v>0</v>
      </c>
      <c r="O188" s="97"/>
      <c r="P188" s="97"/>
      <c r="Q188" s="97"/>
      <c r="R188" s="97"/>
      <c r="S188" s="97"/>
      <c r="T188" s="97"/>
      <c r="U188" s="98">
        <f>SUM(MYCS[[#This Row],[FY25-26 sum (signed)]:[Cumulative spending to end FY 23/24]],MYCS[[#This Row],[Approved budget FY 24/25]])</f>
        <v>0</v>
      </c>
      <c r="V188" s="99">
        <f>MYCS[[#This Row],[Total Project Commitments]]-MYCS[[#This Row],[Total approved cost of the project by DC (Value in UGX)]]</f>
        <v>0</v>
      </c>
      <c r="W188" s="93"/>
      <c r="X188" s="93"/>
      <c r="Y188" s="93"/>
      <c r="Z188" s="100"/>
    </row>
    <row r="189" spans="1:26" ht="20.25" x14ac:dyDescent="0.3">
      <c r="A189" s="93"/>
      <c r="B189" s="94" t="str">
        <f ca="1">IFERROR(OFFSET(DC[[#Headers],[Code Project]],MATCH(MYCS[[#This Row],[Project Code and Name ]],DC[Code Project],0),-3),"")</f>
        <v/>
      </c>
      <c r="C189" s="93"/>
      <c r="D189" s="95" t="str">
        <f ca="1">IFERROR(OFFSET(DC[[#Headers],[Code Project]],MATCH(MYCS[[#This Row],[Project Code and Name ]],DC[Code Project],0),1),"")</f>
        <v/>
      </c>
      <c r="E189" s="96" t="str">
        <f ca="1">IFERROR(OFFSET(DC[[#Headers],[Code Project]],MATCH(MYCS[[#This Row],[Project Code and Name ]],DC[Code Project],0),6),"")</f>
        <v/>
      </c>
      <c r="F189" s="93"/>
      <c r="G189" s="93"/>
      <c r="H189" s="97"/>
      <c r="I189" s="97"/>
      <c r="J189" s="97"/>
      <c r="K189" s="97"/>
      <c r="L189" s="97"/>
      <c r="M189" s="97"/>
      <c r="N189" s="98">
        <f>J189+K189+L189+MYCS[[#This Row],[Non contractual commitments]]</f>
        <v>0</v>
      </c>
      <c r="O189" s="97"/>
      <c r="P189" s="97"/>
      <c r="Q189" s="97"/>
      <c r="R189" s="97"/>
      <c r="S189" s="97"/>
      <c r="T189" s="97"/>
      <c r="U189" s="98">
        <f>SUM(MYCS[[#This Row],[FY25-26 sum (signed)]:[Cumulative spending to end FY 23/24]],MYCS[[#This Row],[Approved budget FY 24/25]])</f>
        <v>0</v>
      </c>
      <c r="V189" s="99">
        <f>MYCS[[#This Row],[Total Project Commitments]]-MYCS[[#This Row],[Total approved cost of the project by DC (Value in UGX)]]</f>
        <v>0</v>
      </c>
      <c r="W189" s="93"/>
      <c r="X189" s="93"/>
      <c r="Y189" s="93"/>
      <c r="Z189" s="100"/>
    </row>
    <row r="190" spans="1:26" ht="20.25" x14ac:dyDescent="0.3">
      <c r="A190" s="93"/>
      <c r="B190" s="94" t="str">
        <f ca="1">IFERROR(OFFSET(DC[[#Headers],[Code Project]],MATCH(MYCS[[#This Row],[Project Code and Name ]],DC[Code Project],0),-3),"")</f>
        <v/>
      </c>
      <c r="C190" s="93"/>
      <c r="D190" s="95" t="str">
        <f ca="1">IFERROR(OFFSET(DC[[#Headers],[Code Project]],MATCH(MYCS[[#This Row],[Project Code and Name ]],DC[Code Project],0),1),"")</f>
        <v/>
      </c>
      <c r="E190" s="96" t="str">
        <f ca="1">IFERROR(OFFSET(DC[[#Headers],[Code Project]],MATCH(MYCS[[#This Row],[Project Code and Name ]],DC[Code Project],0),6),"")</f>
        <v/>
      </c>
      <c r="F190" s="93"/>
      <c r="G190" s="93"/>
      <c r="H190" s="97"/>
      <c r="I190" s="97"/>
      <c r="J190" s="97"/>
      <c r="K190" s="97"/>
      <c r="L190" s="97"/>
      <c r="M190" s="97"/>
      <c r="N190" s="98">
        <f>J190+K190+L190+MYCS[[#This Row],[Non contractual commitments]]</f>
        <v>0</v>
      </c>
      <c r="O190" s="97"/>
      <c r="P190" s="97"/>
      <c r="Q190" s="97"/>
      <c r="R190" s="97"/>
      <c r="S190" s="97"/>
      <c r="T190" s="97"/>
      <c r="U190" s="98">
        <f>SUM(MYCS[[#This Row],[FY25-26 sum (signed)]:[Cumulative spending to end FY 23/24]],MYCS[[#This Row],[Approved budget FY 24/25]])</f>
        <v>0</v>
      </c>
      <c r="V190" s="99">
        <f>MYCS[[#This Row],[Total Project Commitments]]-MYCS[[#This Row],[Total approved cost of the project by DC (Value in UGX)]]</f>
        <v>0</v>
      </c>
      <c r="W190" s="93"/>
      <c r="X190" s="93"/>
      <c r="Y190" s="93"/>
      <c r="Z190" s="100"/>
    </row>
    <row r="191" spans="1:26" ht="20.25" x14ac:dyDescent="0.3">
      <c r="A191" s="93"/>
      <c r="B191" s="94" t="str">
        <f ca="1">IFERROR(OFFSET(DC[[#Headers],[Code Project]],MATCH(MYCS[[#This Row],[Project Code and Name ]],DC[Code Project],0),-3),"")</f>
        <v/>
      </c>
      <c r="C191" s="93"/>
      <c r="D191" s="95" t="str">
        <f ca="1">IFERROR(OFFSET(DC[[#Headers],[Code Project]],MATCH(MYCS[[#This Row],[Project Code and Name ]],DC[Code Project],0),1),"")</f>
        <v/>
      </c>
      <c r="E191" s="96" t="str">
        <f ca="1">IFERROR(OFFSET(DC[[#Headers],[Code Project]],MATCH(MYCS[[#This Row],[Project Code and Name ]],DC[Code Project],0),6),"")</f>
        <v/>
      </c>
      <c r="F191" s="93"/>
      <c r="G191" s="93"/>
      <c r="H191" s="97"/>
      <c r="I191" s="97"/>
      <c r="J191" s="97"/>
      <c r="K191" s="97"/>
      <c r="L191" s="97"/>
      <c r="M191" s="97"/>
      <c r="N191" s="98">
        <f>J191+K191+L191+MYCS[[#This Row],[Non contractual commitments]]</f>
        <v>0</v>
      </c>
      <c r="O191" s="97"/>
      <c r="P191" s="97"/>
      <c r="Q191" s="97"/>
      <c r="R191" s="97"/>
      <c r="S191" s="97"/>
      <c r="T191" s="97"/>
      <c r="U191" s="98">
        <f>SUM(MYCS[[#This Row],[FY25-26 sum (signed)]:[Cumulative spending to end FY 23/24]],MYCS[[#This Row],[Approved budget FY 24/25]])</f>
        <v>0</v>
      </c>
      <c r="V191" s="99">
        <f>MYCS[[#This Row],[Total Project Commitments]]-MYCS[[#This Row],[Total approved cost of the project by DC (Value in UGX)]]</f>
        <v>0</v>
      </c>
      <c r="W191" s="93"/>
      <c r="X191" s="93"/>
      <c r="Y191" s="93"/>
      <c r="Z191" s="100"/>
    </row>
    <row r="192" spans="1:26" ht="20.25" x14ac:dyDescent="0.3">
      <c r="A192" s="93"/>
      <c r="B192" s="94" t="str">
        <f ca="1">IFERROR(OFFSET(DC[[#Headers],[Code Project]],MATCH(MYCS[[#This Row],[Project Code and Name ]],DC[Code Project],0),-3),"")</f>
        <v/>
      </c>
      <c r="C192" s="93"/>
      <c r="D192" s="95" t="str">
        <f ca="1">IFERROR(OFFSET(DC[[#Headers],[Code Project]],MATCH(MYCS[[#This Row],[Project Code and Name ]],DC[Code Project],0),1),"")</f>
        <v/>
      </c>
      <c r="E192" s="96" t="str">
        <f ca="1">IFERROR(OFFSET(DC[[#Headers],[Code Project]],MATCH(MYCS[[#This Row],[Project Code and Name ]],DC[Code Project],0),6),"")</f>
        <v/>
      </c>
      <c r="F192" s="93"/>
      <c r="G192" s="93"/>
      <c r="H192" s="97"/>
      <c r="I192" s="97"/>
      <c r="J192" s="97"/>
      <c r="K192" s="97"/>
      <c r="L192" s="97"/>
      <c r="M192" s="97"/>
      <c r="N192" s="98">
        <f>J192+K192+L192+MYCS[[#This Row],[Non contractual commitments]]</f>
        <v>0</v>
      </c>
      <c r="O192" s="97"/>
      <c r="P192" s="97"/>
      <c r="Q192" s="97"/>
      <c r="R192" s="97"/>
      <c r="S192" s="97"/>
      <c r="T192" s="97"/>
      <c r="U192" s="98">
        <f>SUM(MYCS[[#This Row],[FY25-26 sum (signed)]:[Cumulative spending to end FY 23/24]],MYCS[[#This Row],[Approved budget FY 24/25]])</f>
        <v>0</v>
      </c>
      <c r="V192" s="99">
        <f>MYCS[[#This Row],[Total Project Commitments]]-MYCS[[#This Row],[Total approved cost of the project by DC (Value in UGX)]]</f>
        <v>0</v>
      </c>
      <c r="W192" s="93"/>
      <c r="X192" s="93"/>
      <c r="Y192" s="93"/>
      <c r="Z192" s="100"/>
    </row>
    <row r="193" spans="1:26" ht="20.25" x14ac:dyDescent="0.3">
      <c r="A193" s="93"/>
      <c r="B193" s="94" t="str">
        <f ca="1">IFERROR(OFFSET(DC[[#Headers],[Code Project]],MATCH(MYCS[[#This Row],[Project Code and Name ]],DC[Code Project],0),-3),"")</f>
        <v/>
      </c>
      <c r="C193" s="93"/>
      <c r="D193" s="95" t="str">
        <f ca="1">IFERROR(OFFSET(DC[[#Headers],[Code Project]],MATCH(MYCS[[#This Row],[Project Code and Name ]],DC[Code Project],0),1),"")</f>
        <v/>
      </c>
      <c r="E193" s="96" t="str">
        <f ca="1">IFERROR(OFFSET(DC[[#Headers],[Code Project]],MATCH(MYCS[[#This Row],[Project Code and Name ]],DC[Code Project],0),6),"")</f>
        <v/>
      </c>
      <c r="F193" s="93"/>
      <c r="G193" s="93"/>
      <c r="H193" s="97"/>
      <c r="I193" s="97"/>
      <c r="J193" s="97"/>
      <c r="K193" s="97"/>
      <c r="L193" s="97"/>
      <c r="M193" s="97"/>
      <c r="N193" s="98">
        <f>J193+K193+L193+MYCS[[#This Row],[Non contractual commitments]]</f>
        <v>0</v>
      </c>
      <c r="O193" s="97"/>
      <c r="P193" s="97"/>
      <c r="Q193" s="97"/>
      <c r="R193" s="97"/>
      <c r="S193" s="97"/>
      <c r="T193" s="97"/>
      <c r="U193" s="98">
        <f>SUM(MYCS[[#This Row],[FY25-26 sum (signed)]:[Cumulative spending to end FY 23/24]],MYCS[[#This Row],[Approved budget FY 24/25]])</f>
        <v>0</v>
      </c>
      <c r="V193" s="99">
        <f>MYCS[[#This Row],[Total Project Commitments]]-MYCS[[#This Row],[Total approved cost of the project by DC (Value in UGX)]]</f>
        <v>0</v>
      </c>
      <c r="W193" s="93"/>
      <c r="X193" s="93"/>
      <c r="Y193" s="93"/>
      <c r="Z193" s="100"/>
    </row>
    <row r="194" spans="1:26" ht="20.25" x14ac:dyDescent="0.3">
      <c r="A194" s="93"/>
      <c r="B194" s="94" t="str">
        <f ca="1">IFERROR(OFFSET(DC[[#Headers],[Code Project]],MATCH(MYCS[[#This Row],[Project Code and Name ]],DC[Code Project],0),-3),"")</f>
        <v/>
      </c>
      <c r="C194" s="93"/>
      <c r="D194" s="95" t="str">
        <f ca="1">IFERROR(OFFSET(DC[[#Headers],[Code Project]],MATCH(MYCS[[#This Row],[Project Code and Name ]],DC[Code Project],0),1),"")</f>
        <v/>
      </c>
      <c r="E194" s="96" t="str">
        <f ca="1">IFERROR(OFFSET(DC[[#Headers],[Code Project]],MATCH(MYCS[[#This Row],[Project Code and Name ]],DC[Code Project],0),6),"")</f>
        <v/>
      </c>
      <c r="F194" s="93"/>
      <c r="G194" s="93"/>
      <c r="H194" s="97"/>
      <c r="I194" s="97"/>
      <c r="J194" s="97"/>
      <c r="K194" s="97"/>
      <c r="L194" s="97"/>
      <c r="M194" s="97"/>
      <c r="N194" s="98">
        <f>J194+K194+L194+MYCS[[#This Row],[Non contractual commitments]]</f>
        <v>0</v>
      </c>
      <c r="O194" s="97"/>
      <c r="P194" s="97"/>
      <c r="Q194" s="97"/>
      <c r="R194" s="97"/>
      <c r="S194" s="97"/>
      <c r="T194" s="97"/>
      <c r="U194" s="98">
        <f>SUM(MYCS[[#This Row],[FY25-26 sum (signed)]:[Cumulative spending to end FY 23/24]],MYCS[[#This Row],[Approved budget FY 24/25]])</f>
        <v>0</v>
      </c>
      <c r="V194" s="99">
        <f>MYCS[[#This Row],[Total Project Commitments]]-MYCS[[#This Row],[Total approved cost of the project by DC (Value in UGX)]]</f>
        <v>0</v>
      </c>
      <c r="W194" s="93"/>
      <c r="X194" s="93"/>
      <c r="Y194" s="93"/>
      <c r="Z194" s="100"/>
    </row>
    <row r="195" spans="1:26" ht="20.25" x14ac:dyDescent="0.3">
      <c r="A195" s="93"/>
      <c r="B195" s="94" t="str">
        <f ca="1">IFERROR(OFFSET(DC[[#Headers],[Code Project]],MATCH(MYCS[[#This Row],[Project Code and Name ]],DC[Code Project],0),-3),"")</f>
        <v/>
      </c>
      <c r="C195" s="93"/>
      <c r="D195" s="95" t="str">
        <f ca="1">IFERROR(OFFSET(DC[[#Headers],[Code Project]],MATCH(MYCS[[#This Row],[Project Code and Name ]],DC[Code Project],0),1),"")</f>
        <v/>
      </c>
      <c r="E195" s="96" t="str">
        <f ca="1">IFERROR(OFFSET(DC[[#Headers],[Code Project]],MATCH(MYCS[[#This Row],[Project Code and Name ]],DC[Code Project],0),6),"")</f>
        <v/>
      </c>
      <c r="F195" s="93"/>
      <c r="G195" s="93"/>
      <c r="H195" s="97"/>
      <c r="I195" s="97"/>
      <c r="J195" s="97"/>
      <c r="K195" s="97"/>
      <c r="L195" s="97"/>
      <c r="M195" s="97"/>
      <c r="N195" s="98">
        <f>J195+K195+L195+MYCS[[#This Row],[Non contractual commitments]]</f>
        <v>0</v>
      </c>
      <c r="O195" s="97"/>
      <c r="P195" s="97"/>
      <c r="Q195" s="97"/>
      <c r="R195" s="97"/>
      <c r="S195" s="97"/>
      <c r="T195" s="97"/>
      <c r="U195" s="98">
        <f>SUM(MYCS[[#This Row],[FY25-26 sum (signed)]:[Cumulative spending to end FY 23/24]],MYCS[[#This Row],[Approved budget FY 24/25]])</f>
        <v>0</v>
      </c>
      <c r="V195" s="99">
        <f>MYCS[[#This Row],[Total Project Commitments]]-MYCS[[#This Row],[Total approved cost of the project by DC (Value in UGX)]]</f>
        <v>0</v>
      </c>
      <c r="W195" s="93"/>
      <c r="X195" s="93"/>
      <c r="Y195" s="93"/>
      <c r="Z195" s="100"/>
    </row>
    <row r="196" spans="1:26" ht="20.25" x14ac:dyDescent="0.3">
      <c r="A196" s="93"/>
      <c r="B196" s="94" t="str">
        <f ca="1">IFERROR(OFFSET(DC[[#Headers],[Code Project]],MATCH(MYCS[[#This Row],[Project Code and Name ]],DC[Code Project],0),-3),"")</f>
        <v/>
      </c>
      <c r="C196" s="93"/>
      <c r="D196" s="95" t="str">
        <f ca="1">IFERROR(OFFSET(DC[[#Headers],[Code Project]],MATCH(MYCS[[#This Row],[Project Code and Name ]],DC[Code Project],0),1),"")</f>
        <v/>
      </c>
      <c r="E196" s="96" t="str">
        <f ca="1">IFERROR(OFFSET(DC[[#Headers],[Code Project]],MATCH(MYCS[[#This Row],[Project Code and Name ]],DC[Code Project],0),6),"")</f>
        <v/>
      </c>
      <c r="F196" s="93"/>
      <c r="G196" s="93"/>
      <c r="H196" s="97"/>
      <c r="I196" s="97"/>
      <c r="J196" s="97"/>
      <c r="K196" s="97"/>
      <c r="L196" s="97"/>
      <c r="M196" s="97"/>
      <c r="N196" s="98">
        <f>J196+K196+L196+MYCS[[#This Row],[Non contractual commitments]]</f>
        <v>0</v>
      </c>
      <c r="O196" s="97"/>
      <c r="P196" s="97"/>
      <c r="Q196" s="97"/>
      <c r="R196" s="97"/>
      <c r="S196" s="97"/>
      <c r="T196" s="97"/>
      <c r="U196" s="98">
        <f>SUM(MYCS[[#This Row],[FY25-26 sum (signed)]:[Cumulative spending to end FY 23/24]],MYCS[[#This Row],[Approved budget FY 24/25]])</f>
        <v>0</v>
      </c>
      <c r="V196" s="99">
        <f>MYCS[[#This Row],[Total Project Commitments]]-MYCS[[#This Row],[Total approved cost of the project by DC (Value in UGX)]]</f>
        <v>0</v>
      </c>
      <c r="W196" s="93"/>
      <c r="X196" s="93"/>
      <c r="Y196" s="93"/>
      <c r="Z196" s="100"/>
    </row>
    <row r="197" spans="1:26" ht="20.25" x14ac:dyDescent="0.3">
      <c r="A197" s="93"/>
      <c r="B197" s="94" t="str">
        <f ca="1">IFERROR(OFFSET(DC[[#Headers],[Code Project]],MATCH(MYCS[[#This Row],[Project Code and Name ]],DC[Code Project],0),-3),"")</f>
        <v/>
      </c>
      <c r="C197" s="93"/>
      <c r="D197" s="95" t="str">
        <f ca="1">IFERROR(OFFSET(DC[[#Headers],[Code Project]],MATCH(MYCS[[#This Row],[Project Code and Name ]],DC[Code Project],0),1),"")</f>
        <v/>
      </c>
      <c r="E197" s="96" t="str">
        <f ca="1">IFERROR(OFFSET(DC[[#Headers],[Code Project]],MATCH(MYCS[[#This Row],[Project Code and Name ]],DC[Code Project],0),6),"")</f>
        <v/>
      </c>
      <c r="F197" s="93"/>
      <c r="G197" s="93"/>
      <c r="H197" s="97"/>
      <c r="I197" s="97"/>
      <c r="J197" s="97"/>
      <c r="K197" s="97"/>
      <c r="L197" s="97"/>
      <c r="M197" s="97"/>
      <c r="N197" s="98">
        <f>J197+K197+L197+MYCS[[#This Row],[Non contractual commitments]]</f>
        <v>0</v>
      </c>
      <c r="O197" s="97"/>
      <c r="P197" s="97"/>
      <c r="Q197" s="97"/>
      <c r="R197" s="97"/>
      <c r="S197" s="97"/>
      <c r="T197" s="97"/>
      <c r="U197" s="98">
        <f>SUM(MYCS[[#This Row],[FY25-26 sum (signed)]:[Cumulative spending to end FY 23/24]],MYCS[[#This Row],[Approved budget FY 24/25]])</f>
        <v>0</v>
      </c>
      <c r="V197" s="99">
        <f>MYCS[[#This Row],[Total Project Commitments]]-MYCS[[#This Row],[Total approved cost of the project by DC (Value in UGX)]]</f>
        <v>0</v>
      </c>
      <c r="W197" s="93"/>
      <c r="X197" s="93"/>
      <c r="Y197" s="93"/>
      <c r="Z197" s="100"/>
    </row>
    <row r="198" spans="1:26" ht="20.25" x14ac:dyDescent="0.3">
      <c r="A198" s="93"/>
      <c r="B198" s="94" t="str">
        <f ca="1">IFERROR(OFFSET(DC[[#Headers],[Code Project]],MATCH(MYCS[[#This Row],[Project Code and Name ]],DC[Code Project],0),-3),"")</f>
        <v/>
      </c>
      <c r="C198" s="93"/>
      <c r="D198" s="95" t="str">
        <f ca="1">IFERROR(OFFSET(DC[[#Headers],[Code Project]],MATCH(MYCS[[#This Row],[Project Code and Name ]],DC[Code Project],0),1),"")</f>
        <v/>
      </c>
      <c r="E198" s="96" t="str">
        <f ca="1">IFERROR(OFFSET(DC[[#Headers],[Code Project]],MATCH(MYCS[[#This Row],[Project Code and Name ]],DC[Code Project],0),6),"")</f>
        <v/>
      </c>
      <c r="F198" s="93"/>
      <c r="G198" s="93"/>
      <c r="H198" s="97"/>
      <c r="I198" s="97"/>
      <c r="J198" s="97"/>
      <c r="K198" s="97"/>
      <c r="L198" s="97"/>
      <c r="M198" s="97"/>
      <c r="N198" s="98">
        <f>J198+K198+L198+MYCS[[#This Row],[Non contractual commitments]]</f>
        <v>0</v>
      </c>
      <c r="O198" s="97"/>
      <c r="P198" s="97"/>
      <c r="Q198" s="97"/>
      <c r="R198" s="97"/>
      <c r="S198" s="97"/>
      <c r="T198" s="97"/>
      <c r="U198" s="98">
        <f>SUM(MYCS[[#This Row],[FY25-26 sum (signed)]:[Cumulative spending to end FY 23/24]],MYCS[[#This Row],[Approved budget FY 24/25]])</f>
        <v>0</v>
      </c>
      <c r="V198" s="99">
        <f>MYCS[[#This Row],[Total Project Commitments]]-MYCS[[#This Row],[Total approved cost of the project by DC (Value in UGX)]]</f>
        <v>0</v>
      </c>
      <c r="W198" s="93"/>
      <c r="X198" s="93"/>
      <c r="Y198" s="93"/>
      <c r="Z198" s="100"/>
    </row>
    <row r="199" spans="1:26" ht="20.25" x14ac:dyDescent="0.3">
      <c r="A199" s="93"/>
      <c r="B199" s="94" t="str">
        <f ca="1">IFERROR(OFFSET(DC[[#Headers],[Code Project]],MATCH(MYCS[[#This Row],[Project Code and Name ]],DC[Code Project],0),-3),"")</f>
        <v/>
      </c>
      <c r="C199" s="93"/>
      <c r="D199" s="95" t="str">
        <f ca="1">IFERROR(OFFSET(DC[[#Headers],[Code Project]],MATCH(MYCS[[#This Row],[Project Code and Name ]],DC[Code Project],0),1),"")</f>
        <v/>
      </c>
      <c r="E199" s="96" t="str">
        <f ca="1">IFERROR(OFFSET(DC[[#Headers],[Code Project]],MATCH(MYCS[[#This Row],[Project Code and Name ]],DC[Code Project],0),6),"")</f>
        <v/>
      </c>
      <c r="F199" s="93"/>
      <c r="G199" s="93"/>
      <c r="H199" s="97"/>
      <c r="I199" s="97"/>
      <c r="J199" s="97"/>
      <c r="K199" s="97"/>
      <c r="L199" s="97"/>
      <c r="M199" s="97"/>
      <c r="N199" s="98">
        <f>J199+K199+L199+MYCS[[#This Row],[Non contractual commitments]]</f>
        <v>0</v>
      </c>
      <c r="O199" s="97"/>
      <c r="P199" s="97"/>
      <c r="Q199" s="97"/>
      <c r="R199" s="97"/>
      <c r="S199" s="97"/>
      <c r="T199" s="97"/>
      <c r="U199" s="98">
        <f>SUM(MYCS[[#This Row],[FY25-26 sum (signed)]:[Cumulative spending to end FY 23/24]],MYCS[[#This Row],[Approved budget FY 24/25]])</f>
        <v>0</v>
      </c>
      <c r="V199" s="99">
        <f>MYCS[[#This Row],[Total Project Commitments]]-MYCS[[#This Row],[Total approved cost of the project by DC (Value in UGX)]]</f>
        <v>0</v>
      </c>
      <c r="W199" s="93"/>
      <c r="X199" s="93"/>
      <c r="Y199" s="93"/>
      <c r="Z199" s="100"/>
    </row>
    <row r="200" spans="1:26" ht="20.25" x14ac:dyDescent="0.3">
      <c r="A200" s="93"/>
      <c r="B200" s="94" t="str">
        <f ca="1">IFERROR(OFFSET(DC[[#Headers],[Code Project]],MATCH(MYCS[[#This Row],[Project Code and Name ]],DC[Code Project],0),-3),"")</f>
        <v/>
      </c>
      <c r="C200" s="93"/>
      <c r="D200" s="95" t="str">
        <f ca="1">IFERROR(OFFSET(DC[[#Headers],[Code Project]],MATCH(MYCS[[#This Row],[Project Code and Name ]],DC[Code Project],0),1),"")</f>
        <v/>
      </c>
      <c r="E200" s="96" t="str">
        <f ca="1">IFERROR(OFFSET(DC[[#Headers],[Code Project]],MATCH(MYCS[[#This Row],[Project Code and Name ]],DC[Code Project],0),6),"")</f>
        <v/>
      </c>
      <c r="F200" s="93"/>
      <c r="G200" s="93"/>
      <c r="H200" s="97"/>
      <c r="I200" s="97"/>
      <c r="J200" s="97"/>
      <c r="K200" s="97"/>
      <c r="L200" s="97"/>
      <c r="M200" s="97"/>
      <c r="N200" s="98">
        <f>J200+K200+L200+MYCS[[#This Row],[Non contractual commitments]]</f>
        <v>0</v>
      </c>
      <c r="O200" s="97"/>
      <c r="P200" s="97"/>
      <c r="Q200" s="97"/>
      <c r="R200" s="97"/>
      <c r="S200" s="97"/>
      <c r="T200" s="97"/>
      <c r="U200" s="98">
        <f>SUM(MYCS[[#This Row],[FY25-26 sum (signed)]:[Cumulative spending to end FY 23/24]],MYCS[[#This Row],[Approved budget FY 24/25]])</f>
        <v>0</v>
      </c>
      <c r="V200" s="99">
        <f>MYCS[[#This Row],[Total Project Commitments]]-MYCS[[#This Row],[Total approved cost of the project by DC (Value in UGX)]]</f>
        <v>0</v>
      </c>
      <c r="W200" s="93"/>
      <c r="X200" s="93"/>
      <c r="Y200" s="93"/>
      <c r="Z200" s="100"/>
    </row>
    <row r="201" spans="1:26" ht="20.25" x14ac:dyDescent="0.3">
      <c r="A201" s="93"/>
      <c r="B201" s="94" t="str">
        <f ca="1">IFERROR(OFFSET(DC[[#Headers],[Code Project]],MATCH(MYCS[[#This Row],[Project Code and Name ]],DC[Code Project],0),-3),"")</f>
        <v/>
      </c>
      <c r="C201" s="93"/>
      <c r="D201" s="95" t="str">
        <f ca="1">IFERROR(OFFSET(DC[[#Headers],[Code Project]],MATCH(MYCS[[#This Row],[Project Code and Name ]],DC[Code Project],0),1),"")</f>
        <v/>
      </c>
      <c r="E201" s="96" t="str">
        <f ca="1">IFERROR(OFFSET(DC[[#Headers],[Code Project]],MATCH(MYCS[[#This Row],[Project Code and Name ]],DC[Code Project],0),6),"")</f>
        <v/>
      </c>
      <c r="F201" s="93"/>
      <c r="G201" s="93"/>
      <c r="H201" s="97"/>
      <c r="I201" s="97"/>
      <c r="J201" s="97"/>
      <c r="K201" s="97"/>
      <c r="L201" s="97"/>
      <c r="M201" s="97"/>
      <c r="N201" s="98">
        <f>J201+K201+L201+MYCS[[#This Row],[Non contractual commitments]]</f>
        <v>0</v>
      </c>
      <c r="O201" s="97"/>
      <c r="P201" s="97"/>
      <c r="Q201" s="97"/>
      <c r="R201" s="97"/>
      <c r="S201" s="97"/>
      <c r="T201" s="97"/>
      <c r="U201" s="98">
        <f>SUM(MYCS[[#This Row],[FY25-26 sum (signed)]:[Cumulative spending to end FY 23/24]],MYCS[[#This Row],[Approved budget FY 24/25]])</f>
        <v>0</v>
      </c>
      <c r="V201" s="99">
        <f>MYCS[[#This Row],[Total Project Commitments]]-MYCS[[#This Row],[Total approved cost of the project by DC (Value in UGX)]]</f>
        <v>0</v>
      </c>
      <c r="W201" s="93"/>
      <c r="X201" s="93"/>
      <c r="Y201" s="93"/>
      <c r="Z201" s="100"/>
    </row>
    <row r="202" spans="1:26" ht="20.25" x14ac:dyDescent="0.3">
      <c r="A202" s="93"/>
      <c r="B202" s="94" t="str">
        <f ca="1">IFERROR(OFFSET(DC[[#Headers],[Code Project]],MATCH(MYCS[[#This Row],[Project Code and Name ]],DC[Code Project],0),-3),"")</f>
        <v/>
      </c>
      <c r="C202" s="93"/>
      <c r="D202" s="95" t="str">
        <f ca="1">IFERROR(OFFSET(DC[[#Headers],[Code Project]],MATCH(MYCS[[#This Row],[Project Code and Name ]],DC[Code Project],0),1),"")</f>
        <v/>
      </c>
      <c r="E202" s="96" t="str">
        <f ca="1">IFERROR(OFFSET(DC[[#Headers],[Code Project]],MATCH(MYCS[[#This Row],[Project Code and Name ]],DC[Code Project],0),6),"")</f>
        <v/>
      </c>
      <c r="F202" s="93"/>
      <c r="G202" s="93"/>
      <c r="H202" s="97"/>
      <c r="I202" s="97"/>
      <c r="J202" s="97"/>
      <c r="K202" s="97"/>
      <c r="L202" s="97"/>
      <c r="M202" s="97"/>
      <c r="N202" s="98">
        <f>J202+K202+L202+MYCS[[#This Row],[Non contractual commitments]]</f>
        <v>0</v>
      </c>
      <c r="O202" s="97"/>
      <c r="P202" s="97"/>
      <c r="Q202" s="97"/>
      <c r="R202" s="97"/>
      <c r="S202" s="97"/>
      <c r="T202" s="97"/>
      <c r="U202" s="98">
        <f>SUM(MYCS[[#This Row],[FY25-26 sum (signed)]:[Cumulative spending to end FY 23/24]],MYCS[[#This Row],[Approved budget FY 24/25]])</f>
        <v>0</v>
      </c>
      <c r="V202" s="99">
        <f>MYCS[[#This Row],[Total Project Commitments]]-MYCS[[#This Row],[Total approved cost of the project by DC (Value in UGX)]]</f>
        <v>0</v>
      </c>
      <c r="W202" s="93"/>
      <c r="X202" s="93"/>
      <c r="Y202" s="93"/>
      <c r="Z202" s="100"/>
    </row>
    <row r="203" spans="1:26" ht="20.25" x14ac:dyDescent="0.3">
      <c r="A203" s="93"/>
      <c r="B203" s="94" t="str">
        <f ca="1">IFERROR(OFFSET(DC[[#Headers],[Code Project]],MATCH(MYCS[[#This Row],[Project Code and Name ]],DC[Code Project],0),-3),"")</f>
        <v/>
      </c>
      <c r="C203" s="93"/>
      <c r="D203" s="95" t="str">
        <f ca="1">IFERROR(OFFSET(DC[[#Headers],[Code Project]],MATCH(MYCS[[#This Row],[Project Code and Name ]],DC[Code Project],0),1),"")</f>
        <v/>
      </c>
      <c r="E203" s="96" t="str">
        <f ca="1">IFERROR(OFFSET(DC[[#Headers],[Code Project]],MATCH(MYCS[[#This Row],[Project Code and Name ]],DC[Code Project],0),6),"")</f>
        <v/>
      </c>
      <c r="F203" s="93"/>
      <c r="G203" s="93"/>
      <c r="H203" s="97"/>
      <c r="I203" s="97"/>
      <c r="J203" s="97"/>
      <c r="K203" s="97"/>
      <c r="L203" s="97"/>
      <c r="M203" s="97"/>
      <c r="N203" s="98">
        <f>J203+K203+L203+MYCS[[#This Row],[Non contractual commitments]]</f>
        <v>0</v>
      </c>
      <c r="O203" s="97"/>
      <c r="P203" s="97"/>
      <c r="Q203" s="97"/>
      <c r="R203" s="97"/>
      <c r="S203" s="97"/>
      <c r="T203" s="97"/>
      <c r="U203" s="98">
        <f>SUM(MYCS[[#This Row],[FY25-26 sum (signed)]:[Cumulative spending to end FY 23/24]],MYCS[[#This Row],[Approved budget FY 24/25]])</f>
        <v>0</v>
      </c>
      <c r="V203" s="99">
        <f>MYCS[[#This Row],[Total Project Commitments]]-MYCS[[#This Row],[Total approved cost of the project by DC (Value in UGX)]]</f>
        <v>0</v>
      </c>
      <c r="W203" s="93"/>
      <c r="X203" s="93"/>
      <c r="Y203" s="93"/>
      <c r="Z203" s="100"/>
    </row>
    <row r="204" spans="1:26" ht="20.25" x14ac:dyDescent="0.3">
      <c r="A204" s="93"/>
      <c r="B204" s="94" t="str">
        <f ca="1">IFERROR(OFFSET(DC[[#Headers],[Code Project]],MATCH(MYCS[[#This Row],[Project Code and Name ]],DC[Code Project],0),-3),"")</f>
        <v/>
      </c>
      <c r="C204" s="93"/>
      <c r="D204" s="95" t="str">
        <f ca="1">IFERROR(OFFSET(DC[[#Headers],[Code Project]],MATCH(MYCS[[#This Row],[Project Code and Name ]],DC[Code Project],0),1),"")</f>
        <v/>
      </c>
      <c r="E204" s="96" t="str">
        <f ca="1">IFERROR(OFFSET(DC[[#Headers],[Code Project]],MATCH(MYCS[[#This Row],[Project Code and Name ]],DC[Code Project],0),6),"")</f>
        <v/>
      </c>
      <c r="F204" s="93"/>
      <c r="G204" s="93"/>
      <c r="H204" s="97"/>
      <c r="I204" s="97"/>
      <c r="J204" s="97"/>
      <c r="K204" s="97"/>
      <c r="L204" s="97"/>
      <c r="M204" s="97"/>
      <c r="N204" s="98">
        <f>J204+K204+L204+MYCS[[#This Row],[Non contractual commitments]]</f>
        <v>0</v>
      </c>
      <c r="O204" s="97"/>
      <c r="P204" s="97"/>
      <c r="Q204" s="97"/>
      <c r="R204" s="97"/>
      <c r="S204" s="97"/>
      <c r="T204" s="97"/>
      <c r="U204" s="98">
        <f>SUM(MYCS[[#This Row],[FY25-26 sum (signed)]:[Cumulative spending to end FY 23/24]],MYCS[[#This Row],[Approved budget FY 24/25]])</f>
        <v>0</v>
      </c>
      <c r="V204" s="99">
        <f>MYCS[[#This Row],[Total Project Commitments]]-MYCS[[#This Row],[Total approved cost of the project by DC (Value in UGX)]]</f>
        <v>0</v>
      </c>
      <c r="W204" s="93"/>
      <c r="X204" s="93"/>
      <c r="Y204" s="93"/>
      <c r="Z204" s="100"/>
    </row>
    <row r="205" spans="1:26" ht="20.25" x14ac:dyDescent="0.3">
      <c r="A205" s="93"/>
      <c r="B205" s="94" t="str">
        <f ca="1">IFERROR(OFFSET(DC[[#Headers],[Code Project]],MATCH(MYCS[[#This Row],[Project Code and Name ]],DC[Code Project],0),-3),"")</f>
        <v/>
      </c>
      <c r="C205" s="93"/>
      <c r="D205" s="95" t="str">
        <f ca="1">IFERROR(OFFSET(DC[[#Headers],[Code Project]],MATCH(MYCS[[#This Row],[Project Code and Name ]],DC[Code Project],0),1),"")</f>
        <v/>
      </c>
      <c r="E205" s="96" t="str">
        <f ca="1">IFERROR(OFFSET(DC[[#Headers],[Code Project]],MATCH(MYCS[[#This Row],[Project Code and Name ]],DC[Code Project],0),6),"")</f>
        <v/>
      </c>
      <c r="F205" s="93"/>
      <c r="G205" s="93"/>
      <c r="H205" s="97"/>
      <c r="I205" s="97"/>
      <c r="J205" s="97"/>
      <c r="K205" s="97"/>
      <c r="L205" s="97"/>
      <c r="M205" s="97"/>
      <c r="N205" s="98">
        <f>J205+K205+L205+MYCS[[#This Row],[Non contractual commitments]]</f>
        <v>0</v>
      </c>
      <c r="O205" s="97"/>
      <c r="P205" s="97"/>
      <c r="Q205" s="97"/>
      <c r="R205" s="97"/>
      <c r="S205" s="97"/>
      <c r="T205" s="97"/>
      <c r="U205" s="98">
        <f>SUM(MYCS[[#This Row],[FY25-26 sum (signed)]:[Cumulative spending to end FY 23/24]],MYCS[[#This Row],[Approved budget FY 24/25]])</f>
        <v>0</v>
      </c>
      <c r="V205" s="99">
        <f>MYCS[[#This Row],[Total Project Commitments]]-MYCS[[#This Row],[Total approved cost of the project by DC (Value in UGX)]]</f>
        <v>0</v>
      </c>
      <c r="W205" s="93"/>
      <c r="X205" s="93"/>
      <c r="Y205" s="93"/>
      <c r="Z205" s="100"/>
    </row>
    <row r="206" spans="1:26" ht="20.25" x14ac:dyDescent="0.3">
      <c r="A206" s="93"/>
      <c r="B206" s="94" t="str">
        <f ca="1">IFERROR(OFFSET(DC[[#Headers],[Code Project]],MATCH(MYCS[[#This Row],[Project Code and Name ]],DC[Code Project],0),-3),"")</f>
        <v/>
      </c>
      <c r="C206" s="93"/>
      <c r="D206" s="95" t="str">
        <f ca="1">IFERROR(OFFSET(DC[[#Headers],[Code Project]],MATCH(MYCS[[#This Row],[Project Code and Name ]],DC[Code Project],0),1),"")</f>
        <v/>
      </c>
      <c r="E206" s="96" t="str">
        <f ca="1">IFERROR(OFFSET(DC[[#Headers],[Code Project]],MATCH(MYCS[[#This Row],[Project Code and Name ]],DC[Code Project],0),6),"")</f>
        <v/>
      </c>
      <c r="F206" s="93"/>
      <c r="G206" s="93"/>
      <c r="H206" s="97"/>
      <c r="I206" s="97"/>
      <c r="J206" s="97"/>
      <c r="K206" s="97"/>
      <c r="L206" s="97"/>
      <c r="M206" s="97"/>
      <c r="N206" s="98">
        <f>J206+K206+L206+MYCS[[#This Row],[Non contractual commitments]]</f>
        <v>0</v>
      </c>
      <c r="O206" s="97"/>
      <c r="P206" s="97"/>
      <c r="Q206" s="97"/>
      <c r="R206" s="97"/>
      <c r="S206" s="97"/>
      <c r="T206" s="97"/>
      <c r="U206" s="98">
        <f>SUM(MYCS[[#This Row],[FY25-26 sum (signed)]:[Cumulative spending to end FY 23/24]],MYCS[[#This Row],[Approved budget FY 24/25]])</f>
        <v>0</v>
      </c>
      <c r="V206" s="99">
        <f>MYCS[[#This Row],[Total Project Commitments]]-MYCS[[#This Row],[Total approved cost of the project by DC (Value in UGX)]]</f>
        <v>0</v>
      </c>
      <c r="W206" s="93"/>
      <c r="X206" s="93"/>
      <c r="Y206" s="93"/>
      <c r="Z206" s="100"/>
    </row>
    <row r="207" spans="1:26" ht="20.25" x14ac:dyDescent="0.3">
      <c r="A207" s="93"/>
      <c r="B207" s="94" t="str">
        <f ca="1">IFERROR(OFFSET(DC[[#Headers],[Code Project]],MATCH(MYCS[[#This Row],[Project Code and Name ]],DC[Code Project],0),-3),"")</f>
        <v/>
      </c>
      <c r="C207" s="93"/>
      <c r="D207" s="95" t="str">
        <f ca="1">IFERROR(OFFSET(DC[[#Headers],[Code Project]],MATCH(MYCS[[#This Row],[Project Code and Name ]],DC[Code Project],0),1),"")</f>
        <v/>
      </c>
      <c r="E207" s="96" t="str">
        <f ca="1">IFERROR(OFFSET(DC[[#Headers],[Code Project]],MATCH(MYCS[[#This Row],[Project Code and Name ]],DC[Code Project],0),6),"")</f>
        <v/>
      </c>
      <c r="F207" s="93"/>
      <c r="G207" s="93"/>
      <c r="H207" s="97"/>
      <c r="I207" s="97"/>
      <c r="J207" s="97"/>
      <c r="K207" s="97"/>
      <c r="L207" s="97"/>
      <c r="M207" s="97"/>
      <c r="N207" s="98">
        <f>J207+K207+L207+MYCS[[#This Row],[Non contractual commitments]]</f>
        <v>0</v>
      </c>
      <c r="O207" s="97"/>
      <c r="P207" s="97"/>
      <c r="Q207" s="97"/>
      <c r="R207" s="97"/>
      <c r="S207" s="97"/>
      <c r="T207" s="97"/>
      <c r="U207" s="98">
        <f>SUM(MYCS[[#This Row],[FY25-26 sum (signed)]:[Cumulative spending to end FY 23/24]],MYCS[[#This Row],[Approved budget FY 24/25]])</f>
        <v>0</v>
      </c>
      <c r="V207" s="99">
        <f>MYCS[[#This Row],[Total Project Commitments]]-MYCS[[#This Row],[Total approved cost of the project by DC (Value in UGX)]]</f>
        <v>0</v>
      </c>
      <c r="W207" s="93"/>
      <c r="X207" s="93"/>
      <c r="Y207" s="93"/>
      <c r="Z207" s="100"/>
    </row>
    <row r="208" spans="1:26" ht="20.25" x14ac:dyDescent="0.3">
      <c r="A208" s="93"/>
      <c r="B208" s="94" t="str">
        <f ca="1">IFERROR(OFFSET(DC[[#Headers],[Code Project]],MATCH(MYCS[[#This Row],[Project Code and Name ]],DC[Code Project],0),-3),"")</f>
        <v/>
      </c>
      <c r="C208" s="93"/>
      <c r="D208" s="95" t="str">
        <f ca="1">IFERROR(OFFSET(DC[[#Headers],[Code Project]],MATCH(MYCS[[#This Row],[Project Code and Name ]],DC[Code Project],0),1),"")</f>
        <v/>
      </c>
      <c r="E208" s="96" t="str">
        <f ca="1">IFERROR(OFFSET(DC[[#Headers],[Code Project]],MATCH(MYCS[[#This Row],[Project Code and Name ]],DC[Code Project],0),6),"")</f>
        <v/>
      </c>
      <c r="F208" s="93"/>
      <c r="G208" s="93"/>
      <c r="H208" s="97"/>
      <c r="I208" s="97"/>
      <c r="J208" s="97"/>
      <c r="K208" s="97"/>
      <c r="L208" s="97"/>
      <c r="M208" s="97"/>
      <c r="N208" s="98">
        <f>J208+K208+L208+MYCS[[#This Row],[Non contractual commitments]]</f>
        <v>0</v>
      </c>
      <c r="O208" s="97"/>
      <c r="P208" s="97"/>
      <c r="Q208" s="97"/>
      <c r="R208" s="97"/>
      <c r="S208" s="97"/>
      <c r="T208" s="97"/>
      <c r="U208" s="98">
        <f>SUM(MYCS[[#This Row],[FY25-26 sum (signed)]:[Cumulative spending to end FY 23/24]],MYCS[[#This Row],[Approved budget FY 24/25]])</f>
        <v>0</v>
      </c>
      <c r="V208" s="99">
        <f>MYCS[[#This Row],[Total Project Commitments]]-MYCS[[#This Row],[Total approved cost of the project by DC (Value in UGX)]]</f>
        <v>0</v>
      </c>
      <c r="W208" s="93"/>
      <c r="X208" s="93"/>
      <c r="Y208" s="93"/>
      <c r="Z208" s="100"/>
    </row>
    <row r="209" spans="1:26" ht="20.25" x14ac:dyDescent="0.3">
      <c r="A209" s="93"/>
      <c r="B209" s="94" t="str">
        <f ca="1">IFERROR(OFFSET(DC[[#Headers],[Code Project]],MATCH(MYCS[[#This Row],[Project Code and Name ]],DC[Code Project],0),-3),"")</f>
        <v/>
      </c>
      <c r="C209" s="93"/>
      <c r="D209" s="95" t="str">
        <f ca="1">IFERROR(OFFSET(DC[[#Headers],[Code Project]],MATCH(MYCS[[#This Row],[Project Code and Name ]],DC[Code Project],0),1),"")</f>
        <v/>
      </c>
      <c r="E209" s="96" t="str">
        <f ca="1">IFERROR(OFFSET(DC[[#Headers],[Code Project]],MATCH(MYCS[[#This Row],[Project Code and Name ]],DC[Code Project],0),6),"")</f>
        <v/>
      </c>
      <c r="F209" s="93"/>
      <c r="G209" s="93"/>
      <c r="H209" s="97"/>
      <c r="I209" s="97"/>
      <c r="J209" s="97"/>
      <c r="K209" s="97"/>
      <c r="L209" s="97"/>
      <c r="M209" s="97"/>
      <c r="N209" s="98">
        <f>J209+K209+L209+MYCS[[#This Row],[Non contractual commitments]]</f>
        <v>0</v>
      </c>
      <c r="O209" s="97"/>
      <c r="P209" s="97"/>
      <c r="Q209" s="97"/>
      <c r="R209" s="97"/>
      <c r="S209" s="97"/>
      <c r="T209" s="97"/>
      <c r="U209" s="98">
        <f>SUM(MYCS[[#This Row],[FY25-26 sum (signed)]:[Cumulative spending to end FY 23/24]],MYCS[[#This Row],[Approved budget FY 24/25]])</f>
        <v>0</v>
      </c>
      <c r="V209" s="99">
        <f>MYCS[[#This Row],[Total Project Commitments]]-MYCS[[#This Row],[Total approved cost of the project by DC (Value in UGX)]]</f>
        <v>0</v>
      </c>
      <c r="W209" s="93"/>
      <c r="X209" s="93"/>
      <c r="Y209" s="93"/>
      <c r="Z209" s="100"/>
    </row>
    <row r="210" spans="1:26" ht="20.25" x14ac:dyDescent="0.3">
      <c r="A210" s="93"/>
      <c r="B210" s="94" t="str">
        <f ca="1">IFERROR(OFFSET(DC[[#Headers],[Code Project]],MATCH(MYCS[[#This Row],[Project Code and Name ]],DC[Code Project],0),-3),"")</f>
        <v/>
      </c>
      <c r="C210" s="93"/>
      <c r="D210" s="95" t="str">
        <f ca="1">IFERROR(OFFSET(DC[[#Headers],[Code Project]],MATCH(MYCS[[#This Row],[Project Code and Name ]],DC[Code Project],0),1),"")</f>
        <v/>
      </c>
      <c r="E210" s="96" t="str">
        <f ca="1">IFERROR(OFFSET(DC[[#Headers],[Code Project]],MATCH(MYCS[[#This Row],[Project Code and Name ]],DC[Code Project],0),6),"")</f>
        <v/>
      </c>
      <c r="F210" s="93"/>
      <c r="G210" s="93"/>
      <c r="H210" s="97"/>
      <c r="I210" s="97"/>
      <c r="J210" s="97"/>
      <c r="K210" s="97"/>
      <c r="L210" s="97"/>
      <c r="M210" s="97"/>
      <c r="N210" s="98">
        <f>J210+K210+L210+MYCS[[#This Row],[Non contractual commitments]]</f>
        <v>0</v>
      </c>
      <c r="O210" s="97"/>
      <c r="P210" s="97"/>
      <c r="Q210" s="97"/>
      <c r="R210" s="97"/>
      <c r="S210" s="97"/>
      <c r="T210" s="97"/>
      <c r="U210" s="98">
        <f>SUM(MYCS[[#This Row],[FY25-26 sum (signed)]:[Cumulative spending to end FY 23/24]],MYCS[[#This Row],[Approved budget FY 24/25]])</f>
        <v>0</v>
      </c>
      <c r="V210" s="99">
        <f>MYCS[[#This Row],[Total Project Commitments]]-MYCS[[#This Row],[Total approved cost of the project by DC (Value in UGX)]]</f>
        <v>0</v>
      </c>
      <c r="W210" s="93"/>
      <c r="X210" s="93"/>
      <c r="Y210" s="93"/>
      <c r="Z210" s="100"/>
    </row>
    <row r="211" spans="1:26" ht="20.25" x14ac:dyDescent="0.3">
      <c r="A211" s="93"/>
      <c r="B211" s="94" t="str">
        <f ca="1">IFERROR(OFFSET(DC[[#Headers],[Code Project]],MATCH(MYCS[[#This Row],[Project Code and Name ]],DC[Code Project],0),-3),"")</f>
        <v/>
      </c>
      <c r="C211" s="93"/>
      <c r="D211" s="95" t="str">
        <f ca="1">IFERROR(OFFSET(DC[[#Headers],[Code Project]],MATCH(MYCS[[#This Row],[Project Code and Name ]],DC[Code Project],0),1),"")</f>
        <v/>
      </c>
      <c r="E211" s="96" t="str">
        <f ca="1">IFERROR(OFFSET(DC[[#Headers],[Code Project]],MATCH(MYCS[[#This Row],[Project Code and Name ]],DC[Code Project],0),6),"")</f>
        <v/>
      </c>
      <c r="F211" s="93"/>
      <c r="G211" s="93"/>
      <c r="H211" s="97"/>
      <c r="I211" s="97"/>
      <c r="J211" s="97"/>
      <c r="K211" s="97"/>
      <c r="L211" s="97"/>
      <c r="M211" s="97"/>
      <c r="N211" s="98">
        <f>J211+K211+L211+MYCS[[#This Row],[Non contractual commitments]]</f>
        <v>0</v>
      </c>
      <c r="O211" s="97"/>
      <c r="P211" s="97"/>
      <c r="Q211" s="97"/>
      <c r="R211" s="97"/>
      <c r="S211" s="97"/>
      <c r="T211" s="97"/>
      <c r="U211" s="98">
        <f>SUM(MYCS[[#This Row],[FY25-26 sum (signed)]:[Cumulative spending to end FY 23/24]],MYCS[[#This Row],[Approved budget FY 24/25]])</f>
        <v>0</v>
      </c>
      <c r="V211" s="99">
        <f>MYCS[[#This Row],[Total Project Commitments]]-MYCS[[#This Row],[Total approved cost of the project by DC (Value in UGX)]]</f>
        <v>0</v>
      </c>
      <c r="W211" s="93"/>
      <c r="X211" s="93"/>
      <c r="Y211" s="93"/>
      <c r="Z211" s="100"/>
    </row>
    <row r="212" spans="1:26" ht="20.25" x14ac:dyDescent="0.3">
      <c r="A212" s="93"/>
      <c r="B212" s="94" t="str">
        <f ca="1">IFERROR(OFFSET(DC[[#Headers],[Code Project]],MATCH(MYCS[[#This Row],[Project Code and Name ]],DC[Code Project],0),-3),"")</f>
        <v/>
      </c>
      <c r="C212" s="93"/>
      <c r="D212" s="95" t="str">
        <f ca="1">IFERROR(OFFSET(DC[[#Headers],[Code Project]],MATCH(MYCS[[#This Row],[Project Code and Name ]],DC[Code Project],0),1),"")</f>
        <v/>
      </c>
      <c r="E212" s="96" t="str">
        <f ca="1">IFERROR(OFFSET(DC[[#Headers],[Code Project]],MATCH(MYCS[[#This Row],[Project Code and Name ]],DC[Code Project],0),6),"")</f>
        <v/>
      </c>
      <c r="F212" s="93"/>
      <c r="G212" s="93"/>
      <c r="H212" s="97"/>
      <c r="I212" s="97"/>
      <c r="J212" s="97"/>
      <c r="K212" s="97"/>
      <c r="L212" s="97"/>
      <c r="M212" s="97"/>
      <c r="N212" s="98">
        <f>J212+K212+L212+MYCS[[#This Row],[Non contractual commitments]]</f>
        <v>0</v>
      </c>
      <c r="O212" s="97"/>
      <c r="P212" s="97"/>
      <c r="Q212" s="97"/>
      <c r="R212" s="97"/>
      <c r="S212" s="97"/>
      <c r="T212" s="97"/>
      <c r="U212" s="98">
        <f>SUM(MYCS[[#This Row],[FY25-26 sum (signed)]:[Cumulative spending to end FY 23/24]],MYCS[[#This Row],[Approved budget FY 24/25]])</f>
        <v>0</v>
      </c>
      <c r="V212" s="99">
        <f>MYCS[[#This Row],[Total Project Commitments]]-MYCS[[#This Row],[Total approved cost of the project by DC (Value in UGX)]]</f>
        <v>0</v>
      </c>
      <c r="W212" s="93"/>
      <c r="X212" s="93"/>
      <c r="Y212" s="93"/>
      <c r="Z212" s="100"/>
    </row>
    <row r="213" spans="1:26" ht="20.25" x14ac:dyDescent="0.3">
      <c r="A213" s="93"/>
      <c r="B213" s="94" t="str">
        <f ca="1">IFERROR(OFFSET(DC[[#Headers],[Code Project]],MATCH(MYCS[[#This Row],[Project Code and Name ]],DC[Code Project],0),-3),"")</f>
        <v/>
      </c>
      <c r="C213" s="93"/>
      <c r="D213" s="95" t="str">
        <f ca="1">IFERROR(OFFSET(DC[[#Headers],[Code Project]],MATCH(MYCS[[#This Row],[Project Code and Name ]],DC[Code Project],0),1),"")</f>
        <v/>
      </c>
      <c r="E213" s="96" t="str">
        <f ca="1">IFERROR(OFFSET(DC[[#Headers],[Code Project]],MATCH(MYCS[[#This Row],[Project Code and Name ]],DC[Code Project],0),6),"")</f>
        <v/>
      </c>
      <c r="F213" s="93"/>
      <c r="G213" s="93"/>
      <c r="H213" s="97"/>
      <c r="I213" s="97"/>
      <c r="J213" s="97"/>
      <c r="K213" s="97"/>
      <c r="L213" s="97"/>
      <c r="M213" s="97"/>
      <c r="N213" s="98">
        <f>J213+K213+L213+MYCS[[#This Row],[Non contractual commitments]]</f>
        <v>0</v>
      </c>
      <c r="O213" s="97"/>
      <c r="P213" s="97"/>
      <c r="Q213" s="97"/>
      <c r="R213" s="97"/>
      <c r="S213" s="97"/>
      <c r="T213" s="97"/>
      <c r="U213" s="98">
        <f>SUM(MYCS[[#This Row],[FY25-26 sum (signed)]:[Cumulative spending to end FY 23/24]],MYCS[[#This Row],[Approved budget FY 24/25]])</f>
        <v>0</v>
      </c>
      <c r="V213" s="99">
        <f>MYCS[[#This Row],[Total Project Commitments]]-MYCS[[#This Row],[Total approved cost of the project by DC (Value in UGX)]]</f>
        <v>0</v>
      </c>
      <c r="W213" s="93"/>
      <c r="X213" s="93"/>
      <c r="Y213" s="93"/>
      <c r="Z213" s="100"/>
    </row>
    <row r="214" spans="1:26" ht="20.25" x14ac:dyDescent="0.3">
      <c r="A214" s="93"/>
      <c r="B214" s="94" t="str">
        <f ca="1">IFERROR(OFFSET(DC[[#Headers],[Code Project]],MATCH(MYCS[[#This Row],[Project Code and Name ]],DC[Code Project],0),-3),"")</f>
        <v/>
      </c>
      <c r="C214" s="93"/>
      <c r="D214" s="95" t="str">
        <f ca="1">IFERROR(OFFSET(DC[[#Headers],[Code Project]],MATCH(MYCS[[#This Row],[Project Code and Name ]],DC[Code Project],0),1),"")</f>
        <v/>
      </c>
      <c r="E214" s="96" t="str">
        <f ca="1">IFERROR(OFFSET(DC[[#Headers],[Code Project]],MATCH(MYCS[[#This Row],[Project Code and Name ]],DC[Code Project],0),6),"")</f>
        <v/>
      </c>
      <c r="F214" s="93"/>
      <c r="G214" s="93"/>
      <c r="H214" s="97"/>
      <c r="I214" s="97"/>
      <c r="J214" s="97"/>
      <c r="K214" s="97"/>
      <c r="L214" s="97"/>
      <c r="M214" s="97"/>
      <c r="N214" s="98">
        <f>J214+K214+L214+MYCS[[#This Row],[Non contractual commitments]]</f>
        <v>0</v>
      </c>
      <c r="O214" s="97"/>
      <c r="P214" s="97"/>
      <c r="Q214" s="97"/>
      <c r="R214" s="97"/>
      <c r="S214" s="97"/>
      <c r="T214" s="97"/>
      <c r="U214" s="98">
        <f>SUM(MYCS[[#This Row],[FY25-26 sum (signed)]:[Cumulative spending to end FY 23/24]],MYCS[[#This Row],[Approved budget FY 24/25]])</f>
        <v>0</v>
      </c>
      <c r="V214" s="99">
        <f>MYCS[[#This Row],[Total Project Commitments]]-MYCS[[#This Row],[Total approved cost of the project by DC (Value in UGX)]]</f>
        <v>0</v>
      </c>
      <c r="W214" s="93"/>
      <c r="X214" s="93"/>
      <c r="Y214" s="93"/>
      <c r="Z214" s="100"/>
    </row>
    <row r="215" spans="1:26" ht="20.25" x14ac:dyDescent="0.3">
      <c r="A215" s="93"/>
      <c r="B215" s="94" t="str">
        <f ca="1">IFERROR(OFFSET(DC[[#Headers],[Code Project]],MATCH(MYCS[[#This Row],[Project Code and Name ]],DC[Code Project],0),-3),"")</f>
        <v/>
      </c>
      <c r="C215" s="93"/>
      <c r="D215" s="95" t="str">
        <f ca="1">IFERROR(OFFSET(DC[[#Headers],[Code Project]],MATCH(MYCS[[#This Row],[Project Code and Name ]],DC[Code Project],0),1),"")</f>
        <v/>
      </c>
      <c r="E215" s="96" t="str">
        <f ca="1">IFERROR(OFFSET(DC[[#Headers],[Code Project]],MATCH(MYCS[[#This Row],[Project Code and Name ]],DC[Code Project],0),6),"")</f>
        <v/>
      </c>
      <c r="F215" s="93"/>
      <c r="G215" s="93"/>
      <c r="H215" s="97"/>
      <c r="I215" s="97"/>
      <c r="J215" s="97"/>
      <c r="K215" s="97"/>
      <c r="L215" s="97"/>
      <c r="M215" s="97"/>
      <c r="N215" s="98">
        <f>J215+K215+L215+MYCS[[#This Row],[Non contractual commitments]]</f>
        <v>0</v>
      </c>
      <c r="O215" s="97"/>
      <c r="P215" s="97"/>
      <c r="Q215" s="97"/>
      <c r="R215" s="97"/>
      <c r="S215" s="97"/>
      <c r="T215" s="97"/>
      <c r="U215" s="98">
        <f>SUM(MYCS[[#This Row],[FY25-26 sum (signed)]:[Cumulative spending to end FY 23/24]],MYCS[[#This Row],[Approved budget FY 24/25]])</f>
        <v>0</v>
      </c>
      <c r="V215" s="99">
        <f>MYCS[[#This Row],[Total Project Commitments]]-MYCS[[#This Row],[Total approved cost of the project by DC (Value in UGX)]]</f>
        <v>0</v>
      </c>
      <c r="W215" s="93"/>
      <c r="X215" s="93"/>
      <c r="Y215" s="93"/>
      <c r="Z215" s="100"/>
    </row>
    <row r="216" spans="1:26" ht="20.25" x14ac:dyDescent="0.3">
      <c r="A216" s="93"/>
      <c r="B216" s="94" t="str">
        <f ca="1">IFERROR(OFFSET(DC[[#Headers],[Code Project]],MATCH(MYCS[[#This Row],[Project Code and Name ]],DC[Code Project],0),-3),"")</f>
        <v/>
      </c>
      <c r="C216" s="93"/>
      <c r="D216" s="95" t="str">
        <f ca="1">IFERROR(OFFSET(DC[[#Headers],[Code Project]],MATCH(MYCS[[#This Row],[Project Code and Name ]],DC[Code Project],0),1),"")</f>
        <v/>
      </c>
      <c r="E216" s="96" t="str">
        <f ca="1">IFERROR(OFFSET(DC[[#Headers],[Code Project]],MATCH(MYCS[[#This Row],[Project Code and Name ]],DC[Code Project],0),6),"")</f>
        <v/>
      </c>
      <c r="F216" s="93"/>
      <c r="G216" s="93"/>
      <c r="H216" s="97"/>
      <c r="I216" s="97"/>
      <c r="J216" s="97"/>
      <c r="K216" s="97"/>
      <c r="L216" s="97"/>
      <c r="M216" s="97"/>
      <c r="N216" s="98">
        <f>J216+K216+L216+MYCS[[#This Row],[Non contractual commitments]]</f>
        <v>0</v>
      </c>
      <c r="O216" s="97"/>
      <c r="P216" s="97"/>
      <c r="Q216" s="97"/>
      <c r="R216" s="97"/>
      <c r="S216" s="97"/>
      <c r="T216" s="97"/>
      <c r="U216" s="98">
        <f>SUM(MYCS[[#This Row],[FY25-26 sum (signed)]:[Cumulative spending to end FY 23/24]],MYCS[[#This Row],[Approved budget FY 24/25]])</f>
        <v>0</v>
      </c>
      <c r="V216" s="99">
        <f>MYCS[[#This Row],[Total Project Commitments]]-MYCS[[#This Row],[Total approved cost of the project by DC (Value in UGX)]]</f>
        <v>0</v>
      </c>
      <c r="W216" s="93"/>
      <c r="X216" s="93"/>
      <c r="Y216" s="93"/>
      <c r="Z216" s="100"/>
    </row>
    <row r="217" spans="1:26" ht="20.25" x14ac:dyDescent="0.3">
      <c r="A217" s="93"/>
      <c r="B217" s="94" t="str">
        <f ca="1">IFERROR(OFFSET(DC[[#Headers],[Code Project]],MATCH(MYCS[[#This Row],[Project Code and Name ]],DC[Code Project],0),-3),"")</f>
        <v/>
      </c>
      <c r="C217" s="93"/>
      <c r="D217" s="95" t="str">
        <f ca="1">IFERROR(OFFSET(DC[[#Headers],[Code Project]],MATCH(MYCS[[#This Row],[Project Code and Name ]],DC[Code Project],0),1),"")</f>
        <v/>
      </c>
      <c r="E217" s="96" t="str">
        <f ca="1">IFERROR(OFFSET(DC[[#Headers],[Code Project]],MATCH(MYCS[[#This Row],[Project Code and Name ]],DC[Code Project],0),6),"")</f>
        <v/>
      </c>
      <c r="F217" s="93"/>
      <c r="G217" s="93"/>
      <c r="H217" s="97"/>
      <c r="I217" s="97"/>
      <c r="J217" s="97"/>
      <c r="K217" s="97"/>
      <c r="L217" s="97"/>
      <c r="M217" s="97"/>
      <c r="N217" s="98">
        <f>J217+K217+L217+MYCS[[#This Row],[Non contractual commitments]]</f>
        <v>0</v>
      </c>
      <c r="O217" s="97"/>
      <c r="P217" s="97"/>
      <c r="Q217" s="97"/>
      <c r="R217" s="97"/>
      <c r="S217" s="97"/>
      <c r="T217" s="97"/>
      <c r="U217" s="98">
        <f>SUM(MYCS[[#This Row],[FY25-26 sum (signed)]:[Cumulative spending to end FY 23/24]],MYCS[[#This Row],[Approved budget FY 24/25]])</f>
        <v>0</v>
      </c>
      <c r="V217" s="99">
        <f>MYCS[[#This Row],[Total Project Commitments]]-MYCS[[#This Row],[Total approved cost of the project by DC (Value in UGX)]]</f>
        <v>0</v>
      </c>
      <c r="W217" s="93"/>
      <c r="X217" s="93"/>
      <c r="Y217" s="93"/>
      <c r="Z217" s="100"/>
    </row>
    <row r="218" spans="1:26" ht="20.25" x14ac:dyDescent="0.3">
      <c r="A218" s="93"/>
      <c r="B218" s="94" t="str">
        <f ca="1">IFERROR(OFFSET(DC[[#Headers],[Code Project]],MATCH(MYCS[[#This Row],[Project Code and Name ]],DC[Code Project],0),-3),"")</f>
        <v/>
      </c>
      <c r="C218" s="93"/>
      <c r="D218" s="95" t="str">
        <f ca="1">IFERROR(OFFSET(DC[[#Headers],[Code Project]],MATCH(MYCS[[#This Row],[Project Code and Name ]],DC[Code Project],0),1),"")</f>
        <v/>
      </c>
      <c r="E218" s="96" t="str">
        <f ca="1">IFERROR(OFFSET(DC[[#Headers],[Code Project]],MATCH(MYCS[[#This Row],[Project Code and Name ]],DC[Code Project],0),6),"")</f>
        <v/>
      </c>
      <c r="F218" s="93"/>
      <c r="G218" s="93"/>
      <c r="H218" s="97"/>
      <c r="I218" s="97"/>
      <c r="J218" s="97"/>
      <c r="K218" s="97"/>
      <c r="L218" s="97"/>
      <c r="M218" s="97"/>
      <c r="N218" s="98">
        <f>J218+K218+L218+MYCS[[#This Row],[Non contractual commitments]]</f>
        <v>0</v>
      </c>
      <c r="O218" s="97"/>
      <c r="P218" s="97"/>
      <c r="Q218" s="97"/>
      <c r="R218" s="97"/>
      <c r="S218" s="97"/>
      <c r="T218" s="97"/>
      <c r="U218" s="98">
        <f>SUM(MYCS[[#This Row],[FY25-26 sum (signed)]:[Cumulative spending to end FY 23/24]],MYCS[[#This Row],[Approved budget FY 24/25]])</f>
        <v>0</v>
      </c>
      <c r="V218" s="99">
        <f>MYCS[[#This Row],[Total Project Commitments]]-MYCS[[#This Row],[Total approved cost of the project by DC (Value in UGX)]]</f>
        <v>0</v>
      </c>
      <c r="W218" s="93"/>
      <c r="X218" s="93"/>
      <c r="Y218" s="93"/>
      <c r="Z218" s="100"/>
    </row>
    <row r="219" spans="1:26" ht="20.25" x14ac:dyDescent="0.3">
      <c r="A219" s="93"/>
      <c r="B219" s="94" t="str">
        <f ca="1">IFERROR(OFFSET(DC[[#Headers],[Code Project]],MATCH(MYCS[[#This Row],[Project Code and Name ]],DC[Code Project],0),-3),"")</f>
        <v/>
      </c>
      <c r="C219" s="93"/>
      <c r="D219" s="95" t="str">
        <f ca="1">IFERROR(OFFSET(DC[[#Headers],[Code Project]],MATCH(MYCS[[#This Row],[Project Code and Name ]],DC[Code Project],0),1),"")</f>
        <v/>
      </c>
      <c r="E219" s="96" t="str">
        <f ca="1">IFERROR(OFFSET(DC[[#Headers],[Code Project]],MATCH(MYCS[[#This Row],[Project Code and Name ]],DC[Code Project],0),6),"")</f>
        <v/>
      </c>
      <c r="F219" s="93"/>
      <c r="G219" s="93"/>
      <c r="H219" s="97"/>
      <c r="I219" s="97"/>
      <c r="J219" s="97"/>
      <c r="K219" s="97"/>
      <c r="L219" s="97"/>
      <c r="M219" s="97"/>
      <c r="N219" s="98">
        <f>J219+K219+L219+MYCS[[#This Row],[Non contractual commitments]]</f>
        <v>0</v>
      </c>
      <c r="O219" s="97"/>
      <c r="P219" s="97"/>
      <c r="Q219" s="97"/>
      <c r="R219" s="97"/>
      <c r="S219" s="97"/>
      <c r="T219" s="97"/>
      <c r="U219" s="98">
        <f>SUM(MYCS[[#This Row],[FY25-26 sum (signed)]:[Cumulative spending to end FY 23/24]],MYCS[[#This Row],[Approved budget FY 24/25]])</f>
        <v>0</v>
      </c>
      <c r="V219" s="99">
        <f>MYCS[[#This Row],[Total Project Commitments]]-MYCS[[#This Row],[Total approved cost of the project by DC (Value in UGX)]]</f>
        <v>0</v>
      </c>
      <c r="W219" s="93"/>
      <c r="X219" s="93"/>
      <c r="Y219" s="93"/>
      <c r="Z219" s="100"/>
    </row>
    <row r="220" spans="1:26" ht="20.25" x14ac:dyDescent="0.3">
      <c r="A220" s="93"/>
      <c r="B220" s="94" t="str">
        <f ca="1">IFERROR(OFFSET(DC[[#Headers],[Code Project]],MATCH(MYCS[[#This Row],[Project Code and Name ]],DC[Code Project],0),-3),"")</f>
        <v/>
      </c>
      <c r="C220" s="93"/>
      <c r="D220" s="95" t="str">
        <f ca="1">IFERROR(OFFSET(DC[[#Headers],[Code Project]],MATCH(MYCS[[#This Row],[Project Code and Name ]],DC[Code Project],0),1),"")</f>
        <v/>
      </c>
      <c r="E220" s="96" t="str">
        <f ca="1">IFERROR(OFFSET(DC[[#Headers],[Code Project]],MATCH(MYCS[[#This Row],[Project Code and Name ]],DC[Code Project],0),6),"")</f>
        <v/>
      </c>
      <c r="F220" s="93"/>
      <c r="G220" s="93"/>
      <c r="H220" s="97"/>
      <c r="I220" s="97"/>
      <c r="J220" s="97"/>
      <c r="K220" s="97"/>
      <c r="L220" s="97"/>
      <c r="M220" s="97"/>
      <c r="N220" s="98">
        <f>J220+K220+L220+MYCS[[#This Row],[Non contractual commitments]]</f>
        <v>0</v>
      </c>
      <c r="O220" s="97"/>
      <c r="P220" s="97"/>
      <c r="Q220" s="97"/>
      <c r="R220" s="97"/>
      <c r="S220" s="97"/>
      <c r="T220" s="97"/>
      <c r="U220" s="98">
        <f>SUM(MYCS[[#This Row],[FY25-26 sum (signed)]:[Cumulative spending to end FY 23/24]],MYCS[[#This Row],[Approved budget FY 24/25]])</f>
        <v>0</v>
      </c>
      <c r="V220" s="99">
        <f>MYCS[[#This Row],[Total Project Commitments]]-MYCS[[#This Row],[Total approved cost of the project by DC (Value in UGX)]]</f>
        <v>0</v>
      </c>
      <c r="W220" s="93"/>
      <c r="X220" s="93"/>
      <c r="Y220" s="93"/>
      <c r="Z220" s="100"/>
    </row>
    <row r="221" spans="1:26" ht="20.25" x14ac:dyDescent="0.3">
      <c r="A221" s="93"/>
      <c r="B221" s="94" t="str">
        <f ca="1">IFERROR(OFFSET(DC[[#Headers],[Code Project]],MATCH(MYCS[[#This Row],[Project Code and Name ]],DC[Code Project],0),-3),"")</f>
        <v/>
      </c>
      <c r="C221" s="93"/>
      <c r="D221" s="95" t="str">
        <f ca="1">IFERROR(OFFSET(DC[[#Headers],[Code Project]],MATCH(MYCS[[#This Row],[Project Code and Name ]],DC[Code Project],0),1),"")</f>
        <v/>
      </c>
      <c r="E221" s="96" t="str">
        <f ca="1">IFERROR(OFFSET(DC[[#Headers],[Code Project]],MATCH(MYCS[[#This Row],[Project Code and Name ]],DC[Code Project],0),6),"")</f>
        <v/>
      </c>
      <c r="F221" s="93"/>
      <c r="G221" s="93"/>
      <c r="H221" s="97"/>
      <c r="I221" s="97"/>
      <c r="J221" s="97"/>
      <c r="K221" s="97"/>
      <c r="L221" s="97"/>
      <c r="M221" s="97"/>
      <c r="N221" s="98">
        <f>J221+K221+L221+MYCS[[#This Row],[Non contractual commitments]]</f>
        <v>0</v>
      </c>
      <c r="O221" s="97"/>
      <c r="P221" s="97"/>
      <c r="Q221" s="97"/>
      <c r="R221" s="97"/>
      <c r="S221" s="97"/>
      <c r="T221" s="97"/>
      <c r="U221" s="98">
        <f>SUM(MYCS[[#This Row],[FY25-26 sum (signed)]:[Cumulative spending to end FY 23/24]],MYCS[[#This Row],[Approved budget FY 24/25]])</f>
        <v>0</v>
      </c>
      <c r="V221" s="99">
        <f>MYCS[[#This Row],[Total Project Commitments]]-MYCS[[#This Row],[Total approved cost of the project by DC (Value in UGX)]]</f>
        <v>0</v>
      </c>
      <c r="W221" s="93"/>
      <c r="X221" s="93"/>
      <c r="Y221" s="93"/>
      <c r="Z221" s="100"/>
    </row>
    <row r="222" spans="1:26" ht="20.25" x14ac:dyDescent="0.3">
      <c r="A222" s="93"/>
      <c r="B222" s="94" t="str">
        <f ca="1">IFERROR(OFFSET(DC[[#Headers],[Code Project]],MATCH(MYCS[[#This Row],[Project Code and Name ]],DC[Code Project],0),-3),"")</f>
        <v/>
      </c>
      <c r="C222" s="93"/>
      <c r="D222" s="95" t="str">
        <f ca="1">IFERROR(OFFSET(DC[[#Headers],[Code Project]],MATCH(MYCS[[#This Row],[Project Code and Name ]],DC[Code Project],0),1),"")</f>
        <v/>
      </c>
      <c r="E222" s="96" t="str">
        <f ca="1">IFERROR(OFFSET(DC[[#Headers],[Code Project]],MATCH(MYCS[[#This Row],[Project Code and Name ]],DC[Code Project],0),6),"")</f>
        <v/>
      </c>
      <c r="F222" s="93"/>
      <c r="G222" s="93"/>
      <c r="H222" s="97"/>
      <c r="I222" s="97"/>
      <c r="J222" s="97"/>
      <c r="K222" s="97"/>
      <c r="L222" s="97"/>
      <c r="M222" s="97"/>
      <c r="N222" s="98">
        <f>J222+K222+L222+MYCS[[#This Row],[Non contractual commitments]]</f>
        <v>0</v>
      </c>
      <c r="O222" s="97"/>
      <c r="P222" s="97"/>
      <c r="Q222" s="97"/>
      <c r="R222" s="97"/>
      <c r="S222" s="97"/>
      <c r="T222" s="97"/>
      <c r="U222" s="98">
        <f>SUM(MYCS[[#This Row],[FY25-26 sum (signed)]:[Cumulative spending to end FY 23/24]],MYCS[[#This Row],[Approved budget FY 24/25]])</f>
        <v>0</v>
      </c>
      <c r="V222" s="99">
        <f>MYCS[[#This Row],[Total Project Commitments]]-MYCS[[#This Row],[Total approved cost of the project by DC (Value in UGX)]]</f>
        <v>0</v>
      </c>
      <c r="W222" s="93"/>
      <c r="X222" s="93"/>
      <c r="Y222" s="93"/>
      <c r="Z222" s="100"/>
    </row>
    <row r="223" spans="1:26" ht="20.25" x14ac:dyDescent="0.3">
      <c r="A223" s="93"/>
      <c r="B223" s="94" t="str">
        <f ca="1">IFERROR(OFFSET(DC[[#Headers],[Code Project]],MATCH(MYCS[[#This Row],[Project Code and Name ]],DC[Code Project],0),-3),"")</f>
        <v/>
      </c>
      <c r="C223" s="93"/>
      <c r="D223" s="95" t="str">
        <f ca="1">IFERROR(OFFSET(DC[[#Headers],[Code Project]],MATCH(MYCS[[#This Row],[Project Code and Name ]],DC[Code Project],0),1),"")</f>
        <v/>
      </c>
      <c r="E223" s="96" t="str">
        <f ca="1">IFERROR(OFFSET(DC[[#Headers],[Code Project]],MATCH(MYCS[[#This Row],[Project Code and Name ]],DC[Code Project],0),6),"")</f>
        <v/>
      </c>
      <c r="F223" s="93"/>
      <c r="G223" s="93"/>
      <c r="H223" s="97"/>
      <c r="I223" s="97"/>
      <c r="J223" s="97"/>
      <c r="K223" s="97"/>
      <c r="L223" s="97"/>
      <c r="M223" s="97"/>
      <c r="N223" s="98">
        <f>J223+K223+L223+MYCS[[#This Row],[Non contractual commitments]]</f>
        <v>0</v>
      </c>
      <c r="O223" s="97"/>
      <c r="P223" s="97"/>
      <c r="Q223" s="97"/>
      <c r="R223" s="97"/>
      <c r="S223" s="97"/>
      <c r="T223" s="97"/>
      <c r="U223" s="98">
        <f>SUM(MYCS[[#This Row],[FY25-26 sum (signed)]:[Cumulative spending to end FY 23/24]],MYCS[[#This Row],[Approved budget FY 24/25]])</f>
        <v>0</v>
      </c>
      <c r="V223" s="99">
        <f>MYCS[[#This Row],[Total Project Commitments]]-MYCS[[#This Row],[Total approved cost of the project by DC (Value in UGX)]]</f>
        <v>0</v>
      </c>
      <c r="W223" s="93"/>
      <c r="X223" s="93"/>
      <c r="Y223" s="93"/>
      <c r="Z223" s="100"/>
    </row>
    <row r="224" spans="1:26" ht="20.25" x14ac:dyDescent="0.3">
      <c r="A224" s="93"/>
      <c r="B224" s="94" t="str">
        <f ca="1">IFERROR(OFFSET(DC[[#Headers],[Code Project]],MATCH(MYCS[[#This Row],[Project Code and Name ]],DC[Code Project],0),-3),"")</f>
        <v/>
      </c>
      <c r="C224" s="93"/>
      <c r="D224" s="95" t="str">
        <f ca="1">IFERROR(OFFSET(DC[[#Headers],[Code Project]],MATCH(MYCS[[#This Row],[Project Code and Name ]],DC[Code Project],0),1),"")</f>
        <v/>
      </c>
      <c r="E224" s="96" t="str">
        <f ca="1">IFERROR(OFFSET(DC[[#Headers],[Code Project]],MATCH(MYCS[[#This Row],[Project Code and Name ]],DC[Code Project],0),6),"")</f>
        <v/>
      </c>
      <c r="F224" s="93"/>
      <c r="G224" s="93"/>
      <c r="H224" s="97"/>
      <c r="I224" s="97"/>
      <c r="J224" s="97"/>
      <c r="K224" s="97"/>
      <c r="L224" s="97"/>
      <c r="M224" s="97"/>
      <c r="N224" s="98">
        <f>J224+K224+L224+MYCS[[#This Row],[Non contractual commitments]]</f>
        <v>0</v>
      </c>
      <c r="O224" s="97"/>
      <c r="P224" s="97"/>
      <c r="Q224" s="97"/>
      <c r="R224" s="97"/>
      <c r="S224" s="97"/>
      <c r="T224" s="97"/>
      <c r="U224" s="98">
        <f>SUM(MYCS[[#This Row],[FY25-26 sum (signed)]:[Cumulative spending to end FY 23/24]],MYCS[[#This Row],[Approved budget FY 24/25]])</f>
        <v>0</v>
      </c>
      <c r="V224" s="99">
        <f>MYCS[[#This Row],[Total Project Commitments]]-MYCS[[#This Row],[Total approved cost of the project by DC (Value in UGX)]]</f>
        <v>0</v>
      </c>
      <c r="W224" s="93"/>
      <c r="X224" s="93"/>
      <c r="Y224" s="93"/>
      <c r="Z224" s="100"/>
    </row>
    <row r="225" spans="1:26" ht="20.25" x14ac:dyDescent="0.3">
      <c r="A225" s="93"/>
      <c r="B225" s="94" t="str">
        <f ca="1">IFERROR(OFFSET(DC[[#Headers],[Code Project]],MATCH(MYCS[[#This Row],[Project Code and Name ]],DC[Code Project],0),-3),"")</f>
        <v/>
      </c>
      <c r="C225" s="93"/>
      <c r="D225" s="95" t="str">
        <f ca="1">IFERROR(OFFSET(DC[[#Headers],[Code Project]],MATCH(MYCS[[#This Row],[Project Code and Name ]],DC[Code Project],0),1),"")</f>
        <v/>
      </c>
      <c r="E225" s="96" t="str">
        <f ca="1">IFERROR(OFFSET(DC[[#Headers],[Code Project]],MATCH(MYCS[[#This Row],[Project Code and Name ]],DC[Code Project],0),6),"")</f>
        <v/>
      </c>
      <c r="F225" s="93"/>
      <c r="G225" s="93"/>
      <c r="H225" s="97"/>
      <c r="I225" s="97"/>
      <c r="J225" s="97"/>
      <c r="K225" s="97"/>
      <c r="L225" s="97"/>
      <c r="M225" s="97"/>
      <c r="N225" s="98">
        <f>J225+K225+L225+MYCS[[#This Row],[Non contractual commitments]]</f>
        <v>0</v>
      </c>
      <c r="O225" s="97"/>
      <c r="P225" s="97"/>
      <c r="Q225" s="97"/>
      <c r="R225" s="97"/>
      <c r="S225" s="97"/>
      <c r="T225" s="97"/>
      <c r="U225" s="98">
        <f>SUM(MYCS[[#This Row],[FY25-26 sum (signed)]:[Cumulative spending to end FY 23/24]],MYCS[[#This Row],[Approved budget FY 24/25]])</f>
        <v>0</v>
      </c>
      <c r="V225" s="99">
        <f>MYCS[[#This Row],[Total Project Commitments]]-MYCS[[#This Row],[Total approved cost of the project by DC (Value in UGX)]]</f>
        <v>0</v>
      </c>
      <c r="W225" s="93"/>
      <c r="X225" s="93"/>
      <c r="Y225" s="93"/>
      <c r="Z225" s="100"/>
    </row>
    <row r="226" spans="1:26" ht="20.25" x14ac:dyDescent="0.3">
      <c r="A226" s="93"/>
      <c r="B226" s="94" t="str">
        <f ca="1">IFERROR(OFFSET(DC[[#Headers],[Code Project]],MATCH(MYCS[[#This Row],[Project Code and Name ]],DC[Code Project],0),-3),"")</f>
        <v/>
      </c>
      <c r="C226" s="93"/>
      <c r="D226" s="95" t="str">
        <f ca="1">IFERROR(OFFSET(DC[[#Headers],[Code Project]],MATCH(MYCS[[#This Row],[Project Code and Name ]],DC[Code Project],0),1),"")</f>
        <v/>
      </c>
      <c r="E226" s="96" t="str">
        <f ca="1">IFERROR(OFFSET(DC[[#Headers],[Code Project]],MATCH(MYCS[[#This Row],[Project Code and Name ]],DC[Code Project],0),6),"")</f>
        <v/>
      </c>
      <c r="F226" s="93"/>
      <c r="G226" s="93"/>
      <c r="H226" s="97"/>
      <c r="I226" s="97"/>
      <c r="J226" s="97"/>
      <c r="K226" s="97"/>
      <c r="L226" s="97"/>
      <c r="M226" s="97"/>
      <c r="N226" s="98">
        <f>J226+K226+L226+MYCS[[#This Row],[Non contractual commitments]]</f>
        <v>0</v>
      </c>
      <c r="O226" s="97"/>
      <c r="P226" s="97"/>
      <c r="Q226" s="97"/>
      <c r="R226" s="97"/>
      <c r="S226" s="97"/>
      <c r="T226" s="97"/>
      <c r="U226" s="98">
        <f>SUM(MYCS[[#This Row],[FY25-26 sum (signed)]:[Cumulative spending to end FY 23/24]],MYCS[[#This Row],[Approved budget FY 24/25]])</f>
        <v>0</v>
      </c>
      <c r="V226" s="99">
        <f>MYCS[[#This Row],[Total Project Commitments]]-MYCS[[#This Row],[Total approved cost of the project by DC (Value in UGX)]]</f>
        <v>0</v>
      </c>
      <c r="W226" s="93"/>
      <c r="X226" s="93"/>
      <c r="Y226" s="93"/>
      <c r="Z226" s="100"/>
    </row>
    <row r="227" spans="1:26" ht="20.25" x14ac:dyDescent="0.3">
      <c r="A227" s="93"/>
      <c r="B227" s="94" t="str">
        <f ca="1">IFERROR(OFFSET(DC[[#Headers],[Code Project]],MATCH(MYCS[[#This Row],[Project Code and Name ]],DC[Code Project],0),-3),"")</f>
        <v/>
      </c>
      <c r="C227" s="93"/>
      <c r="D227" s="95" t="str">
        <f ca="1">IFERROR(OFFSET(DC[[#Headers],[Code Project]],MATCH(MYCS[[#This Row],[Project Code and Name ]],DC[Code Project],0),1),"")</f>
        <v/>
      </c>
      <c r="E227" s="96" t="str">
        <f ca="1">IFERROR(OFFSET(DC[[#Headers],[Code Project]],MATCH(MYCS[[#This Row],[Project Code and Name ]],DC[Code Project],0),6),"")</f>
        <v/>
      </c>
      <c r="F227" s="93"/>
      <c r="G227" s="93"/>
      <c r="H227" s="97"/>
      <c r="I227" s="97"/>
      <c r="J227" s="97"/>
      <c r="K227" s="97"/>
      <c r="L227" s="97"/>
      <c r="M227" s="97"/>
      <c r="N227" s="98">
        <f>J227+K227+L227+MYCS[[#This Row],[Non contractual commitments]]</f>
        <v>0</v>
      </c>
      <c r="O227" s="97"/>
      <c r="P227" s="97"/>
      <c r="Q227" s="97"/>
      <c r="R227" s="97"/>
      <c r="S227" s="97"/>
      <c r="T227" s="97"/>
      <c r="U227" s="98">
        <f>SUM(MYCS[[#This Row],[FY25-26 sum (signed)]:[Cumulative spending to end FY 23/24]],MYCS[[#This Row],[Approved budget FY 24/25]])</f>
        <v>0</v>
      </c>
      <c r="V227" s="99">
        <f>MYCS[[#This Row],[Total Project Commitments]]-MYCS[[#This Row],[Total approved cost of the project by DC (Value in UGX)]]</f>
        <v>0</v>
      </c>
      <c r="W227" s="93"/>
      <c r="X227" s="93"/>
      <c r="Y227" s="93"/>
      <c r="Z227" s="100"/>
    </row>
    <row r="228" spans="1:26" ht="20.25" x14ac:dyDescent="0.3">
      <c r="A228" s="93"/>
      <c r="B228" s="94" t="str">
        <f ca="1">IFERROR(OFFSET(DC[[#Headers],[Code Project]],MATCH(MYCS[[#This Row],[Project Code and Name ]],DC[Code Project],0),-3),"")</f>
        <v/>
      </c>
      <c r="C228" s="93"/>
      <c r="D228" s="95" t="str">
        <f ca="1">IFERROR(OFFSET(DC[[#Headers],[Code Project]],MATCH(MYCS[[#This Row],[Project Code and Name ]],DC[Code Project],0),1),"")</f>
        <v/>
      </c>
      <c r="E228" s="96" t="str">
        <f ca="1">IFERROR(OFFSET(DC[[#Headers],[Code Project]],MATCH(MYCS[[#This Row],[Project Code and Name ]],DC[Code Project],0),6),"")</f>
        <v/>
      </c>
      <c r="F228" s="93"/>
      <c r="G228" s="93"/>
      <c r="H228" s="97"/>
      <c r="I228" s="97"/>
      <c r="J228" s="97"/>
      <c r="K228" s="97"/>
      <c r="L228" s="97"/>
      <c r="M228" s="97"/>
      <c r="N228" s="98">
        <f>J228+K228+L228+MYCS[[#This Row],[Non contractual commitments]]</f>
        <v>0</v>
      </c>
      <c r="O228" s="97"/>
      <c r="P228" s="97"/>
      <c r="Q228" s="97"/>
      <c r="R228" s="97"/>
      <c r="S228" s="97"/>
      <c r="T228" s="97"/>
      <c r="U228" s="98">
        <f>SUM(MYCS[[#This Row],[FY25-26 sum (signed)]:[Cumulative spending to end FY 23/24]],MYCS[[#This Row],[Approved budget FY 24/25]])</f>
        <v>0</v>
      </c>
      <c r="V228" s="99">
        <f>MYCS[[#This Row],[Total Project Commitments]]-MYCS[[#This Row],[Total approved cost of the project by DC (Value in UGX)]]</f>
        <v>0</v>
      </c>
      <c r="W228" s="93"/>
      <c r="X228" s="93"/>
      <c r="Y228" s="93"/>
      <c r="Z228" s="100"/>
    </row>
    <row r="229" spans="1:26" ht="20.25" x14ac:dyDescent="0.3">
      <c r="A229" s="93"/>
      <c r="B229" s="94" t="str">
        <f ca="1">IFERROR(OFFSET(DC[[#Headers],[Code Project]],MATCH(MYCS[[#This Row],[Project Code and Name ]],DC[Code Project],0),-3),"")</f>
        <v/>
      </c>
      <c r="C229" s="93"/>
      <c r="D229" s="95" t="str">
        <f ca="1">IFERROR(OFFSET(DC[[#Headers],[Code Project]],MATCH(MYCS[[#This Row],[Project Code and Name ]],DC[Code Project],0),1),"")</f>
        <v/>
      </c>
      <c r="E229" s="96" t="str">
        <f ca="1">IFERROR(OFFSET(DC[[#Headers],[Code Project]],MATCH(MYCS[[#This Row],[Project Code and Name ]],DC[Code Project],0),6),"")</f>
        <v/>
      </c>
      <c r="F229" s="93"/>
      <c r="G229" s="93"/>
      <c r="H229" s="97"/>
      <c r="I229" s="97"/>
      <c r="J229" s="97"/>
      <c r="K229" s="97"/>
      <c r="L229" s="97"/>
      <c r="M229" s="97"/>
      <c r="N229" s="98">
        <f>J229+K229+L229+MYCS[[#This Row],[Non contractual commitments]]</f>
        <v>0</v>
      </c>
      <c r="O229" s="97"/>
      <c r="P229" s="97"/>
      <c r="Q229" s="97"/>
      <c r="R229" s="97"/>
      <c r="S229" s="97"/>
      <c r="T229" s="97"/>
      <c r="U229" s="98">
        <f>SUM(MYCS[[#This Row],[FY25-26 sum (signed)]:[Cumulative spending to end FY 23/24]],MYCS[[#This Row],[Approved budget FY 24/25]])</f>
        <v>0</v>
      </c>
      <c r="V229" s="99">
        <f>MYCS[[#This Row],[Total Project Commitments]]-MYCS[[#This Row],[Total approved cost of the project by DC (Value in UGX)]]</f>
        <v>0</v>
      </c>
      <c r="W229" s="93"/>
      <c r="X229" s="93"/>
      <c r="Y229" s="93"/>
      <c r="Z229" s="100"/>
    </row>
    <row r="230" spans="1:26" ht="20.25" x14ac:dyDescent="0.3">
      <c r="A230" s="93"/>
      <c r="B230" s="94" t="str">
        <f ca="1">IFERROR(OFFSET(DC[[#Headers],[Code Project]],MATCH(MYCS[[#This Row],[Project Code and Name ]],DC[Code Project],0),-3),"")</f>
        <v/>
      </c>
      <c r="C230" s="93"/>
      <c r="D230" s="95" t="str">
        <f ca="1">IFERROR(OFFSET(DC[[#Headers],[Code Project]],MATCH(MYCS[[#This Row],[Project Code and Name ]],DC[Code Project],0),1),"")</f>
        <v/>
      </c>
      <c r="E230" s="96" t="str">
        <f ca="1">IFERROR(OFFSET(DC[[#Headers],[Code Project]],MATCH(MYCS[[#This Row],[Project Code and Name ]],DC[Code Project],0),6),"")</f>
        <v/>
      </c>
      <c r="F230" s="93"/>
      <c r="G230" s="93"/>
      <c r="H230" s="97"/>
      <c r="I230" s="97"/>
      <c r="J230" s="97"/>
      <c r="K230" s="97"/>
      <c r="L230" s="97"/>
      <c r="M230" s="97"/>
      <c r="N230" s="98">
        <f>J230+K230+L230+MYCS[[#This Row],[Non contractual commitments]]</f>
        <v>0</v>
      </c>
      <c r="O230" s="97"/>
      <c r="P230" s="97"/>
      <c r="Q230" s="97"/>
      <c r="R230" s="97"/>
      <c r="S230" s="97"/>
      <c r="T230" s="97"/>
      <c r="U230" s="98">
        <f>SUM(MYCS[[#This Row],[FY25-26 sum (signed)]:[Cumulative spending to end FY 23/24]],MYCS[[#This Row],[Approved budget FY 24/25]])</f>
        <v>0</v>
      </c>
      <c r="V230" s="99">
        <f>MYCS[[#This Row],[Total Project Commitments]]-MYCS[[#This Row],[Total approved cost of the project by DC (Value in UGX)]]</f>
        <v>0</v>
      </c>
      <c r="W230" s="93"/>
      <c r="X230" s="93"/>
      <c r="Y230" s="93"/>
      <c r="Z230" s="100"/>
    </row>
    <row r="231" spans="1:26" ht="20.25" x14ac:dyDescent="0.3">
      <c r="A231" s="93"/>
      <c r="B231" s="94" t="str">
        <f ca="1">IFERROR(OFFSET(DC[[#Headers],[Code Project]],MATCH(MYCS[[#This Row],[Project Code and Name ]],DC[Code Project],0),-3),"")</f>
        <v/>
      </c>
      <c r="C231" s="93"/>
      <c r="D231" s="95" t="str">
        <f ca="1">IFERROR(OFFSET(DC[[#Headers],[Code Project]],MATCH(MYCS[[#This Row],[Project Code and Name ]],DC[Code Project],0),1),"")</f>
        <v/>
      </c>
      <c r="E231" s="96" t="str">
        <f ca="1">IFERROR(OFFSET(DC[[#Headers],[Code Project]],MATCH(MYCS[[#This Row],[Project Code and Name ]],DC[Code Project],0),6),"")</f>
        <v/>
      </c>
      <c r="F231" s="93"/>
      <c r="G231" s="93"/>
      <c r="H231" s="97"/>
      <c r="I231" s="97"/>
      <c r="J231" s="97"/>
      <c r="K231" s="97"/>
      <c r="L231" s="97"/>
      <c r="M231" s="97"/>
      <c r="N231" s="98">
        <f>J231+K231+L231+MYCS[[#This Row],[Non contractual commitments]]</f>
        <v>0</v>
      </c>
      <c r="O231" s="97"/>
      <c r="P231" s="97"/>
      <c r="Q231" s="97"/>
      <c r="R231" s="97"/>
      <c r="S231" s="97"/>
      <c r="T231" s="97"/>
      <c r="U231" s="98">
        <f>SUM(MYCS[[#This Row],[FY25-26 sum (signed)]:[Cumulative spending to end FY 23/24]],MYCS[[#This Row],[Approved budget FY 24/25]])</f>
        <v>0</v>
      </c>
      <c r="V231" s="99">
        <f>MYCS[[#This Row],[Total Project Commitments]]-MYCS[[#This Row],[Total approved cost of the project by DC (Value in UGX)]]</f>
        <v>0</v>
      </c>
      <c r="W231" s="93"/>
      <c r="X231" s="93"/>
      <c r="Y231" s="93"/>
      <c r="Z231" s="100"/>
    </row>
    <row r="232" spans="1:26" ht="20.25" x14ac:dyDescent="0.3">
      <c r="A232" s="93"/>
      <c r="B232" s="94" t="str">
        <f ca="1">IFERROR(OFFSET(DC[[#Headers],[Code Project]],MATCH(MYCS[[#This Row],[Project Code and Name ]],DC[Code Project],0),-3),"")</f>
        <v/>
      </c>
      <c r="C232" s="93"/>
      <c r="D232" s="95" t="str">
        <f ca="1">IFERROR(OFFSET(DC[[#Headers],[Code Project]],MATCH(MYCS[[#This Row],[Project Code and Name ]],DC[Code Project],0),1),"")</f>
        <v/>
      </c>
      <c r="E232" s="96" t="str">
        <f ca="1">IFERROR(OFFSET(DC[[#Headers],[Code Project]],MATCH(MYCS[[#This Row],[Project Code and Name ]],DC[Code Project],0),6),"")</f>
        <v/>
      </c>
      <c r="F232" s="93"/>
      <c r="G232" s="93"/>
      <c r="H232" s="97"/>
      <c r="I232" s="97"/>
      <c r="J232" s="97"/>
      <c r="K232" s="97"/>
      <c r="L232" s="97"/>
      <c r="M232" s="97"/>
      <c r="N232" s="98">
        <f>J232+K232+L232+MYCS[[#This Row],[Non contractual commitments]]</f>
        <v>0</v>
      </c>
      <c r="O232" s="97"/>
      <c r="P232" s="97"/>
      <c r="Q232" s="97"/>
      <c r="R232" s="97"/>
      <c r="S232" s="97"/>
      <c r="T232" s="97"/>
      <c r="U232" s="98">
        <f>SUM(MYCS[[#This Row],[FY25-26 sum (signed)]:[Cumulative spending to end FY 23/24]],MYCS[[#This Row],[Approved budget FY 24/25]])</f>
        <v>0</v>
      </c>
      <c r="V232" s="99">
        <f>MYCS[[#This Row],[Total Project Commitments]]-MYCS[[#This Row],[Total approved cost of the project by DC (Value in UGX)]]</f>
        <v>0</v>
      </c>
      <c r="W232" s="93"/>
      <c r="X232" s="93"/>
      <c r="Y232" s="93"/>
      <c r="Z232" s="100"/>
    </row>
    <row r="233" spans="1:26" ht="20.25" x14ac:dyDescent="0.3">
      <c r="A233" s="93"/>
      <c r="B233" s="94" t="str">
        <f ca="1">IFERROR(OFFSET(DC[[#Headers],[Code Project]],MATCH(MYCS[[#This Row],[Project Code and Name ]],DC[Code Project],0),-3),"")</f>
        <v/>
      </c>
      <c r="C233" s="93"/>
      <c r="D233" s="95" t="str">
        <f ca="1">IFERROR(OFFSET(DC[[#Headers],[Code Project]],MATCH(MYCS[[#This Row],[Project Code and Name ]],DC[Code Project],0),1),"")</f>
        <v/>
      </c>
      <c r="E233" s="96" t="str">
        <f ca="1">IFERROR(OFFSET(DC[[#Headers],[Code Project]],MATCH(MYCS[[#This Row],[Project Code and Name ]],DC[Code Project],0),6),"")</f>
        <v/>
      </c>
      <c r="F233" s="93"/>
      <c r="G233" s="93"/>
      <c r="H233" s="97"/>
      <c r="I233" s="97"/>
      <c r="J233" s="97"/>
      <c r="K233" s="97"/>
      <c r="L233" s="97"/>
      <c r="M233" s="97"/>
      <c r="N233" s="98">
        <f>J233+K233+L233+MYCS[[#This Row],[Non contractual commitments]]</f>
        <v>0</v>
      </c>
      <c r="O233" s="97"/>
      <c r="P233" s="97"/>
      <c r="Q233" s="97"/>
      <c r="R233" s="97"/>
      <c r="S233" s="97"/>
      <c r="T233" s="97"/>
      <c r="U233" s="98">
        <f>SUM(MYCS[[#This Row],[FY25-26 sum (signed)]:[Cumulative spending to end FY 23/24]],MYCS[[#This Row],[Approved budget FY 24/25]])</f>
        <v>0</v>
      </c>
      <c r="V233" s="99">
        <f>MYCS[[#This Row],[Total Project Commitments]]-MYCS[[#This Row],[Total approved cost of the project by DC (Value in UGX)]]</f>
        <v>0</v>
      </c>
      <c r="W233" s="93"/>
      <c r="X233" s="93"/>
      <c r="Y233" s="93"/>
      <c r="Z233" s="100"/>
    </row>
    <row r="234" spans="1:26" ht="20.25" x14ac:dyDescent="0.3">
      <c r="A234" s="93"/>
      <c r="B234" s="94" t="str">
        <f ca="1">IFERROR(OFFSET(DC[[#Headers],[Code Project]],MATCH(MYCS[[#This Row],[Project Code and Name ]],DC[Code Project],0),-3),"")</f>
        <v/>
      </c>
      <c r="C234" s="93"/>
      <c r="D234" s="95" t="str">
        <f ca="1">IFERROR(OFFSET(DC[[#Headers],[Code Project]],MATCH(MYCS[[#This Row],[Project Code and Name ]],DC[Code Project],0),1),"")</f>
        <v/>
      </c>
      <c r="E234" s="96" t="str">
        <f ca="1">IFERROR(OFFSET(DC[[#Headers],[Code Project]],MATCH(MYCS[[#This Row],[Project Code and Name ]],DC[Code Project],0),6),"")</f>
        <v/>
      </c>
      <c r="F234" s="93"/>
      <c r="G234" s="93"/>
      <c r="H234" s="97"/>
      <c r="I234" s="97"/>
      <c r="J234" s="97"/>
      <c r="K234" s="97"/>
      <c r="L234" s="97"/>
      <c r="M234" s="97"/>
      <c r="N234" s="98">
        <f>J234+K234+L234+MYCS[[#This Row],[Non contractual commitments]]</f>
        <v>0</v>
      </c>
      <c r="O234" s="97"/>
      <c r="P234" s="97"/>
      <c r="Q234" s="97"/>
      <c r="R234" s="97"/>
      <c r="S234" s="97"/>
      <c r="T234" s="97"/>
      <c r="U234" s="98">
        <f>SUM(MYCS[[#This Row],[FY25-26 sum (signed)]:[Cumulative spending to end FY 23/24]],MYCS[[#This Row],[Approved budget FY 24/25]])</f>
        <v>0</v>
      </c>
      <c r="V234" s="99">
        <f>MYCS[[#This Row],[Total Project Commitments]]-MYCS[[#This Row],[Total approved cost of the project by DC (Value in UGX)]]</f>
        <v>0</v>
      </c>
      <c r="W234" s="93"/>
      <c r="X234" s="93"/>
      <c r="Y234" s="93"/>
      <c r="Z234" s="100"/>
    </row>
    <row r="235" spans="1:26" ht="20.25" x14ac:dyDescent="0.3">
      <c r="A235" s="93"/>
      <c r="B235" s="94" t="str">
        <f ca="1">IFERROR(OFFSET(DC[[#Headers],[Code Project]],MATCH(MYCS[[#This Row],[Project Code and Name ]],DC[Code Project],0),-3),"")</f>
        <v/>
      </c>
      <c r="C235" s="93"/>
      <c r="D235" s="95" t="str">
        <f ca="1">IFERROR(OFFSET(DC[[#Headers],[Code Project]],MATCH(MYCS[[#This Row],[Project Code and Name ]],DC[Code Project],0),1),"")</f>
        <v/>
      </c>
      <c r="E235" s="96" t="str">
        <f ca="1">IFERROR(OFFSET(DC[[#Headers],[Code Project]],MATCH(MYCS[[#This Row],[Project Code and Name ]],DC[Code Project],0),6),"")</f>
        <v/>
      </c>
      <c r="F235" s="93"/>
      <c r="G235" s="93"/>
      <c r="H235" s="97"/>
      <c r="I235" s="97"/>
      <c r="J235" s="97"/>
      <c r="K235" s="97"/>
      <c r="L235" s="97"/>
      <c r="M235" s="97"/>
      <c r="N235" s="98">
        <f>J235+K235+L235+MYCS[[#This Row],[Non contractual commitments]]</f>
        <v>0</v>
      </c>
      <c r="O235" s="97"/>
      <c r="P235" s="97"/>
      <c r="Q235" s="97"/>
      <c r="R235" s="97"/>
      <c r="S235" s="97"/>
      <c r="T235" s="97"/>
      <c r="U235" s="98">
        <f>SUM(MYCS[[#This Row],[FY25-26 sum (signed)]:[Cumulative spending to end FY 23/24]],MYCS[[#This Row],[Approved budget FY 24/25]])</f>
        <v>0</v>
      </c>
      <c r="V235" s="99">
        <f>MYCS[[#This Row],[Total Project Commitments]]-MYCS[[#This Row],[Total approved cost of the project by DC (Value in UGX)]]</f>
        <v>0</v>
      </c>
      <c r="W235" s="93"/>
      <c r="X235" s="93"/>
      <c r="Y235" s="93"/>
      <c r="Z235" s="100"/>
    </row>
    <row r="236" spans="1:26" ht="20.25" x14ac:dyDescent="0.3">
      <c r="A236" s="93"/>
      <c r="B236" s="94" t="str">
        <f ca="1">IFERROR(OFFSET(DC[[#Headers],[Code Project]],MATCH(MYCS[[#This Row],[Project Code and Name ]],DC[Code Project],0),-3),"")</f>
        <v/>
      </c>
      <c r="C236" s="93"/>
      <c r="D236" s="95" t="str">
        <f ca="1">IFERROR(OFFSET(DC[[#Headers],[Code Project]],MATCH(MYCS[[#This Row],[Project Code and Name ]],DC[Code Project],0),1),"")</f>
        <v/>
      </c>
      <c r="E236" s="96" t="str">
        <f ca="1">IFERROR(OFFSET(DC[[#Headers],[Code Project]],MATCH(MYCS[[#This Row],[Project Code and Name ]],DC[Code Project],0),6),"")</f>
        <v/>
      </c>
      <c r="F236" s="93"/>
      <c r="G236" s="93"/>
      <c r="H236" s="97"/>
      <c r="I236" s="97"/>
      <c r="J236" s="97"/>
      <c r="K236" s="97"/>
      <c r="L236" s="97"/>
      <c r="M236" s="97"/>
      <c r="N236" s="98">
        <f>J236+K236+L236+MYCS[[#This Row],[Non contractual commitments]]</f>
        <v>0</v>
      </c>
      <c r="O236" s="97"/>
      <c r="P236" s="97"/>
      <c r="Q236" s="97"/>
      <c r="R236" s="97"/>
      <c r="S236" s="97"/>
      <c r="T236" s="97"/>
      <c r="U236" s="98">
        <f>SUM(MYCS[[#This Row],[FY25-26 sum (signed)]:[Cumulative spending to end FY 23/24]],MYCS[[#This Row],[Approved budget FY 24/25]])</f>
        <v>0</v>
      </c>
      <c r="V236" s="99">
        <f>MYCS[[#This Row],[Total Project Commitments]]-MYCS[[#This Row],[Total approved cost of the project by DC (Value in UGX)]]</f>
        <v>0</v>
      </c>
      <c r="W236" s="93"/>
      <c r="X236" s="93"/>
      <c r="Y236" s="93"/>
      <c r="Z236" s="100"/>
    </row>
    <row r="237" spans="1:26" ht="20.25" x14ac:dyDescent="0.3">
      <c r="A237" s="93"/>
      <c r="B237" s="94" t="str">
        <f ca="1">IFERROR(OFFSET(DC[[#Headers],[Code Project]],MATCH(MYCS[[#This Row],[Project Code and Name ]],DC[Code Project],0),-3),"")</f>
        <v/>
      </c>
      <c r="C237" s="93"/>
      <c r="D237" s="95" t="str">
        <f ca="1">IFERROR(OFFSET(DC[[#Headers],[Code Project]],MATCH(MYCS[[#This Row],[Project Code and Name ]],DC[Code Project],0),1),"")</f>
        <v/>
      </c>
      <c r="E237" s="96" t="str">
        <f ca="1">IFERROR(OFFSET(DC[[#Headers],[Code Project]],MATCH(MYCS[[#This Row],[Project Code and Name ]],DC[Code Project],0),6),"")</f>
        <v/>
      </c>
      <c r="F237" s="93"/>
      <c r="G237" s="93"/>
      <c r="H237" s="97"/>
      <c r="I237" s="97"/>
      <c r="J237" s="97"/>
      <c r="K237" s="97"/>
      <c r="L237" s="97"/>
      <c r="M237" s="97"/>
      <c r="N237" s="98">
        <f>J237+K237+L237+MYCS[[#This Row],[Non contractual commitments]]</f>
        <v>0</v>
      </c>
      <c r="O237" s="97"/>
      <c r="P237" s="97"/>
      <c r="Q237" s="97"/>
      <c r="R237" s="97"/>
      <c r="S237" s="97"/>
      <c r="T237" s="97"/>
      <c r="U237" s="98">
        <f>SUM(MYCS[[#This Row],[FY25-26 sum (signed)]:[Cumulative spending to end FY 23/24]],MYCS[[#This Row],[Approved budget FY 24/25]])</f>
        <v>0</v>
      </c>
      <c r="V237" s="99">
        <f>MYCS[[#This Row],[Total Project Commitments]]-MYCS[[#This Row],[Total approved cost of the project by DC (Value in UGX)]]</f>
        <v>0</v>
      </c>
      <c r="W237" s="93"/>
      <c r="X237" s="93"/>
      <c r="Y237" s="93"/>
      <c r="Z237" s="100"/>
    </row>
    <row r="238" spans="1:26" ht="20.25" x14ac:dyDescent="0.3">
      <c r="A238" s="93"/>
      <c r="B238" s="94" t="str">
        <f ca="1">IFERROR(OFFSET(DC[[#Headers],[Code Project]],MATCH(MYCS[[#This Row],[Project Code and Name ]],DC[Code Project],0),-3),"")</f>
        <v/>
      </c>
      <c r="C238" s="93"/>
      <c r="D238" s="95" t="str">
        <f ca="1">IFERROR(OFFSET(DC[[#Headers],[Code Project]],MATCH(MYCS[[#This Row],[Project Code and Name ]],DC[Code Project],0),1),"")</f>
        <v/>
      </c>
      <c r="E238" s="96" t="str">
        <f ca="1">IFERROR(OFFSET(DC[[#Headers],[Code Project]],MATCH(MYCS[[#This Row],[Project Code and Name ]],DC[Code Project],0),6),"")</f>
        <v/>
      </c>
      <c r="F238" s="93"/>
      <c r="G238" s="93"/>
      <c r="H238" s="97"/>
      <c r="I238" s="97"/>
      <c r="J238" s="97"/>
      <c r="K238" s="97"/>
      <c r="L238" s="97"/>
      <c r="M238" s="97"/>
      <c r="N238" s="98">
        <f>J238+K238+L238+MYCS[[#This Row],[Non contractual commitments]]</f>
        <v>0</v>
      </c>
      <c r="O238" s="97"/>
      <c r="P238" s="97"/>
      <c r="Q238" s="97"/>
      <c r="R238" s="97"/>
      <c r="S238" s="97"/>
      <c r="T238" s="97"/>
      <c r="U238" s="98">
        <f>SUM(MYCS[[#This Row],[FY25-26 sum (signed)]:[Cumulative spending to end FY 23/24]],MYCS[[#This Row],[Approved budget FY 24/25]])</f>
        <v>0</v>
      </c>
      <c r="V238" s="99">
        <f>MYCS[[#This Row],[Total Project Commitments]]-MYCS[[#This Row],[Total approved cost of the project by DC (Value in UGX)]]</f>
        <v>0</v>
      </c>
      <c r="W238" s="93"/>
      <c r="X238" s="93"/>
      <c r="Y238" s="93"/>
      <c r="Z238" s="100"/>
    </row>
    <row r="239" spans="1:26" ht="20.25" x14ac:dyDescent="0.3">
      <c r="A239" s="93"/>
      <c r="B239" s="94" t="str">
        <f ca="1">IFERROR(OFFSET(DC[[#Headers],[Code Project]],MATCH(MYCS[[#This Row],[Project Code and Name ]],DC[Code Project],0),-3),"")</f>
        <v/>
      </c>
      <c r="C239" s="93"/>
      <c r="D239" s="95" t="str">
        <f ca="1">IFERROR(OFFSET(DC[[#Headers],[Code Project]],MATCH(MYCS[[#This Row],[Project Code and Name ]],DC[Code Project],0),1),"")</f>
        <v/>
      </c>
      <c r="E239" s="96" t="str">
        <f ca="1">IFERROR(OFFSET(DC[[#Headers],[Code Project]],MATCH(MYCS[[#This Row],[Project Code and Name ]],DC[Code Project],0),6),"")</f>
        <v/>
      </c>
      <c r="F239" s="93"/>
      <c r="G239" s="93"/>
      <c r="H239" s="97"/>
      <c r="I239" s="97"/>
      <c r="J239" s="97"/>
      <c r="K239" s="97"/>
      <c r="L239" s="97"/>
      <c r="M239" s="97"/>
      <c r="N239" s="98">
        <f>J239+K239+L239+MYCS[[#This Row],[Non contractual commitments]]</f>
        <v>0</v>
      </c>
      <c r="O239" s="97"/>
      <c r="P239" s="97"/>
      <c r="Q239" s="97"/>
      <c r="R239" s="97"/>
      <c r="S239" s="97"/>
      <c r="T239" s="97"/>
      <c r="U239" s="98">
        <f>SUM(MYCS[[#This Row],[FY25-26 sum (signed)]:[Cumulative spending to end FY 23/24]],MYCS[[#This Row],[Approved budget FY 24/25]])</f>
        <v>0</v>
      </c>
      <c r="V239" s="99">
        <f>MYCS[[#This Row],[Total Project Commitments]]-MYCS[[#This Row],[Total approved cost of the project by DC (Value in UGX)]]</f>
        <v>0</v>
      </c>
      <c r="W239" s="93"/>
      <c r="X239" s="93"/>
      <c r="Y239" s="93"/>
      <c r="Z239" s="100"/>
    </row>
    <row r="240" spans="1:26" ht="20.25" x14ac:dyDescent="0.3">
      <c r="A240" s="93"/>
      <c r="B240" s="94" t="str">
        <f ca="1">IFERROR(OFFSET(DC[[#Headers],[Code Project]],MATCH(MYCS[[#This Row],[Project Code and Name ]],DC[Code Project],0),-3),"")</f>
        <v/>
      </c>
      <c r="C240" s="93"/>
      <c r="D240" s="95" t="str">
        <f ca="1">IFERROR(OFFSET(DC[[#Headers],[Code Project]],MATCH(MYCS[[#This Row],[Project Code and Name ]],DC[Code Project],0),1),"")</f>
        <v/>
      </c>
      <c r="E240" s="96" t="str">
        <f ca="1">IFERROR(OFFSET(DC[[#Headers],[Code Project]],MATCH(MYCS[[#This Row],[Project Code and Name ]],DC[Code Project],0),6),"")</f>
        <v/>
      </c>
      <c r="F240" s="93"/>
      <c r="G240" s="93"/>
      <c r="H240" s="97"/>
      <c r="I240" s="97"/>
      <c r="J240" s="97"/>
      <c r="K240" s="97"/>
      <c r="L240" s="97"/>
      <c r="M240" s="97"/>
      <c r="N240" s="98">
        <f>J240+K240+L240+MYCS[[#This Row],[Non contractual commitments]]</f>
        <v>0</v>
      </c>
      <c r="O240" s="97"/>
      <c r="P240" s="97"/>
      <c r="Q240" s="97"/>
      <c r="R240" s="97"/>
      <c r="S240" s="97"/>
      <c r="T240" s="97"/>
      <c r="U240" s="98">
        <f>SUM(MYCS[[#This Row],[FY25-26 sum (signed)]:[Cumulative spending to end FY 23/24]],MYCS[[#This Row],[Approved budget FY 24/25]])</f>
        <v>0</v>
      </c>
      <c r="V240" s="99">
        <f>MYCS[[#This Row],[Total Project Commitments]]-MYCS[[#This Row],[Total approved cost of the project by DC (Value in UGX)]]</f>
        <v>0</v>
      </c>
      <c r="W240" s="93"/>
      <c r="X240" s="93"/>
      <c r="Y240" s="93"/>
      <c r="Z240" s="100"/>
    </row>
    <row r="241" spans="1:26" ht="20.25" x14ac:dyDescent="0.3">
      <c r="A241" s="93"/>
      <c r="B241" s="94" t="str">
        <f ca="1">IFERROR(OFFSET(DC[[#Headers],[Code Project]],MATCH(MYCS[[#This Row],[Project Code and Name ]],DC[Code Project],0),-3),"")</f>
        <v/>
      </c>
      <c r="C241" s="93"/>
      <c r="D241" s="95" t="str">
        <f ca="1">IFERROR(OFFSET(DC[[#Headers],[Code Project]],MATCH(MYCS[[#This Row],[Project Code and Name ]],DC[Code Project],0),1),"")</f>
        <v/>
      </c>
      <c r="E241" s="96" t="str">
        <f ca="1">IFERROR(OFFSET(DC[[#Headers],[Code Project]],MATCH(MYCS[[#This Row],[Project Code and Name ]],DC[Code Project],0),6),"")</f>
        <v/>
      </c>
      <c r="F241" s="93"/>
      <c r="G241" s="93"/>
      <c r="H241" s="97"/>
      <c r="I241" s="97"/>
      <c r="J241" s="97"/>
      <c r="K241" s="97"/>
      <c r="L241" s="97"/>
      <c r="M241" s="97"/>
      <c r="N241" s="98">
        <f>J241+K241+L241+MYCS[[#This Row],[Non contractual commitments]]</f>
        <v>0</v>
      </c>
      <c r="O241" s="97"/>
      <c r="P241" s="97"/>
      <c r="Q241" s="97"/>
      <c r="R241" s="97"/>
      <c r="S241" s="97"/>
      <c r="T241" s="97"/>
      <c r="U241" s="98">
        <f>SUM(MYCS[[#This Row],[FY25-26 sum (signed)]:[Cumulative spending to end FY 23/24]],MYCS[[#This Row],[Approved budget FY 24/25]])</f>
        <v>0</v>
      </c>
      <c r="V241" s="99">
        <f>MYCS[[#This Row],[Total Project Commitments]]-MYCS[[#This Row],[Total approved cost of the project by DC (Value in UGX)]]</f>
        <v>0</v>
      </c>
      <c r="W241" s="93"/>
      <c r="X241" s="93"/>
      <c r="Y241" s="93"/>
      <c r="Z241" s="100"/>
    </row>
    <row r="242" spans="1:26" ht="20.25" x14ac:dyDescent="0.3">
      <c r="A242" s="93"/>
      <c r="B242" s="94" t="str">
        <f ca="1">IFERROR(OFFSET(DC[[#Headers],[Code Project]],MATCH(MYCS[[#This Row],[Project Code and Name ]],DC[Code Project],0),-3),"")</f>
        <v/>
      </c>
      <c r="C242" s="93"/>
      <c r="D242" s="95" t="str">
        <f ca="1">IFERROR(OFFSET(DC[[#Headers],[Code Project]],MATCH(MYCS[[#This Row],[Project Code and Name ]],DC[Code Project],0),1),"")</f>
        <v/>
      </c>
      <c r="E242" s="96" t="str">
        <f ca="1">IFERROR(OFFSET(DC[[#Headers],[Code Project]],MATCH(MYCS[[#This Row],[Project Code and Name ]],DC[Code Project],0),6),"")</f>
        <v/>
      </c>
      <c r="F242" s="93"/>
      <c r="G242" s="93"/>
      <c r="H242" s="97"/>
      <c r="I242" s="97"/>
      <c r="J242" s="97"/>
      <c r="K242" s="97"/>
      <c r="L242" s="97"/>
      <c r="M242" s="97"/>
      <c r="N242" s="98">
        <f>J242+K242+L242+MYCS[[#This Row],[Non contractual commitments]]</f>
        <v>0</v>
      </c>
      <c r="O242" s="97"/>
      <c r="P242" s="97"/>
      <c r="Q242" s="97"/>
      <c r="R242" s="97"/>
      <c r="S242" s="97"/>
      <c r="T242" s="97"/>
      <c r="U242" s="98">
        <f>SUM(MYCS[[#This Row],[FY25-26 sum (signed)]:[Cumulative spending to end FY 23/24]],MYCS[[#This Row],[Approved budget FY 24/25]])</f>
        <v>0</v>
      </c>
      <c r="V242" s="99">
        <f>MYCS[[#This Row],[Total Project Commitments]]-MYCS[[#This Row],[Total approved cost of the project by DC (Value in UGX)]]</f>
        <v>0</v>
      </c>
      <c r="W242" s="93"/>
      <c r="X242" s="93"/>
      <c r="Y242" s="93"/>
      <c r="Z242" s="100"/>
    </row>
    <row r="243" spans="1:26" ht="20.25" x14ac:dyDescent="0.3">
      <c r="A243" s="93"/>
      <c r="B243" s="94" t="str">
        <f ca="1">IFERROR(OFFSET(DC[[#Headers],[Code Project]],MATCH(MYCS[[#This Row],[Project Code and Name ]],DC[Code Project],0),-3),"")</f>
        <v/>
      </c>
      <c r="C243" s="93"/>
      <c r="D243" s="95" t="str">
        <f ca="1">IFERROR(OFFSET(DC[[#Headers],[Code Project]],MATCH(MYCS[[#This Row],[Project Code and Name ]],DC[Code Project],0),1),"")</f>
        <v/>
      </c>
      <c r="E243" s="96" t="str">
        <f ca="1">IFERROR(OFFSET(DC[[#Headers],[Code Project]],MATCH(MYCS[[#This Row],[Project Code and Name ]],DC[Code Project],0),6),"")</f>
        <v/>
      </c>
      <c r="F243" s="93"/>
      <c r="G243" s="93"/>
      <c r="H243" s="97"/>
      <c r="I243" s="97"/>
      <c r="J243" s="97"/>
      <c r="K243" s="97"/>
      <c r="L243" s="97"/>
      <c r="M243" s="97"/>
      <c r="N243" s="98">
        <f>J243+K243+L243+MYCS[[#This Row],[Non contractual commitments]]</f>
        <v>0</v>
      </c>
      <c r="O243" s="97"/>
      <c r="P243" s="97"/>
      <c r="Q243" s="97"/>
      <c r="R243" s="97"/>
      <c r="S243" s="97"/>
      <c r="T243" s="97"/>
      <c r="U243" s="98">
        <f>SUM(MYCS[[#This Row],[FY25-26 sum (signed)]:[Cumulative spending to end FY 23/24]],MYCS[[#This Row],[Approved budget FY 24/25]])</f>
        <v>0</v>
      </c>
      <c r="V243" s="99">
        <f>MYCS[[#This Row],[Total Project Commitments]]-MYCS[[#This Row],[Total approved cost of the project by DC (Value in UGX)]]</f>
        <v>0</v>
      </c>
      <c r="W243" s="93"/>
      <c r="X243" s="93"/>
      <c r="Y243" s="93"/>
      <c r="Z243" s="100"/>
    </row>
    <row r="244" spans="1:26" ht="20.25" x14ac:dyDescent="0.3">
      <c r="A244" s="93"/>
      <c r="B244" s="94" t="str">
        <f ca="1">IFERROR(OFFSET(DC[[#Headers],[Code Project]],MATCH(MYCS[[#This Row],[Project Code and Name ]],DC[Code Project],0),-3),"")</f>
        <v/>
      </c>
      <c r="C244" s="93"/>
      <c r="D244" s="95" t="str">
        <f ca="1">IFERROR(OFFSET(DC[[#Headers],[Code Project]],MATCH(MYCS[[#This Row],[Project Code and Name ]],DC[Code Project],0),1),"")</f>
        <v/>
      </c>
      <c r="E244" s="96" t="str">
        <f ca="1">IFERROR(OFFSET(DC[[#Headers],[Code Project]],MATCH(MYCS[[#This Row],[Project Code and Name ]],DC[Code Project],0),6),"")</f>
        <v/>
      </c>
      <c r="F244" s="93"/>
      <c r="G244" s="93"/>
      <c r="H244" s="97"/>
      <c r="I244" s="97"/>
      <c r="J244" s="97"/>
      <c r="K244" s="97"/>
      <c r="L244" s="97"/>
      <c r="M244" s="97"/>
      <c r="N244" s="98">
        <f>J244+K244+L244+MYCS[[#This Row],[Non contractual commitments]]</f>
        <v>0</v>
      </c>
      <c r="O244" s="97"/>
      <c r="P244" s="97"/>
      <c r="Q244" s="97"/>
      <c r="R244" s="97"/>
      <c r="S244" s="97"/>
      <c r="T244" s="97"/>
      <c r="U244" s="98">
        <f>SUM(MYCS[[#This Row],[FY25-26 sum (signed)]:[Cumulative spending to end FY 23/24]],MYCS[[#This Row],[Approved budget FY 24/25]])</f>
        <v>0</v>
      </c>
      <c r="V244" s="99">
        <f>MYCS[[#This Row],[Total Project Commitments]]-MYCS[[#This Row],[Total approved cost of the project by DC (Value in UGX)]]</f>
        <v>0</v>
      </c>
      <c r="W244" s="93"/>
      <c r="X244" s="93"/>
      <c r="Y244" s="93"/>
      <c r="Z244" s="100"/>
    </row>
    <row r="245" spans="1:26" ht="20.25" x14ac:dyDescent="0.3">
      <c r="A245" s="93"/>
      <c r="B245" s="94" t="str">
        <f ca="1">IFERROR(OFFSET(DC[[#Headers],[Code Project]],MATCH(MYCS[[#This Row],[Project Code and Name ]],DC[Code Project],0),-3),"")</f>
        <v/>
      </c>
      <c r="C245" s="93"/>
      <c r="D245" s="95" t="str">
        <f ca="1">IFERROR(OFFSET(DC[[#Headers],[Code Project]],MATCH(MYCS[[#This Row],[Project Code and Name ]],DC[Code Project],0),1),"")</f>
        <v/>
      </c>
      <c r="E245" s="96" t="str">
        <f ca="1">IFERROR(OFFSET(DC[[#Headers],[Code Project]],MATCH(MYCS[[#This Row],[Project Code and Name ]],DC[Code Project],0),6),"")</f>
        <v/>
      </c>
      <c r="F245" s="93"/>
      <c r="G245" s="93"/>
      <c r="H245" s="97"/>
      <c r="I245" s="97"/>
      <c r="J245" s="97"/>
      <c r="K245" s="97"/>
      <c r="L245" s="97"/>
      <c r="M245" s="97"/>
      <c r="N245" s="98">
        <f>J245+K245+L245+MYCS[[#This Row],[Non contractual commitments]]</f>
        <v>0</v>
      </c>
      <c r="O245" s="97"/>
      <c r="P245" s="97"/>
      <c r="Q245" s="97"/>
      <c r="R245" s="97"/>
      <c r="S245" s="97"/>
      <c r="T245" s="97"/>
      <c r="U245" s="98">
        <f>SUM(MYCS[[#This Row],[FY25-26 sum (signed)]:[Cumulative spending to end FY 23/24]],MYCS[[#This Row],[Approved budget FY 24/25]])</f>
        <v>0</v>
      </c>
      <c r="V245" s="99">
        <f>MYCS[[#This Row],[Total Project Commitments]]-MYCS[[#This Row],[Total approved cost of the project by DC (Value in UGX)]]</f>
        <v>0</v>
      </c>
      <c r="W245" s="93"/>
      <c r="X245" s="93"/>
      <c r="Y245" s="93"/>
      <c r="Z245" s="100"/>
    </row>
    <row r="246" spans="1:26" ht="20.25" x14ac:dyDescent="0.3">
      <c r="A246" s="93"/>
      <c r="B246" s="94" t="str">
        <f ca="1">IFERROR(OFFSET(DC[[#Headers],[Code Project]],MATCH(MYCS[[#This Row],[Project Code and Name ]],DC[Code Project],0),-3),"")</f>
        <v/>
      </c>
      <c r="C246" s="93"/>
      <c r="D246" s="95" t="str">
        <f ca="1">IFERROR(OFFSET(DC[[#Headers],[Code Project]],MATCH(MYCS[[#This Row],[Project Code and Name ]],DC[Code Project],0),1),"")</f>
        <v/>
      </c>
      <c r="E246" s="96" t="str">
        <f ca="1">IFERROR(OFFSET(DC[[#Headers],[Code Project]],MATCH(MYCS[[#This Row],[Project Code and Name ]],DC[Code Project],0),6),"")</f>
        <v/>
      </c>
      <c r="F246" s="93"/>
      <c r="G246" s="93"/>
      <c r="H246" s="97"/>
      <c r="I246" s="97"/>
      <c r="J246" s="97"/>
      <c r="K246" s="97"/>
      <c r="L246" s="97"/>
      <c r="M246" s="97"/>
      <c r="N246" s="98">
        <f>J246+K246+L246+MYCS[[#This Row],[Non contractual commitments]]</f>
        <v>0</v>
      </c>
      <c r="O246" s="97"/>
      <c r="P246" s="97"/>
      <c r="Q246" s="97"/>
      <c r="R246" s="97"/>
      <c r="S246" s="97"/>
      <c r="T246" s="97"/>
      <c r="U246" s="98">
        <f>SUM(MYCS[[#This Row],[FY25-26 sum (signed)]:[Cumulative spending to end FY 23/24]],MYCS[[#This Row],[Approved budget FY 24/25]])</f>
        <v>0</v>
      </c>
      <c r="V246" s="99">
        <f>MYCS[[#This Row],[Total Project Commitments]]-MYCS[[#This Row],[Total approved cost of the project by DC (Value in UGX)]]</f>
        <v>0</v>
      </c>
      <c r="W246" s="93"/>
      <c r="X246" s="93"/>
      <c r="Y246" s="93"/>
      <c r="Z246" s="100"/>
    </row>
    <row r="247" spans="1:26" ht="20.25" x14ac:dyDescent="0.3">
      <c r="A247" s="93"/>
      <c r="B247" s="94" t="str">
        <f ca="1">IFERROR(OFFSET(DC[[#Headers],[Code Project]],MATCH(MYCS[[#This Row],[Project Code and Name ]],DC[Code Project],0),-3),"")</f>
        <v/>
      </c>
      <c r="C247" s="93"/>
      <c r="D247" s="95" t="str">
        <f ca="1">IFERROR(OFFSET(DC[[#Headers],[Code Project]],MATCH(MYCS[[#This Row],[Project Code and Name ]],DC[Code Project],0),1),"")</f>
        <v/>
      </c>
      <c r="E247" s="96" t="str">
        <f ca="1">IFERROR(OFFSET(DC[[#Headers],[Code Project]],MATCH(MYCS[[#This Row],[Project Code and Name ]],DC[Code Project],0),6),"")</f>
        <v/>
      </c>
      <c r="F247" s="93"/>
      <c r="G247" s="93"/>
      <c r="H247" s="97"/>
      <c r="I247" s="97"/>
      <c r="J247" s="97"/>
      <c r="K247" s="97"/>
      <c r="L247" s="97"/>
      <c r="M247" s="97"/>
      <c r="N247" s="98">
        <f>J247+K247+L247+MYCS[[#This Row],[Non contractual commitments]]</f>
        <v>0</v>
      </c>
      <c r="O247" s="97"/>
      <c r="P247" s="97"/>
      <c r="Q247" s="97"/>
      <c r="R247" s="97"/>
      <c r="S247" s="97"/>
      <c r="T247" s="97"/>
      <c r="U247" s="98">
        <f>SUM(MYCS[[#This Row],[FY25-26 sum (signed)]:[Cumulative spending to end FY 23/24]],MYCS[[#This Row],[Approved budget FY 24/25]])</f>
        <v>0</v>
      </c>
      <c r="V247" s="99">
        <f>MYCS[[#This Row],[Total Project Commitments]]-MYCS[[#This Row],[Total approved cost of the project by DC (Value in UGX)]]</f>
        <v>0</v>
      </c>
      <c r="W247" s="93"/>
      <c r="X247" s="93"/>
      <c r="Y247" s="93"/>
      <c r="Z247" s="100"/>
    </row>
    <row r="248" spans="1:26" ht="20.25" x14ac:dyDescent="0.3">
      <c r="A248" s="93"/>
      <c r="B248" s="94" t="str">
        <f ca="1">IFERROR(OFFSET(DC[[#Headers],[Code Project]],MATCH(MYCS[[#This Row],[Project Code and Name ]],DC[Code Project],0),-3),"")</f>
        <v/>
      </c>
      <c r="C248" s="93"/>
      <c r="D248" s="95" t="str">
        <f ca="1">IFERROR(OFFSET(DC[[#Headers],[Code Project]],MATCH(MYCS[[#This Row],[Project Code and Name ]],DC[Code Project],0),1),"")</f>
        <v/>
      </c>
      <c r="E248" s="96" t="str">
        <f ca="1">IFERROR(OFFSET(DC[[#Headers],[Code Project]],MATCH(MYCS[[#This Row],[Project Code and Name ]],DC[Code Project],0),6),"")</f>
        <v/>
      </c>
      <c r="F248" s="93"/>
      <c r="G248" s="93"/>
      <c r="H248" s="97"/>
      <c r="I248" s="97"/>
      <c r="J248" s="97"/>
      <c r="K248" s="97"/>
      <c r="L248" s="97"/>
      <c r="M248" s="97"/>
      <c r="N248" s="98">
        <f>J248+K248+L248+MYCS[[#This Row],[Non contractual commitments]]</f>
        <v>0</v>
      </c>
      <c r="O248" s="97"/>
      <c r="P248" s="97"/>
      <c r="Q248" s="97"/>
      <c r="R248" s="97"/>
      <c r="S248" s="97"/>
      <c r="T248" s="97"/>
      <c r="U248" s="98">
        <f>SUM(MYCS[[#This Row],[FY25-26 sum (signed)]:[Cumulative spending to end FY 23/24]],MYCS[[#This Row],[Approved budget FY 24/25]])</f>
        <v>0</v>
      </c>
      <c r="V248" s="99">
        <f>MYCS[[#This Row],[Total Project Commitments]]-MYCS[[#This Row],[Total approved cost of the project by DC (Value in UGX)]]</f>
        <v>0</v>
      </c>
      <c r="W248" s="93"/>
      <c r="X248" s="93"/>
      <c r="Y248" s="93"/>
      <c r="Z248" s="100"/>
    </row>
    <row r="249" spans="1:26" ht="20.25" x14ac:dyDescent="0.3">
      <c r="A249" s="93"/>
      <c r="B249" s="94" t="str">
        <f ca="1">IFERROR(OFFSET(DC[[#Headers],[Code Project]],MATCH(MYCS[[#This Row],[Project Code and Name ]],DC[Code Project],0),-3),"")</f>
        <v/>
      </c>
      <c r="C249" s="93"/>
      <c r="D249" s="95" t="str">
        <f ca="1">IFERROR(OFFSET(DC[[#Headers],[Code Project]],MATCH(MYCS[[#This Row],[Project Code and Name ]],DC[Code Project],0),1),"")</f>
        <v/>
      </c>
      <c r="E249" s="96" t="str">
        <f ca="1">IFERROR(OFFSET(DC[[#Headers],[Code Project]],MATCH(MYCS[[#This Row],[Project Code and Name ]],DC[Code Project],0),6),"")</f>
        <v/>
      </c>
      <c r="F249" s="93"/>
      <c r="G249" s="93"/>
      <c r="H249" s="97"/>
      <c r="I249" s="97"/>
      <c r="J249" s="97"/>
      <c r="K249" s="97"/>
      <c r="L249" s="97"/>
      <c r="M249" s="97"/>
      <c r="N249" s="98">
        <f>J249+K249+L249+MYCS[[#This Row],[Non contractual commitments]]</f>
        <v>0</v>
      </c>
      <c r="O249" s="97"/>
      <c r="P249" s="97"/>
      <c r="Q249" s="97"/>
      <c r="R249" s="97"/>
      <c r="S249" s="97"/>
      <c r="T249" s="97"/>
      <c r="U249" s="98">
        <f>SUM(MYCS[[#This Row],[FY25-26 sum (signed)]:[Cumulative spending to end FY 23/24]],MYCS[[#This Row],[Approved budget FY 24/25]])</f>
        <v>0</v>
      </c>
      <c r="V249" s="99">
        <f>MYCS[[#This Row],[Total Project Commitments]]-MYCS[[#This Row],[Total approved cost of the project by DC (Value in UGX)]]</f>
        <v>0</v>
      </c>
      <c r="W249" s="93"/>
      <c r="X249" s="93"/>
      <c r="Y249" s="93"/>
      <c r="Z249" s="100"/>
    </row>
    <row r="250" spans="1:26" ht="20.25" x14ac:dyDescent="0.3">
      <c r="A250" s="93"/>
      <c r="B250" s="94" t="str">
        <f ca="1">IFERROR(OFFSET(DC[[#Headers],[Code Project]],MATCH(MYCS[[#This Row],[Project Code and Name ]],DC[Code Project],0),-3),"")</f>
        <v/>
      </c>
      <c r="C250" s="93"/>
      <c r="D250" s="95" t="str">
        <f ca="1">IFERROR(OFFSET(DC[[#Headers],[Code Project]],MATCH(MYCS[[#This Row],[Project Code and Name ]],DC[Code Project],0),1),"")</f>
        <v/>
      </c>
      <c r="E250" s="96" t="str">
        <f ca="1">IFERROR(OFFSET(DC[[#Headers],[Code Project]],MATCH(MYCS[[#This Row],[Project Code and Name ]],DC[Code Project],0),6),"")</f>
        <v/>
      </c>
      <c r="F250" s="93"/>
      <c r="G250" s="93"/>
      <c r="H250" s="97"/>
      <c r="I250" s="97"/>
      <c r="J250" s="97"/>
      <c r="K250" s="97"/>
      <c r="L250" s="97"/>
      <c r="M250" s="97"/>
      <c r="N250" s="98">
        <f>J250+K250+L250+MYCS[[#This Row],[Non contractual commitments]]</f>
        <v>0</v>
      </c>
      <c r="O250" s="97"/>
      <c r="P250" s="97"/>
      <c r="Q250" s="97"/>
      <c r="R250" s="97"/>
      <c r="S250" s="97"/>
      <c r="T250" s="97"/>
      <c r="U250" s="98">
        <f>SUM(MYCS[[#This Row],[FY25-26 sum (signed)]:[Cumulative spending to end FY 23/24]],MYCS[[#This Row],[Approved budget FY 24/25]])</f>
        <v>0</v>
      </c>
      <c r="V250" s="99">
        <f>MYCS[[#This Row],[Total Project Commitments]]-MYCS[[#This Row],[Total approved cost of the project by DC (Value in UGX)]]</f>
        <v>0</v>
      </c>
      <c r="W250" s="93"/>
      <c r="X250" s="93"/>
      <c r="Y250" s="93"/>
      <c r="Z250" s="100"/>
    </row>
    <row r="251" spans="1:26" ht="20.25" x14ac:dyDescent="0.3">
      <c r="A251" s="93"/>
      <c r="B251" s="94" t="str">
        <f ca="1">IFERROR(OFFSET(DC[[#Headers],[Code Project]],MATCH(MYCS[[#This Row],[Project Code and Name ]],DC[Code Project],0),-3),"")</f>
        <v/>
      </c>
      <c r="C251" s="93"/>
      <c r="D251" s="95" t="str">
        <f ca="1">IFERROR(OFFSET(DC[[#Headers],[Code Project]],MATCH(MYCS[[#This Row],[Project Code and Name ]],DC[Code Project],0),1),"")</f>
        <v/>
      </c>
      <c r="E251" s="96" t="str">
        <f ca="1">IFERROR(OFFSET(DC[[#Headers],[Code Project]],MATCH(MYCS[[#This Row],[Project Code and Name ]],DC[Code Project],0),6),"")</f>
        <v/>
      </c>
      <c r="F251" s="93"/>
      <c r="G251" s="93"/>
      <c r="H251" s="97"/>
      <c r="I251" s="97"/>
      <c r="J251" s="97"/>
      <c r="K251" s="97"/>
      <c r="L251" s="97"/>
      <c r="M251" s="97"/>
      <c r="N251" s="98">
        <f>J251+K251+L251+MYCS[[#This Row],[Non contractual commitments]]</f>
        <v>0</v>
      </c>
      <c r="O251" s="97"/>
      <c r="P251" s="97"/>
      <c r="Q251" s="97"/>
      <c r="R251" s="97"/>
      <c r="S251" s="97"/>
      <c r="T251" s="97"/>
      <c r="U251" s="98">
        <f>SUM(MYCS[[#This Row],[FY25-26 sum (signed)]:[Cumulative spending to end FY 23/24]],MYCS[[#This Row],[Approved budget FY 24/25]])</f>
        <v>0</v>
      </c>
      <c r="V251" s="99">
        <f>MYCS[[#This Row],[Total Project Commitments]]-MYCS[[#This Row],[Total approved cost of the project by DC (Value in UGX)]]</f>
        <v>0</v>
      </c>
      <c r="W251" s="93"/>
      <c r="X251" s="93"/>
      <c r="Y251" s="93"/>
      <c r="Z251" s="100"/>
    </row>
    <row r="252" spans="1:26" ht="20.25" x14ac:dyDescent="0.3">
      <c r="A252" s="93"/>
      <c r="B252" s="94" t="str">
        <f ca="1">IFERROR(OFFSET(DC[[#Headers],[Code Project]],MATCH(MYCS[[#This Row],[Project Code and Name ]],DC[Code Project],0),-3),"")</f>
        <v/>
      </c>
      <c r="C252" s="93"/>
      <c r="D252" s="95" t="str">
        <f ca="1">IFERROR(OFFSET(DC[[#Headers],[Code Project]],MATCH(MYCS[[#This Row],[Project Code and Name ]],DC[Code Project],0),1),"")</f>
        <v/>
      </c>
      <c r="E252" s="96" t="str">
        <f ca="1">IFERROR(OFFSET(DC[[#Headers],[Code Project]],MATCH(MYCS[[#This Row],[Project Code and Name ]],DC[Code Project],0),6),"")</f>
        <v/>
      </c>
      <c r="F252" s="93"/>
      <c r="G252" s="93"/>
      <c r="H252" s="97"/>
      <c r="I252" s="97"/>
      <c r="J252" s="97"/>
      <c r="K252" s="97"/>
      <c r="L252" s="97"/>
      <c r="M252" s="97"/>
      <c r="N252" s="98">
        <f>J252+K252+L252+MYCS[[#This Row],[Non contractual commitments]]</f>
        <v>0</v>
      </c>
      <c r="O252" s="97"/>
      <c r="P252" s="97"/>
      <c r="Q252" s="97"/>
      <c r="R252" s="97"/>
      <c r="S252" s="97"/>
      <c r="T252" s="97"/>
      <c r="U252" s="98">
        <f>SUM(MYCS[[#This Row],[FY25-26 sum (signed)]:[Cumulative spending to end FY 23/24]],MYCS[[#This Row],[Approved budget FY 24/25]])</f>
        <v>0</v>
      </c>
      <c r="V252" s="99">
        <f>MYCS[[#This Row],[Total Project Commitments]]-MYCS[[#This Row],[Total approved cost of the project by DC (Value in UGX)]]</f>
        <v>0</v>
      </c>
      <c r="W252" s="93"/>
      <c r="X252" s="93"/>
      <c r="Y252" s="93"/>
      <c r="Z252" s="100"/>
    </row>
    <row r="253" spans="1:26" ht="20.25" x14ac:dyDescent="0.3">
      <c r="A253" s="93"/>
      <c r="B253" s="94" t="str">
        <f ca="1">IFERROR(OFFSET(DC[[#Headers],[Code Project]],MATCH(MYCS[[#This Row],[Project Code and Name ]],DC[Code Project],0),-3),"")</f>
        <v/>
      </c>
      <c r="C253" s="93"/>
      <c r="D253" s="95" t="str">
        <f ca="1">IFERROR(OFFSET(DC[[#Headers],[Code Project]],MATCH(MYCS[[#This Row],[Project Code and Name ]],DC[Code Project],0),1),"")</f>
        <v/>
      </c>
      <c r="E253" s="96" t="str">
        <f ca="1">IFERROR(OFFSET(DC[[#Headers],[Code Project]],MATCH(MYCS[[#This Row],[Project Code and Name ]],DC[Code Project],0),6),"")</f>
        <v/>
      </c>
      <c r="F253" s="93"/>
      <c r="G253" s="93"/>
      <c r="H253" s="97"/>
      <c r="I253" s="97"/>
      <c r="J253" s="97"/>
      <c r="K253" s="97"/>
      <c r="L253" s="97"/>
      <c r="M253" s="97"/>
      <c r="N253" s="98">
        <f>J253+K253+L253+MYCS[[#This Row],[Non contractual commitments]]</f>
        <v>0</v>
      </c>
      <c r="O253" s="97"/>
      <c r="P253" s="97"/>
      <c r="Q253" s="97"/>
      <c r="R253" s="97"/>
      <c r="S253" s="97"/>
      <c r="T253" s="97"/>
      <c r="U253" s="98">
        <f>SUM(MYCS[[#This Row],[FY25-26 sum (signed)]:[Cumulative spending to end FY 23/24]],MYCS[[#This Row],[Approved budget FY 24/25]])</f>
        <v>0</v>
      </c>
      <c r="V253" s="99">
        <f>MYCS[[#This Row],[Total Project Commitments]]-MYCS[[#This Row],[Total approved cost of the project by DC (Value in UGX)]]</f>
        <v>0</v>
      </c>
      <c r="W253" s="93"/>
      <c r="X253" s="93"/>
      <c r="Y253" s="93"/>
      <c r="Z253" s="100"/>
    </row>
    <row r="254" spans="1:26" ht="20.25" x14ac:dyDescent="0.3">
      <c r="A254" s="93"/>
      <c r="B254" s="94" t="str">
        <f ca="1">IFERROR(OFFSET(DC[[#Headers],[Code Project]],MATCH(MYCS[[#This Row],[Project Code and Name ]],DC[Code Project],0),-3),"")</f>
        <v/>
      </c>
      <c r="C254" s="93"/>
      <c r="D254" s="95" t="str">
        <f ca="1">IFERROR(OFFSET(DC[[#Headers],[Code Project]],MATCH(MYCS[[#This Row],[Project Code and Name ]],DC[Code Project],0),1),"")</f>
        <v/>
      </c>
      <c r="E254" s="96" t="str">
        <f ca="1">IFERROR(OFFSET(DC[[#Headers],[Code Project]],MATCH(MYCS[[#This Row],[Project Code and Name ]],DC[Code Project],0),6),"")</f>
        <v/>
      </c>
      <c r="F254" s="93"/>
      <c r="G254" s="93"/>
      <c r="H254" s="97"/>
      <c r="I254" s="97"/>
      <c r="J254" s="97"/>
      <c r="K254" s="97"/>
      <c r="L254" s="97"/>
      <c r="M254" s="97"/>
      <c r="N254" s="98">
        <f>J254+K254+L254+MYCS[[#This Row],[Non contractual commitments]]</f>
        <v>0</v>
      </c>
      <c r="O254" s="97"/>
      <c r="P254" s="97"/>
      <c r="Q254" s="97"/>
      <c r="R254" s="97"/>
      <c r="S254" s="97"/>
      <c r="T254" s="97"/>
      <c r="U254" s="98">
        <f>SUM(MYCS[[#This Row],[FY25-26 sum (signed)]:[Cumulative spending to end FY 23/24]],MYCS[[#This Row],[Approved budget FY 24/25]])</f>
        <v>0</v>
      </c>
      <c r="V254" s="99">
        <f>MYCS[[#This Row],[Total Project Commitments]]-MYCS[[#This Row],[Total approved cost of the project by DC (Value in UGX)]]</f>
        <v>0</v>
      </c>
      <c r="W254" s="93"/>
      <c r="X254" s="93"/>
      <c r="Y254" s="93"/>
      <c r="Z254" s="100"/>
    </row>
    <row r="255" spans="1:26" ht="20.25" x14ac:dyDescent="0.3">
      <c r="A255" s="93"/>
      <c r="B255" s="94" t="str">
        <f ca="1">IFERROR(OFFSET(DC[[#Headers],[Code Project]],MATCH(MYCS[[#This Row],[Project Code and Name ]],DC[Code Project],0),-3),"")</f>
        <v/>
      </c>
      <c r="C255" s="93"/>
      <c r="D255" s="95" t="str">
        <f ca="1">IFERROR(OFFSET(DC[[#Headers],[Code Project]],MATCH(MYCS[[#This Row],[Project Code and Name ]],DC[Code Project],0),1),"")</f>
        <v/>
      </c>
      <c r="E255" s="96" t="str">
        <f ca="1">IFERROR(OFFSET(DC[[#Headers],[Code Project]],MATCH(MYCS[[#This Row],[Project Code and Name ]],DC[Code Project],0),6),"")</f>
        <v/>
      </c>
      <c r="F255" s="93"/>
      <c r="G255" s="93"/>
      <c r="H255" s="97"/>
      <c r="I255" s="97"/>
      <c r="J255" s="97"/>
      <c r="K255" s="97"/>
      <c r="L255" s="97"/>
      <c r="M255" s="97"/>
      <c r="N255" s="98">
        <f>J255+K255+L255+MYCS[[#This Row],[Non contractual commitments]]</f>
        <v>0</v>
      </c>
      <c r="O255" s="97"/>
      <c r="P255" s="97"/>
      <c r="Q255" s="97"/>
      <c r="R255" s="97"/>
      <c r="S255" s="97"/>
      <c r="T255" s="97"/>
      <c r="U255" s="98">
        <f>SUM(MYCS[[#This Row],[FY25-26 sum (signed)]:[Cumulative spending to end FY 23/24]],MYCS[[#This Row],[Approved budget FY 24/25]])</f>
        <v>0</v>
      </c>
      <c r="V255" s="99">
        <f>MYCS[[#This Row],[Total Project Commitments]]-MYCS[[#This Row],[Total approved cost of the project by DC (Value in UGX)]]</f>
        <v>0</v>
      </c>
      <c r="W255" s="93"/>
      <c r="X255" s="93"/>
      <c r="Y255" s="93"/>
      <c r="Z255" s="100"/>
    </row>
    <row r="256" spans="1:26" ht="20.25" x14ac:dyDescent="0.3">
      <c r="A256" s="93"/>
      <c r="B256" s="94" t="str">
        <f ca="1">IFERROR(OFFSET(DC[[#Headers],[Code Project]],MATCH(MYCS[[#This Row],[Project Code and Name ]],DC[Code Project],0),-3),"")</f>
        <v/>
      </c>
      <c r="C256" s="93"/>
      <c r="D256" s="95" t="str">
        <f ca="1">IFERROR(OFFSET(DC[[#Headers],[Code Project]],MATCH(MYCS[[#This Row],[Project Code and Name ]],DC[Code Project],0),1),"")</f>
        <v/>
      </c>
      <c r="E256" s="96" t="str">
        <f ca="1">IFERROR(OFFSET(DC[[#Headers],[Code Project]],MATCH(MYCS[[#This Row],[Project Code and Name ]],DC[Code Project],0),6),"")</f>
        <v/>
      </c>
      <c r="F256" s="93"/>
      <c r="G256" s="93"/>
      <c r="H256" s="97"/>
      <c r="I256" s="97"/>
      <c r="J256" s="97"/>
      <c r="K256" s="97"/>
      <c r="L256" s="97"/>
      <c r="M256" s="97"/>
      <c r="N256" s="98">
        <f>J256+K256+L256+MYCS[[#This Row],[Non contractual commitments]]</f>
        <v>0</v>
      </c>
      <c r="O256" s="97"/>
      <c r="P256" s="97"/>
      <c r="Q256" s="97"/>
      <c r="R256" s="97"/>
      <c r="S256" s="97"/>
      <c r="T256" s="97"/>
      <c r="U256" s="98">
        <f>SUM(MYCS[[#This Row],[FY25-26 sum (signed)]:[Cumulative spending to end FY 23/24]],MYCS[[#This Row],[Approved budget FY 24/25]])</f>
        <v>0</v>
      </c>
      <c r="V256" s="99">
        <f>MYCS[[#This Row],[Total Project Commitments]]-MYCS[[#This Row],[Total approved cost of the project by DC (Value in UGX)]]</f>
        <v>0</v>
      </c>
      <c r="W256" s="93"/>
      <c r="X256" s="93"/>
      <c r="Y256" s="93"/>
      <c r="Z256" s="100"/>
    </row>
    <row r="257" spans="1:26" ht="20.25" x14ac:dyDescent="0.3">
      <c r="A257" s="93"/>
      <c r="B257" s="94" t="str">
        <f ca="1">IFERROR(OFFSET(DC[[#Headers],[Code Project]],MATCH(MYCS[[#This Row],[Project Code and Name ]],DC[Code Project],0),-3),"")</f>
        <v/>
      </c>
      <c r="C257" s="93"/>
      <c r="D257" s="95" t="str">
        <f ca="1">IFERROR(OFFSET(DC[[#Headers],[Code Project]],MATCH(MYCS[[#This Row],[Project Code and Name ]],DC[Code Project],0),1),"")</f>
        <v/>
      </c>
      <c r="E257" s="96" t="str">
        <f ca="1">IFERROR(OFFSET(DC[[#Headers],[Code Project]],MATCH(MYCS[[#This Row],[Project Code and Name ]],DC[Code Project],0),6),"")</f>
        <v/>
      </c>
      <c r="F257" s="93"/>
      <c r="G257" s="93"/>
      <c r="H257" s="97"/>
      <c r="I257" s="97"/>
      <c r="J257" s="97"/>
      <c r="K257" s="97"/>
      <c r="L257" s="97"/>
      <c r="M257" s="97"/>
      <c r="N257" s="98">
        <f>J257+K257+L257+MYCS[[#This Row],[Non contractual commitments]]</f>
        <v>0</v>
      </c>
      <c r="O257" s="97"/>
      <c r="P257" s="97"/>
      <c r="Q257" s="97"/>
      <c r="R257" s="97"/>
      <c r="S257" s="97"/>
      <c r="T257" s="97"/>
      <c r="U257" s="98">
        <f>SUM(MYCS[[#This Row],[FY25-26 sum (signed)]:[Cumulative spending to end FY 23/24]],MYCS[[#This Row],[Approved budget FY 24/25]])</f>
        <v>0</v>
      </c>
      <c r="V257" s="99">
        <f>MYCS[[#This Row],[Total Project Commitments]]-MYCS[[#This Row],[Total approved cost of the project by DC (Value in UGX)]]</f>
        <v>0</v>
      </c>
      <c r="W257" s="93"/>
      <c r="X257" s="93"/>
      <c r="Y257" s="93"/>
      <c r="Z257" s="100"/>
    </row>
    <row r="258" spans="1:26" ht="20.25" x14ac:dyDescent="0.3">
      <c r="A258" s="93"/>
      <c r="B258" s="94" t="str">
        <f ca="1">IFERROR(OFFSET(DC[[#Headers],[Code Project]],MATCH(MYCS[[#This Row],[Project Code and Name ]],DC[Code Project],0),-3),"")</f>
        <v/>
      </c>
      <c r="C258" s="93"/>
      <c r="D258" s="95" t="str">
        <f ca="1">IFERROR(OFFSET(DC[[#Headers],[Code Project]],MATCH(MYCS[[#This Row],[Project Code and Name ]],DC[Code Project],0),1),"")</f>
        <v/>
      </c>
      <c r="E258" s="96" t="str">
        <f ca="1">IFERROR(OFFSET(DC[[#Headers],[Code Project]],MATCH(MYCS[[#This Row],[Project Code and Name ]],DC[Code Project],0),6),"")</f>
        <v/>
      </c>
      <c r="F258" s="93"/>
      <c r="G258" s="93"/>
      <c r="H258" s="97"/>
      <c r="I258" s="97"/>
      <c r="J258" s="97"/>
      <c r="K258" s="97"/>
      <c r="L258" s="97"/>
      <c r="M258" s="97"/>
      <c r="N258" s="98">
        <f>J258+K258+L258+MYCS[[#This Row],[Non contractual commitments]]</f>
        <v>0</v>
      </c>
      <c r="O258" s="97"/>
      <c r="P258" s="97"/>
      <c r="Q258" s="97"/>
      <c r="R258" s="97"/>
      <c r="S258" s="97"/>
      <c r="T258" s="97"/>
      <c r="U258" s="98">
        <f>SUM(MYCS[[#This Row],[FY25-26 sum (signed)]:[Cumulative spending to end FY 23/24]],MYCS[[#This Row],[Approved budget FY 24/25]])</f>
        <v>0</v>
      </c>
      <c r="V258" s="99">
        <f>MYCS[[#This Row],[Total Project Commitments]]-MYCS[[#This Row],[Total approved cost of the project by DC (Value in UGX)]]</f>
        <v>0</v>
      </c>
      <c r="W258" s="93"/>
      <c r="X258" s="93"/>
      <c r="Y258" s="93"/>
      <c r="Z258" s="100"/>
    </row>
    <row r="259" spans="1:26" ht="20.25" x14ac:dyDescent="0.3">
      <c r="A259" s="93"/>
      <c r="B259" s="94" t="str">
        <f ca="1">IFERROR(OFFSET(DC[[#Headers],[Code Project]],MATCH(MYCS[[#This Row],[Project Code and Name ]],DC[Code Project],0),-3),"")</f>
        <v/>
      </c>
      <c r="C259" s="93"/>
      <c r="D259" s="95" t="str">
        <f ca="1">IFERROR(OFFSET(DC[[#Headers],[Code Project]],MATCH(MYCS[[#This Row],[Project Code and Name ]],DC[Code Project],0),1),"")</f>
        <v/>
      </c>
      <c r="E259" s="96" t="str">
        <f ca="1">IFERROR(OFFSET(DC[[#Headers],[Code Project]],MATCH(MYCS[[#This Row],[Project Code and Name ]],DC[Code Project],0),6),"")</f>
        <v/>
      </c>
      <c r="F259" s="93"/>
      <c r="G259" s="93"/>
      <c r="H259" s="97"/>
      <c r="I259" s="97"/>
      <c r="J259" s="97"/>
      <c r="K259" s="97"/>
      <c r="L259" s="97"/>
      <c r="M259" s="97"/>
      <c r="N259" s="98">
        <f>J259+K259+L259+MYCS[[#This Row],[Non contractual commitments]]</f>
        <v>0</v>
      </c>
      <c r="O259" s="97"/>
      <c r="P259" s="97"/>
      <c r="Q259" s="97"/>
      <c r="R259" s="97"/>
      <c r="S259" s="97"/>
      <c r="T259" s="97"/>
      <c r="U259" s="98">
        <f>SUM(MYCS[[#This Row],[FY25-26 sum (signed)]:[Cumulative spending to end FY 23/24]],MYCS[[#This Row],[Approved budget FY 24/25]])</f>
        <v>0</v>
      </c>
      <c r="V259" s="99">
        <f>MYCS[[#This Row],[Total Project Commitments]]-MYCS[[#This Row],[Total approved cost of the project by DC (Value in UGX)]]</f>
        <v>0</v>
      </c>
      <c r="W259" s="93"/>
      <c r="X259" s="93"/>
      <c r="Y259" s="93"/>
      <c r="Z259" s="100"/>
    </row>
    <row r="260" spans="1:26" ht="20.25" x14ac:dyDescent="0.3">
      <c r="A260" s="93"/>
      <c r="B260" s="94" t="str">
        <f ca="1">IFERROR(OFFSET(DC[[#Headers],[Code Project]],MATCH(MYCS[[#This Row],[Project Code and Name ]],DC[Code Project],0),-3),"")</f>
        <v/>
      </c>
      <c r="C260" s="93"/>
      <c r="D260" s="95" t="str">
        <f ca="1">IFERROR(OFFSET(DC[[#Headers],[Code Project]],MATCH(MYCS[[#This Row],[Project Code and Name ]],DC[Code Project],0),1),"")</f>
        <v/>
      </c>
      <c r="E260" s="96" t="str">
        <f ca="1">IFERROR(OFFSET(DC[[#Headers],[Code Project]],MATCH(MYCS[[#This Row],[Project Code and Name ]],DC[Code Project],0),6),"")</f>
        <v/>
      </c>
      <c r="F260" s="93"/>
      <c r="G260" s="93"/>
      <c r="H260" s="97"/>
      <c r="I260" s="97"/>
      <c r="J260" s="97"/>
      <c r="K260" s="97"/>
      <c r="L260" s="97"/>
      <c r="M260" s="97"/>
      <c r="N260" s="98">
        <f>J260+K260+L260+MYCS[[#This Row],[Non contractual commitments]]</f>
        <v>0</v>
      </c>
      <c r="O260" s="97"/>
      <c r="P260" s="97"/>
      <c r="Q260" s="97"/>
      <c r="R260" s="97"/>
      <c r="S260" s="97"/>
      <c r="T260" s="97"/>
      <c r="U260" s="98">
        <f>SUM(MYCS[[#This Row],[FY25-26 sum (signed)]:[Cumulative spending to end FY 23/24]],MYCS[[#This Row],[Approved budget FY 24/25]])</f>
        <v>0</v>
      </c>
      <c r="V260" s="99">
        <f>MYCS[[#This Row],[Total Project Commitments]]-MYCS[[#This Row],[Total approved cost of the project by DC (Value in UGX)]]</f>
        <v>0</v>
      </c>
      <c r="W260" s="93"/>
      <c r="X260" s="93"/>
      <c r="Y260" s="93"/>
      <c r="Z260" s="100"/>
    </row>
    <row r="261" spans="1:26" ht="20.25" x14ac:dyDescent="0.3">
      <c r="A261" s="93"/>
      <c r="B261" s="94" t="str">
        <f ca="1">IFERROR(OFFSET(DC[[#Headers],[Code Project]],MATCH(MYCS[[#This Row],[Project Code and Name ]],DC[Code Project],0),-3),"")</f>
        <v/>
      </c>
      <c r="C261" s="93"/>
      <c r="D261" s="95" t="str">
        <f ca="1">IFERROR(OFFSET(DC[[#Headers],[Code Project]],MATCH(MYCS[[#This Row],[Project Code and Name ]],DC[Code Project],0),1),"")</f>
        <v/>
      </c>
      <c r="E261" s="96" t="str">
        <f ca="1">IFERROR(OFFSET(DC[[#Headers],[Code Project]],MATCH(MYCS[[#This Row],[Project Code and Name ]],DC[Code Project],0),6),"")</f>
        <v/>
      </c>
      <c r="F261" s="93"/>
      <c r="G261" s="93"/>
      <c r="H261" s="97"/>
      <c r="I261" s="97"/>
      <c r="J261" s="97"/>
      <c r="K261" s="97"/>
      <c r="L261" s="97"/>
      <c r="M261" s="97"/>
      <c r="N261" s="98">
        <f>J261+K261+L261+MYCS[[#This Row],[Non contractual commitments]]</f>
        <v>0</v>
      </c>
      <c r="O261" s="97"/>
      <c r="P261" s="97"/>
      <c r="Q261" s="97"/>
      <c r="R261" s="97"/>
      <c r="S261" s="97"/>
      <c r="T261" s="97"/>
      <c r="U261" s="98">
        <f>SUM(MYCS[[#This Row],[FY25-26 sum (signed)]:[Cumulative spending to end FY 23/24]],MYCS[[#This Row],[Approved budget FY 24/25]])</f>
        <v>0</v>
      </c>
      <c r="V261" s="99">
        <f>MYCS[[#This Row],[Total Project Commitments]]-MYCS[[#This Row],[Total approved cost of the project by DC (Value in UGX)]]</f>
        <v>0</v>
      </c>
      <c r="W261" s="93"/>
      <c r="X261" s="93"/>
      <c r="Y261" s="93"/>
      <c r="Z261" s="100"/>
    </row>
    <row r="262" spans="1:26" ht="20.25" x14ac:dyDescent="0.3">
      <c r="A262" s="93"/>
      <c r="B262" s="94" t="str">
        <f ca="1">IFERROR(OFFSET(DC[[#Headers],[Code Project]],MATCH(MYCS[[#This Row],[Project Code and Name ]],DC[Code Project],0),-3),"")</f>
        <v/>
      </c>
      <c r="C262" s="93"/>
      <c r="D262" s="95" t="str">
        <f ca="1">IFERROR(OFFSET(DC[[#Headers],[Code Project]],MATCH(MYCS[[#This Row],[Project Code and Name ]],DC[Code Project],0),1),"")</f>
        <v/>
      </c>
      <c r="E262" s="96" t="str">
        <f ca="1">IFERROR(OFFSET(DC[[#Headers],[Code Project]],MATCH(MYCS[[#This Row],[Project Code and Name ]],DC[Code Project],0),6),"")</f>
        <v/>
      </c>
      <c r="F262" s="93"/>
      <c r="G262" s="93"/>
      <c r="H262" s="97"/>
      <c r="I262" s="97"/>
      <c r="J262" s="97"/>
      <c r="K262" s="97"/>
      <c r="L262" s="97"/>
      <c r="M262" s="97"/>
      <c r="N262" s="98">
        <f>J262+K262+L262+MYCS[[#This Row],[Non contractual commitments]]</f>
        <v>0</v>
      </c>
      <c r="O262" s="97"/>
      <c r="P262" s="97"/>
      <c r="Q262" s="97"/>
      <c r="R262" s="97"/>
      <c r="S262" s="97"/>
      <c r="T262" s="97"/>
      <c r="U262" s="98">
        <f>SUM(MYCS[[#This Row],[FY25-26 sum (signed)]:[Cumulative spending to end FY 23/24]],MYCS[[#This Row],[Approved budget FY 24/25]])</f>
        <v>0</v>
      </c>
      <c r="V262" s="99">
        <f>MYCS[[#This Row],[Total Project Commitments]]-MYCS[[#This Row],[Total approved cost of the project by DC (Value in UGX)]]</f>
        <v>0</v>
      </c>
      <c r="W262" s="93"/>
      <c r="X262" s="93"/>
      <c r="Y262" s="93"/>
      <c r="Z262" s="100"/>
    </row>
    <row r="263" spans="1:26" ht="20.25" x14ac:dyDescent="0.3">
      <c r="A263" s="93"/>
      <c r="B263" s="94" t="str">
        <f ca="1">IFERROR(OFFSET(DC[[#Headers],[Code Project]],MATCH(MYCS[[#This Row],[Project Code and Name ]],DC[Code Project],0),-3),"")</f>
        <v/>
      </c>
      <c r="C263" s="93"/>
      <c r="D263" s="95" t="str">
        <f ca="1">IFERROR(OFFSET(DC[[#Headers],[Code Project]],MATCH(MYCS[[#This Row],[Project Code and Name ]],DC[Code Project],0),1),"")</f>
        <v/>
      </c>
      <c r="E263" s="96" t="str">
        <f ca="1">IFERROR(OFFSET(DC[[#Headers],[Code Project]],MATCH(MYCS[[#This Row],[Project Code and Name ]],DC[Code Project],0),6),"")</f>
        <v/>
      </c>
      <c r="F263" s="93"/>
      <c r="G263" s="93"/>
      <c r="H263" s="97"/>
      <c r="I263" s="97"/>
      <c r="J263" s="97"/>
      <c r="K263" s="97"/>
      <c r="L263" s="97"/>
      <c r="M263" s="97"/>
      <c r="N263" s="98">
        <f>J263+K263+L263+MYCS[[#This Row],[Non contractual commitments]]</f>
        <v>0</v>
      </c>
      <c r="O263" s="97"/>
      <c r="P263" s="97"/>
      <c r="Q263" s="97"/>
      <c r="R263" s="97"/>
      <c r="S263" s="97"/>
      <c r="T263" s="97"/>
      <c r="U263" s="98">
        <f>SUM(MYCS[[#This Row],[FY25-26 sum (signed)]:[Cumulative spending to end FY 23/24]],MYCS[[#This Row],[Approved budget FY 24/25]])</f>
        <v>0</v>
      </c>
      <c r="V263" s="99">
        <f>MYCS[[#This Row],[Total Project Commitments]]-MYCS[[#This Row],[Total approved cost of the project by DC (Value in UGX)]]</f>
        <v>0</v>
      </c>
      <c r="W263" s="93"/>
      <c r="X263" s="93"/>
      <c r="Y263" s="93"/>
      <c r="Z263" s="100"/>
    </row>
    <row r="264" spans="1:26" ht="20.25" x14ac:dyDescent="0.3">
      <c r="A264" s="93"/>
      <c r="B264" s="94" t="str">
        <f ca="1">IFERROR(OFFSET(DC[[#Headers],[Code Project]],MATCH(MYCS[[#This Row],[Project Code and Name ]],DC[Code Project],0),-3),"")</f>
        <v/>
      </c>
      <c r="C264" s="93"/>
      <c r="D264" s="95" t="str">
        <f ca="1">IFERROR(OFFSET(DC[[#Headers],[Code Project]],MATCH(MYCS[[#This Row],[Project Code and Name ]],DC[Code Project],0),1),"")</f>
        <v/>
      </c>
      <c r="E264" s="96" t="str">
        <f ca="1">IFERROR(OFFSET(DC[[#Headers],[Code Project]],MATCH(MYCS[[#This Row],[Project Code and Name ]],DC[Code Project],0),6),"")</f>
        <v/>
      </c>
      <c r="F264" s="93"/>
      <c r="G264" s="93"/>
      <c r="H264" s="97"/>
      <c r="I264" s="97"/>
      <c r="J264" s="97"/>
      <c r="K264" s="97"/>
      <c r="L264" s="97"/>
      <c r="M264" s="97"/>
      <c r="N264" s="98">
        <f>J264+K264+L264+MYCS[[#This Row],[Non contractual commitments]]</f>
        <v>0</v>
      </c>
      <c r="O264" s="97"/>
      <c r="P264" s="97"/>
      <c r="Q264" s="97"/>
      <c r="R264" s="97"/>
      <c r="S264" s="97"/>
      <c r="T264" s="97"/>
      <c r="U264" s="98">
        <f>SUM(MYCS[[#This Row],[FY25-26 sum (signed)]:[Cumulative spending to end FY 23/24]],MYCS[[#This Row],[Approved budget FY 24/25]])</f>
        <v>0</v>
      </c>
      <c r="V264" s="99">
        <f>MYCS[[#This Row],[Total Project Commitments]]-MYCS[[#This Row],[Total approved cost of the project by DC (Value in UGX)]]</f>
        <v>0</v>
      </c>
      <c r="W264" s="93"/>
      <c r="X264" s="93"/>
      <c r="Y264" s="93"/>
      <c r="Z264" s="100"/>
    </row>
    <row r="265" spans="1:26" ht="20.25" x14ac:dyDescent="0.3">
      <c r="A265" s="93"/>
      <c r="B265" s="94" t="str">
        <f ca="1">IFERROR(OFFSET(DC[[#Headers],[Code Project]],MATCH(MYCS[[#This Row],[Project Code and Name ]],DC[Code Project],0),-3),"")</f>
        <v/>
      </c>
      <c r="C265" s="93"/>
      <c r="D265" s="95" t="str">
        <f ca="1">IFERROR(OFFSET(DC[[#Headers],[Code Project]],MATCH(MYCS[[#This Row],[Project Code and Name ]],DC[Code Project],0),1),"")</f>
        <v/>
      </c>
      <c r="E265" s="96" t="str">
        <f ca="1">IFERROR(OFFSET(DC[[#Headers],[Code Project]],MATCH(MYCS[[#This Row],[Project Code and Name ]],DC[Code Project],0),6),"")</f>
        <v/>
      </c>
      <c r="F265" s="93"/>
      <c r="G265" s="93"/>
      <c r="H265" s="97"/>
      <c r="I265" s="97"/>
      <c r="J265" s="97"/>
      <c r="K265" s="97"/>
      <c r="L265" s="97"/>
      <c r="M265" s="97"/>
      <c r="N265" s="98">
        <f>J265+K265+L265+MYCS[[#This Row],[Non contractual commitments]]</f>
        <v>0</v>
      </c>
      <c r="O265" s="97"/>
      <c r="P265" s="97"/>
      <c r="Q265" s="97"/>
      <c r="R265" s="97"/>
      <c r="S265" s="97"/>
      <c r="T265" s="97"/>
      <c r="U265" s="98">
        <f>SUM(MYCS[[#This Row],[FY25-26 sum (signed)]:[Cumulative spending to end FY 23/24]],MYCS[[#This Row],[Approved budget FY 24/25]])</f>
        <v>0</v>
      </c>
      <c r="V265" s="99">
        <f>MYCS[[#This Row],[Total Project Commitments]]-MYCS[[#This Row],[Total approved cost of the project by DC (Value in UGX)]]</f>
        <v>0</v>
      </c>
      <c r="W265" s="93"/>
      <c r="X265" s="93"/>
      <c r="Y265" s="93"/>
      <c r="Z265" s="100"/>
    </row>
    <row r="266" spans="1:26" ht="20.25" x14ac:dyDescent="0.3">
      <c r="A266" s="93"/>
      <c r="B266" s="94" t="str">
        <f ca="1">IFERROR(OFFSET(DC[[#Headers],[Code Project]],MATCH(MYCS[[#This Row],[Project Code and Name ]],DC[Code Project],0),-3),"")</f>
        <v/>
      </c>
      <c r="C266" s="93"/>
      <c r="D266" s="95" t="str">
        <f ca="1">IFERROR(OFFSET(DC[[#Headers],[Code Project]],MATCH(MYCS[[#This Row],[Project Code and Name ]],DC[Code Project],0),1),"")</f>
        <v/>
      </c>
      <c r="E266" s="96" t="str">
        <f ca="1">IFERROR(OFFSET(DC[[#Headers],[Code Project]],MATCH(MYCS[[#This Row],[Project Code and Name ]],DC[Code Project],0),6),"")</f>
        <v/>
      </c>
      <c r="F266" s="93"/>
      <c r="G266" s="93"/>
      <c r="H266" s="97"/>
      <c r="I266" s="97"/>
      <c r="J266" s="97"/>
      <c r="K266" s="97"/>
      <c r="L266" s="97"/>
      <c r="M266" s="97"/>
      <c r="N266" s="98">
        <f>J266+K266+L266+MYCS[[#This Row],[Non contractual commitments]]</f>
        <v>0</v>
      </c>
      <c r="O266" s="97"/>
      <c r="P266" s="97"/>
      <c r="Q266" s="97"/>
      <c r="R266" s="97"/>
      <c r="S266" s="97"/>
      <c r="T266" s="97"/>
      <c r="U266" s="98">
        <f>SUM(MYCS[[#This Row],[FY25-26 sum (signed)]:[Cumulative spending to end FY 23/24]],MYCS[[#This Row],[Approved budget FY 24/25]])</f>
        <v>0</v>
      </c>
      <c r="V266" s="99">
        <f>MYCS[[#This Row],[Total Project Commitments]]-MYCS[[#This Row],[Total approved cost of the project by DC (Value in UGX)]]</f>
        <v>0</v>
      </c>
      <c r="W266" s="93"/>
      <c r="X266" s="93"/>
      <c r="Y266" s="93"/>
      <c r="Z266" s="100"/>
    </row>
    <row r="267" spans="1:26" ht="20.25" x14ac:dyDescent="0.3">
      <c r="A267" s="93"/>
      <c r="B267" s="94" t="str">
        <f ca="1">IFERROR(OFFSET(DC[[#Headers],[Code Project]],MATCH(MYCS[[#This Row],[Project Code and Name ]],DC[Code Project],0),-3),"")</f>
        <v/>
      </c>
      <c r="C267" s="93"/>
      <c r="D267" s="95" t="str">
        <f ca="1">IFERROR(OFFSET(DC[[#Headers],[Code Project]],MATCH(MYCS[[#This Row],[Project Code and Name ]],DC[Code Project],0),1),"")</f>
        <v/>
      </c>
      <c r="E267" s="96" t="str">
        <f ca="1">IFERROR(OFFSET(DC[[#Headers],[Code Project]],MATCH(MYCS[[#This Row],[Project Code and Name ]],DC[Code Project],0),6),"")</f>
        <v/>
      </c>
      <c r="F267" s="93"/>
      <c r="G267" s="93"/>
      <c r="H267" s="97"/>
      <c r="I267" s="97"/>
      <c r="J267" s="97"/>
      <c r="K267" s="97"/>
      <c r="L267" s="97"/>
      <c r="M267" s="97"/>
      <c r="N267" s="98">
        <f>J267+K267+L267+MYCS[[#This Row],[Non contractual commitments]]</f>
        <v>0</v>
      </c>
      <c r="O267" s="97"/>
      <c r="P267" s="97"/>
      <c r="Q267" s="97"/>
      <c r="R267" s="97"/>
      <c r="S267" s="97"/>
      <c r="T267" s="97"/>
      <c r="U267" s="98">
        <f>SUM(MYCS[[#This Row],[FY25-26 sum (signed)]:[Cumulative spending to end FY 23/24]],MYCS[[#This Row],[Approved budget FY 24/25]])</f>
        <v>0</v>
      </c>
      <c r="V267" s="99">
        <f>MYCS[[#This Row],[Total Project Commitments]]-MYCS[[#This Row],[Total approved cost of the project by DC (Value in UGX)]]</f>
        <v>0</v>
      </c>
      <c r="W267" s="93"/>
      <c r="X267" s="93"/>
      <c r="Y267" s="93"/>
      <c r="Z267" s="100"/>
    </row>
    <row r="268" spans="1:26" ht="20.25" x14ac:dyDescent="0.3">
      <c r="A268" s="93"/>
      <c r="B268" s="94" t="str">
        <f ca="1">IFERROR(OFFSET(DC[[#Headers],[Code Project]],MATCH(MYCS[[#This Row],[Project Code and Name ]],DC[Code Project],0),-3),"")</f>
        <v/>
      </c>
      <c r="C268" s="93"/>
      <c r="D268" s="95" t="str">
        <f ca="1">IFERROR(OFFSET(DC[[#Headers],[Code Project]],MATCH(MYCS[[#This Row],[Project Code and Name ]],DC[Code Project],0),1),"")</f>
        <v/>
      </c>
      <c r="E268" s="96" t="str">
        <f ca="1">IFERROR(OFFSET(DC[[#Headers],[Code Project]],MATCH(MYCS[[#This Row],[Project Code and Name ]],DC[Code Project],0),6),"")</f>
        <v/>
      </c>
      <c r="F268" s="93"/>
      <c r="G268" s="93"/>
      <c r="H268" s="97"/>
      <c r="I268" s="97"/>
      <c r="J268" s="97"/>
      <c r="K268" s="97"/>
      <c r="L268" s="97"/>
      <c r="M268" s="97"/>
      <c r="N268" s="98">
        <f>J268+K268+L268+MYCS[[#This Row],[Non contractual commitments]]</f>
        <v>0</v>
      </c>
      <c r="O268" s="97"/>
      <c r="P268" s="97"/>
      <c r="Q268" s="97"/>
      <c r="R268" s="97"/>
      <c r="S268" s="97"/>
      <c r="T268" s="97"/>
      <c r="U268" s="98">
        <f>SUM(MYCS[[#This Row],[FY25-26 sum (signed)]:[Cumulative spending to end FY 23/24]],MYCS[[#This Row],[Approved budget FY 24/25]])</f>
        <v>0</v>
      </c>
      <c r="V268" s="99">
        <f>MYCS[[#This Row],[Total Project Commitments]]-MYCS[[#This Row],[Total approved cost of the project by DC (Value in UGX)]]</f>
        <v>0</v>
      </c>
      <c r="W268" s="93"/>
      <c r="X268" s="93"/>
      <c r="Y268" s="93"/>
      <c r="Z268" s="100"/>
    </row>
    <row r="269" spans="1:26" ht="20.25" x14ac:dyDescent="0.3">
      <c r="A269" s="93"/>
      <c r="B269" s="94" t="str">
        <f ca="1">IFERROR(OFFSET(DC[[#Headers],[Code Project]],MATCH(MYCS[[#This Row],[Project Code and Name ]],DC[Code Project],0),-3),"")</f>
        <v/>
      </c>
      <c r="C269" s="93"/>
      <c r="D269" s="95" t="str">
        <f ca="1">IFERROR(OFFSET(DC[[#Headers],[Code Project]],MATCH(MYCS[[#This Row],[Project Code and Name ]],DC[Code Project],0),1),"")</f>
        <v/>
      </c>
      <c r="E269" s="96" t="str">
        <f ca="1">IFERROR(OFFSET(DC[[#Headers],[Code Project]],MATCH(MYCS[[#This Row],[Project Code and Name ]],DC[Code Project],0),6),"")</f>
        <v/>
      </c>
      <c r="F269" s="93"/>
      <c r="G269" s="93"/>
      <c r="H269" s="97"/>
      <c r="I269" s="97"/>
      <c r="J269" s="97"/>
      <c r="K269" s="97"/>
      <c r="L269" s="97"/>
      <c r="M269" s="97"/>
      <c r="N269" s="98">
        <f>J269+K269+L269+MYCS[[#This Row],[Non contractual commitments]]</f>
        <v>0</v>
      </c>
      <c r="O269" s="97"/>
      <c r="P269" s="97"/>
      <c r="Q269" s="97"/>
      <c r="R269" s="97"/>
      <c r="S269" s="97"/>
      <c r="T269" s="97"/>
      <c r="U269" s="98">
        <f>SUM(MYCS[[#This Row],[FY25-26 sum (signed)]:[Cumulative spending to end FY 23/24]],MYCS[[#This Row],[Approved budget FY 24/25]])</f>
        <v>0</v>
      </c>
      <c r="V269" s="99">
        <f>MYCS[[#This Row],[Total Project Commitments]]-MYCS[[#This Row],[Total approved cost of the project by DC (Value in UGX)]]</f>
        <v>0</v>
      </c>
      <c r="W269" s="93"/>
      <c r="X269" s="93"/>
      <c r="Y269" s="93"/>
      <c r="Z269" s="100"/>
    </row>
    <row r="270" spans="1:26" ht="20.25" x14ac:dyDescent="0.3">
      <c r="A270" s="93"/>
      <c r="B270" s="94" t="str">
        <f ca="1">IFERROR(OFFSET(DC[[#Headers],[Code Project]],MATCH(MYCS[[#This Row],[Project Code and Name ]],DC[Code Project],0),-3),"")</f>
        <v/>
      </c>
      <c r="C270" s="93"/>
      <c r="D270" s="95" t="str">
        <f ca="1">IFERROR(OFFSET(DC[[#Headers],[Code Project]],MATCH(MYCS[[#This Row],[Project Code and Name ]],DC[Code Project],0),1),"")</f>
        <v/>
      </c>
      <c r="E270" s="96" t="str">
        <f ca="1">IFERROR(OFFSET(DC[[#Headers],[Code Project]],MATCH(MYCS[[#This Row],[Project Code and Name ]],DC[Code Project],0),6),"")</f>
        <v/>
      </c>
      <c r="F270" s="93"/>
      <c r="G270" s="93"/>
      <c r="H270" s="97"/>
      <c r="I270" s="97"/>
      <c r="J270" s="97"/>
      <c r="K270" s="97"/>
      <c r="L270" s="97"/>
      <c r="M270" s="97"/>
      <c r="N270" s="98">
        <f>J270+K270+L270+MYCS[[#This Row],[Non contractual commitments]]</f>
        <v>0</v>
      </c>
      <c r="O270" s="97"/>
      <c r="P270" s="97"/>
      <c r="Q270" s="97"/>
      <c r="R270" s="97"/>
      <c r="S270" s="97"/>
      <c r="T270" s="97"/>
      <c r="U270" s="98">
        <f>SUM(MYCS[[#This Row],[FY25-26 sum (signed)]:[Cumulative spending to end FY 23/24]],MYCS[[#This Row],[Approved budget FY 24/25]])</f>
        <v>0</v>
      </c>
      <c r="V270" s="99">
        <f>MYCS[[#This Row],[Total Project Commitments]]-MYCS[[#This Row],[Total approved cost of the project by DC (Value in UGX)]]</f>
        <v>0</v>
      </c>
      <c r="W270" s="93"/>
      <c r="X270" s="93"/>
      <c r="Y270" s="93"/>
      <c r="Z270" s="100"/>
    </row>
    <row r="271" spans="1:26" ht="20.25" x14ac:dyDescent="0.3">
      <c r="A271" s="93"/>
      <c r="B271" s="94" t="str">
        <f ca="1">IFERROR(OFFSET(DC[[#Headers],[Code Project]],MATCH(MYCS[[#This Row],[Project Code and Name ]],DC[Code Project],0),-3),"")</f>
        <v/>
      </c>
      <c r="C271" s="93"/>
      <c r="D271" s="95" t="str">
        <f ca="1">IFERROR(OFFSET(DC[[#Headers],[Code Project]],MATCH(MYCS[[#This Row],[Project Code and Name ]],DC[Code Project],0),1),"")</f>
        <v/>
      </c>
      <c r="E271" s="96" t="str">
        <f ca="1">IFERROR(OFFSET(DC[[#Headers],[Code Project]],MATCH(MYCS[[#This Row],[Project Code and Name ]],DC[Code Project],0),6),"")</f>
        <v/>
      </c>
      <c r="F271" s="93"/>
      <c r="G271" s="93"/>
      <c r="H271" s="97"/>
      <c r="I271" s="97"/>
      <c r="J271" s="97"/>
      <c r="K271" s="97"/>
      <c r="L271" s="97"/>
      <c r="M271" s="97"/>
      <c r="N271" s="98">
        <f>J271+K271+L271+MYCS[[#This Row],[Non contractual commitments]]</f>
        <v>0</v>
      </c>
      <c r="O271" s="97"/>
      <c r="P271" s="97"/>
      <c r="Q271" s="97"/>
      <c r="R271" s="97"/>
      <c r="S271" s="97"/>
      <c r="T271" s="97"/>
      <c r="U271" s="98">
        <f>SUM(MYCS[[#This Row],[FY25-26 sum (signed)]:[Cumulative spending to end FY 23/24]],MYCS[[#This Row],[Approved budget FY 24/25]])</f>
        <v>0</v>
      </c>
      <c r="V271" s="99">
        <f>MYCS[[#This Row],[Total Project Commitments]]-MYCS[[#This Row],[Total approved cost of the project by DC (Value in UGX)]]</f>
        <v>0</v>
      </c>
      <c r="W271" s="93"/>
      <c r="X271" s="93"/>
      <c r="Y271" s="93"/>
      <c r="Z271" s="100"/>
    </row>
    <row r="272" spans="1:26" ht="20.25" x14ac:dyDescent="0.3">
      <c r="A272" s="93"/>
      <c r="B272" s="94" t="str">
        <f ca="1">IFERROR(OFFSET(DC[[#Headers],[Code Project]],MATCH(MYCS[[#This Row],[Project Code and Name ]],DC[Code Project],0),-3),"")</f>
        <v/>
      </c>
      <c r="C272" s="93"/>
      <c r="D272" s="95" t="str">
        <f ca="1">IFERROR(OFFSET(DC[[#Headers],[Code Project]],MATCH(MYCS[[#This Row],[Project Code and Name ]],DC[Code Project],0),1),"")</f>
        <v/>
      </c>
      <c r="E272" s="96" t="str">
        <f ca="1">IFERROR(OFFSET(DC[[#Headers],[Code Project]],MATCH(MYCS[[#This Row],[Project Code and Name ]],DC[Code Project],0),6),"")</f>
        <v/>
      </c>
      <c r="F272" s="93"/>
      <c r="G272" s="93"/>
      <c r="H272" s="97"/>
      <c r="I272" s="97"/>
      <c r="J272" s="97"/>
      <c r="K272" s="97"/>
      <c r="L272" s="97"/>
      <c r="M272" s="97"/>
      <c r="N272" s="98">
        <f>J272+K272+L272+MYCS[[#This Row],[Non contractual commitments]]</f>
        <v>0</v>
      </c>
      <c r="O272" s="97"/>
      <c r="P272" s="97"/>
      <c r="Q272" s="97"/>
      <c r="R272" s="97"/>
      <c r="S272" s="97"/>
      <c r="T272" s="97"/>
      <c r="U272" s="98">
        <f>SUM(MYCS[[#This Row],[FY25-26 sum (signed)]:[Cumulative spending to end FY 23/24]],MYCS[[#This Row],[Approved budget FY 24/25]])</f>
        <v>0</v>
      </c>
      <c r="V272" s="99">
        <f>MYCS[[#This Row],[Total Project Commitments]]-MYCS[[#This Row],[Total approved cost of the project by DC (Value in UGX)]]</f>
        <v>0</v>
      </c>
      <c r="W272" s="93"/>
      <c r="X272" s="93"/>
      <c r="Y272" s="93"/>
      <c r="Z272" s="100"/>
    </row>
    <row r="273" spans="1:26" ht="20.25" x14ac:dyDescent="0.3">
      <c r="A273" s="93"/>
      <c r="B273" s="94" t="str">
        <f ca="1">IFERROR(OFFSET(DC[[#Headers],[Code Project]],MATCH(MYCS[[#This Row],[Project Code and Name ]],DC[Code Project],0),-3),"")</f>
        <v/>
      </c>
      <c r="C273" s="93"/>
      <c r="D273" s="95" t="str">
        <f ca="1">IFERROR(OFFSET(DC[[#Headers],[Code Project]],MATCH(MYCS[[#This Row],[Project Code and Name ]],DC[Code Project],0),1),"")</f>
        <v/>
      </c>
      <c r="E273" s="96" t="str">
        <f ca="1">IFERROR(OFFSET(DC[[#Headers],[Code Project]],MATCH(MYCS[[#This Row],[Project Code and Name ]],DC[Code Project],0),6),"")</f>
        <v/>
      </c>
      <c r="F273" s="93"/>
      <c r="G273" s="93"/>
      <c r="H273" s="97"/>
      <c r="I273" s="97"/>
      <c r="J273" s="97"/>
      <c r="K273" s="97"/>
      <c r="L273" s="97"/>
      <c r="M273" s="97"/>
      <c r="N273" s="98">
        <f>J273+K273+L273+MYCS[[#This Row],[Non contractual commitments]]</f>
        <v>0</v>
      </c>
      <c r="O273" s="97"/>
      <c r="P273" s="97"/>
      <c r="Q273" s="97"/>
      <c r="R273" s="97"/>
      <c r="S273" s="97"/>
      <c r="T273" s="97"/>
      <c r="U273" s="98">
        <f>SUM(MYCS[[#This Row],[FY25-26 sum (signed)]:[Cumulative spending to end FY 23/24]],MYCS[[#This Row],[Approved budget FY 24/25]])</f>
        <v>0</v>
      </c>
      <c r="V273" s="99">
        <f>MYCS[[#This Row],[Total Project Commitments]]-MYCS[[#This Row],[Total approved cost of the project by DC (Value in UGX)]]</f>
        <v>0</v>
      </c>
      <c r="W273" s="93"/>
      <c r="X273" s="93"/>
      <c r="Y273" s="93"/>
      <c r="Z273" s="100"/>
    </row>
    <row r="274" spans="1:26" ht="20.25" x14ac:dyDescent="0.3">
      <c r="A274" s="93"/>
      <c r="B274" s="94" t="str">
        <f ca="1">IFERROR(OFFSET(DC[[#Headers],[Code Project]],MATCH(MYCS[[#This Row],[Project Code and Name ]],DC[Code Project],0),-3),"")</f>
        <v/>
      </c>
      <c r="C274" s="93"/>
      <c r="D274" s="95" t="str">
        <f ca="1">IFERROR(OFFSET(DC[[#Headers],[Code Project]],MATCH(MYCS[[#This Row],[Project Code and Name ]],DC[Code Project],0),1),"")</f>
        <v/>
      </c>
      <c r="E274" s="96" t="str">
        <f ca="1">IFERROR(OFFSET(DC[[#Headers],[Code Project]],MATCH(MYCS[[#This Row],[Project Code and Name ]],DC[Code Project],0),6),"")</f>
        <v/>
      </c>
      <c r="F274" s="93"/>
      <c r="G274" s="93"/>
      <c r="H274" s="97"/>
      <c r="I274" s="97"/>
      <c r="J274" s="97"/>
      <c r="K274" s="97"/>
      <c r="L274" s="97"/>
      <c r="M274" s="97"/>
      <c r="N274" s="98">
        <f>J274+K274+L274+MYCS[[#This Row],[Non contractual commitments]]</f>
        <v>0</v>
      </c>
      <c r="O274" s="97"/>
      <c r="P274" s="97"/>
      <c r="Q274" s="97"/>
      <c r="R274" s="97"/>
      <c r="S274" s="97"/>
      <c r="T274" s="97"/>
      <c r="U274" s="98">
        <f>SUM(MYCS[[#This Row],[FY25-26 sum (signed)]:[Cumulative spending to end FY 23/24]],MYCS[[#This Row],[Approved budget FY 24/25]])</f>
        <v>0</v>
      </c>
      <c r="V274" s="99">
        <f>MYCS[[#This Row],[Total Project Commitments]]-MYCS[[#This Row],[Total approved cost of the project by DC (Value in UGX)]]</f>
        <v>0</v>
      </c>
      <c r="W274" s="93"/>
      <c r="X274" s="93"/>
      <c r="Y274" s="93"/>
      <c r="Z274" s="100"/>
    </row>
    <row r="275" spans="1:26" ht="20.25" x14ac:dyDescent="0.3">
      <c r="A275" s="93"/>
      <c r="B275" s="94" t="str">
        <f ca="1">IFERROR(OFFSET(DC[[#Headers],[Code Project]],MATCH(MYCS[[#This Row],[Project Code and Name ]],DC[Code Project],0),-3),"")</f>
        <v/>
      </c>
      <c r="C275" s="93"/>
      <c r="D275" s="95" t="str">
        <f ca="1">IFERROR(OFFSET(DC[[#Headers],[Code Project]],MATCH(MYCS[[#This Row],[Project Code and Name ]],DC[Code Project],0),1),"")</f>
        <v/>
      </c>
      <c r="E275" s="96" t="str">
        <f ca="1">IFERROR(OFFSET(DC[[#Headers],[Code Project]],MATCH(MYCS[[#This Row],[Project Code and Name ]],DC[Code Project],0),6),"")</f>
        <v/>
      </c>
      <c r="F275" s="93"/>
      <c r="G275" s="93"/>
      <c r="H275" s="97"/>
      <c r="I275" s="97"/>
      <c r="J275" s="97"/>
      <c r="K275" s="97"/>
      <c r="L275" s="97"/>
      <c r="M275" s="97"/>
      <c r="N275" s="98">
        <f>J275+K275+L275+MYCS[[#This Row],[Non contractual commitments]]</f>
        <v>0</v>
      </c>
      <c r="O275" s="97"/>
      <c r="P275" s="97"/>
      <c r="Q275" s="97"/>
      <c r="R275" s="97"/>
      <c r="S275" s="97"/>
      <c r="T275" s="97"/>
      <c r="U275" s="98">
        <f>SUM(MYCS[[#This Row],[FY25-26 sum (signed)]:[Cumulative spending to end FY 23/24]],MYCS[[#This Row],[Approved budget FY 24/25]])</f>
        <v>0</v>
      </c>
      <c r="V275" s="99">
        <f>MYCS[[#This Row],[Total Project Commitments]]-MYCS[[#This Row],[Total approved cost of the project by DC (Value in UGX)]]</f>
        <v>0</v>
      </c>
      <c r="W275" s="93"/>
      <c r="X275" s="93"/>
      <c r="Y275" s="93"/>
      <c r="Z275" s="100"/>
    </row>
    <row r="276" spans="1:26" ht="20.25" x14ac:dyDescent="0.3">
      <c r="A276" s="93"/>
      <c r="B276" s="94" t="str">
        <f ca="1">IFERROR(OFFSET(DC[[#Headers],[Code Project]],MATCH(MYCS[[#This Row],[Project Code and Name ]],DC[Code Project],0),-3),"")</f>
        <v/>
      </c>
      <c r="C276" s="93"/>
      <c r="D276" s="95" t="str">
        <f ca="1">IFERROR(OFFSET(DC[[#Headers],[Code Project]],MATCH(MYCS[[#This Row],[Project Code and Name ]],DC[Code Project],0),1),"")</f>
        <v/>
      </c>
      <c r="E276" s="96" t="str">
        <f ca="1">IFERROR(OFFSET(DC[[#Headers],[Code Project]],MATCH(MYCS[[#This Row],[Project Code and Name ]],DC[Code Project],0),6),"")</f>
        <v/>
      </c>
      <c r="F276" s="93"/>
      <c r="G276" s="93"/>
      <c r="H276" s="97"/>
      <c r="I276" s="97"/>
      <c r="J276" s="97"/>
      <c r="K276" s="97"/>
      <c r="L276" s="97"/>
      <c r="M276" s="97"/>
      <c r="N276" s="98">
        <f>J276+K276+L276+MYCS[[#This Row],[Non contractual commitments]]</f>
        <v>0</v>
      </c>
      <c r="O276" s="97"/>
      <c r="P276" s="97"/>
      <c r="Q276" s="97"/>
      <c r="R276" s="97"/>
      <c r="S276" s="97"/>
      <c r="T276" s="97"/>
      <c r="U276" s="98">
        <f>SUM(MYCS[[#This Row],[FY25-26 sum (signed)]:[Cumulative spending to end FY 23/24]],MYCS[[#This Row],[Approved budget FY 24/25]])</f>
        <v>0</v>
      </c>
      <c r="V276" s="99">
        <f>MYCS[[#This Row],[Total Project Commitments]]-MYCS[[#This Row],[Total approved cost of the project by DC (Value in UGX)]]</f>
        <v>0</v>
      </c>
      <c r="W276" s="93"/>
      <c r="X276" s="93"/>
      <c r="Y276" s="93"/>
      <c r="Z276" s="100"/>
    </row>
    <row r="277" spans="1:26" ht="20.25" x14ac:dyDescent="0.3">
      <c r="A277" s="93"/>
      <c r="B277" s="94" t="str">
        <f ca="1">IFERROR(OFFSET(DC[[#Headers],[Code Project]],MATCH(MYCS[[#This Row],[Project Code and Name ]],DC[Code Project],0),-3),"")</f>
        <v/>
      </c>
      <c r="C277" s="93"/>
      <c r="D277" s="95" t="str">
        <f ca="1">IFERROR(OFFSET(DC[[#Headers],[Code Project]],MATCH(MYCS[[#This Row],[Project Code and Name ]],DC[Code Project],0),1),"")</f>
        <v/>
      </c>
      <c r="E277" s="96" t="str">
        <f ca="1">IFERROR(OFFSET(DC[[#Headers],[Code Project]],MATCH(MYCS[[#This Row],[Project Code and Name ]],DC[Code Project],0),6),"")</f>
        <v/>
      </c>
      <c r="F277" s="93"/>
      <c r="G277" s="93"/>
      <c r="H277" s="97"/>
      <c r="I277" s="97"/>
      <c r="J277" s="97"/>
      <c r="K277" s="97"/>
      <c r="L277" s="97"/>
      <c r="M277" s="97"/>
      <c r="N277" s="98">
        <f>J277+K277+L277+MYCS[[#This Row],[Non contractual commitments]]</f>
        <v>0</v>
      </c>
      <c r="O277" s="97"/>
      <c r="P277" s="97"/>
      <c r="Q277" s="97"/>
      <c r="R277" s="97"/>
      <c r="S277" s="97"/>
      <c r="T277" s="97"/>
      <c r="U277" s="98">
        <f>SUM(MYCS[[#This Row],[FY25-26 sum (signed)]:[Cumulative spending to end FY 23/24]],MYCS[[#This Row],[Approved budget FY 24/25]])</f>
        <v>0</v>
      </c>
      <c r="V277" s="99">
        <f>MYCS[[#This Row],[Total Project Commitments]]-MYCS[[#This Row],[Total approved cost of the project by DC (Value in UGX)]]</f>
        <v>0</v>
      </c>
      <c r="W277" s="93"/>
      <c r="X277" s="93"/>
      <c r="Y277" s="93"/>
      <c r="Z277" s="100"/>
    </row>
    <row r="278" spans="1:26" ht="20.25" x14ac:dyDescent="0.3">
      <c r="A278" s="93"/>
      <c r="B278" s="94" t="str">
        <f ca="1">IFERROR(OFFSET(DC[[#Headers],[Code Project]],MATCH(MYCS[[#This Row],[Project Code and Name ]],DC[Code Project],0),-3),"")</f>
        <v/>
      </c>
      <c r="C278" s="93"/>
      <c r="D278" s="95" t="str">
        <f ca="1">IFERROR(OFFSET(DC[[#Headers],[Code Project]],MATCH(MYCS[[#This Row],[Project Code and Name ]],DC[Code Project],0),1),"")</f>
        <v/>
      </c>
      <c r="E278" s="96" t="str">
        <f ca="1">IFERROR(OFFSET(DC[[#Headers],[Code Project]],MATCH(MYCS[[#This Row],[Project Code and Name ]],DC[Code Project],0),6),"")</f>
        <v/>
      </c>
      <c r="F278" s="93"/>
      <c r="G278" s="93"/>
      <c r="H278" s="97"/>
      <c r="I278" s="97"/>
      <c r="J278" s="97"/>
      <c r="K278" s="97"/>
      <c r="L278" s="97"/>
      <c r="M278" s="97"/>
      <c r="N278" s="98">
        <f>J278+K278+L278+MYCS[[#This Row],[Non contractual commitments]]</f>
        <v>0</v>
      </c>
      <c r="O278" s="97"/>
      <c r="P278" s="97"/>
      <c r="Q278" s="97"/>
      <c r="R278" s="97"/>
      <c r="S278" s="97"/>
      <c r="T278" s="97"/>
      <c r="U278" s="98">
        <f>SUM(MYCS[[#This Row],[FY25-26 sum (signed)]:[Cumulative spending to end FY 23/24]],MYCS[[#This Row],[Approved budget FY 24/25]])</f>
        <v>0</v>
      </c>
      <c r="V278" s="99">
        <f>MYCS[[#This Row],[Total Project Commitments]]-MYCS[[#This Row],[Total approved cost of the project by DC (Value in UGX)]]</f>
        <v>0</v>
      </c>
      <c r="W278" s="93"/>
      <c r="X278" s="93"/>
      <c r="Y278" s="93"/>
      <c r="Z278" s="100"/>
    </row>
    <row r="279" spans="1:26" ht="20.25" x14ac:dyDescent="0.3">
      <c r="A279" s="93"/>
      <c r="B279" s="94" t="str">
        <f ca="1">IFERROR(OFFSET(DC[[#Headers],[Code Project]],MATCH(MYCS[[#This Row],[Project Code and Name ]],DC[Code Project],0),-3),"")</f>
        <v/>
      </c>
      <c r="C279" s="93"/>
      <c r="D279" s="95" t="str">
        <f ca="1">IFERROR(OFFSET(DC[[#Headers],[Code Project]],MATCH(MYCS[[#This Row],[Project Code and Name ]],DC[Code Project],0),1),"")</f>
        <v/>
      </c>
      <c r="E279" s="96" t="str">
        <f ca="1">IFERROR(OFFSET(DC[[#Headers],[Code Project]],MATCH(MYCS[[#This Row],[Project Code and Name ]],DC[Code Project],0),6),"")</f>
        <v/>
      </c>
      <c r="F279" s="93"/>
      <c r="G279" s="93"/>
      <c r="H279" s="97"/>
      <c r="I279" s="97"/>
      <c r="J279" s="97"/>
      <c r="K279" s="97"/>
      <c r="L279" s="97"/>
      <c r="M279" s="97"/>
      <c r="N279" s="98">
        <f>J279+K279+L279+MYCS[[#This Row],[Non contractual commitments]]</f>
        <v>0</v>
      </c>
      <c r="O279" s="97"/>
      <c r="P279" s="97"/>
      <c r="Q279" s="97"/>
      <c r="R279" s="97"/>
      <c r="S279" s="97"/>
      <c r="T279" s="97"/>
      <c r="U279" s="98">
        <f>SUM(MYCS[[#This Row],[FY25-26 sum (signed)]:[Cumulative spending to end FY 23/24]],MYCS[[#This Row],[Approved budget FY 24/25]])</f>
        <v>0</v>
      </c>
      <c r="V279" s="99">
        <f>MYCS[[#This Row],[Total Project Commitments]]-MYCS[[#This Row],[Total approved cost of the project by DC (Value in UGX)]]</f>
        <v>0</v>
      </c>
      <c r="W279" s="93"/>
      <c r="X279" s="93"/>
      <c r="Y279" s="93"/>
      <c r="Z279" s="100"/>
    </row>
    <row r="280" spans="1:26" ht="20.25" x14ac:dyDescent="0.3">
      <c r="A280" s="93"/>
      <c r="B280" s="94" t="str">
        <f ca="1">IFERROR(OFFSET(DC[[#Headers],[Code Project]],MATCH(MYCS[[#This Row],[Project Code and Name ]],DC[Code Project],0),-3),"")</f>
        <v/>
      </c>
      <c r="C280" s="93"/>
      <c r="D280" s="95" t="str">
        <f ca="1">IFERROR(OFFSET(DC[[#Headers],[Code Project]],MATCH(MYCS[[#This Row],[Project Code and Name ]],DC[Code Project],0),1),"")</f>
        <v/>
      </c>
      <c r="E280" s="96" t="str">
        <f ca="1">IFERROR(OFFSET(DC[[#Headers],[Code Project]],MATCH(MYCS[[#This Row],[Project Code and Name ]],DC[Code Project],0),6),"")</f>
        <v/>
      </c>
      <c r="F280" s="93"/>
      <c r="G280" s="93"/>
      <c r="H280" s="97"/>
      <c r="I280" s="97"/>
      <c r="J280" s="97"/>
      <c r="K280" s="97"/>
      <c r="L280" s="97"/>
      <c r="M280" s="97"/>
      <c r="N280" s="98">
        <f>J280+K280+L280+MYCS[[#This Row],[Non contractual commitments]]</f>
        <v>0</v>
      </c>
      <c r="O280" s="97"/>
      <c r="P280" s="97"/>
      <c r="Q280" s="97"/>
      <c r="R280" s="97"/>
      <c r="S280" s="97"/>
      <c r="T280" s="97"/>
      <c r="U280" s="98">
        <f>SUM(MYCS[[#This Row],[FY25-26 sum (signed)]:[Cumulative spending to end FY 23/24]],MYCS[[#This Row],[Approved budget FY 24/25]])</f>
        <v>0</v>
      </c>
      <c r="V280" s="99">
        <f>MYCS[[#This Row],[Total Project Commitments]]-MYCS[[#This Row],[Total approved cost of the project by DC (Value in UGX)]]</f>
        <v>0</v>
      </c>
      <c r="W280" s="93"/>
      <c r="X280" s="93"/>
      <c r="Y280" s="93"/>
      <c r="Z280" s="100"/>
    </row>
    <row r="281" spans="1:26" ht="20.25" x14ac:dyDescent="0.3">
      <c r="A281" s="93"/>
      <c r="B281" s="94" t="str">
        <f ca="1">IFERROR(OFFSET(DC[[#Headers],[Code Project]],MATCH(MYCS[[#This Row],[Project Code and Name ]],DC[Code Project],0),-3),"")</f>
        <v/>
      </c>
      <c r="C281" s="93"/>
      <c r="D281" s="95" t="str">
        <f ca="1">IFERROR(OFFSET(DC[[#Headers],[Code Project]],MATCH(MYCS[[#This Row],[Project Code and Name ]],DC[Code Project],0),1),"")</f>
        <v/>
      </c>
      <c r="E281" s="96" t="str">
        <f ca="1">IFERROR(OFFSET(DC[[#Headers],[Code Project]],MATCH(MYCS[[#This Row],[Project Code and Name ]],DC[Code Project],0),6),"")</f>
        <v/>
      </c>
      <c r="F281" s="93"/>
      <c r="G281" s="93"/>
      <c r="H281" s="97"/>
      <c r="I281" s="97"/>
      <c r="J281" s="97"/>
      <c r="K281" s="97"/>
      <c r="L281" s="97"/>
      <c r="M281" s="97"/>
      <c r="N281" s="98">
        <f>J281+K281+L281+MYCS[[#This Row],[Non contractual commitments]]</f>
        <v>0</v>
      </c>
      <c r="O281" s="97"/>
      <c r="P281" s="97"/>
      <c r="Q281" s="97"/>
      <c r="R281" s="97"/>
      <c r="S281" s="97"/>
      <c r="T281" s="97"/>
      <c r="U281" s="98">
        <f>SUM(MYCS[[#This Row],[FY25-26 sum (signed)]:[Cumulative spending to end FY 23/24]],MYCS[[#This Row],[Approved budget FY 24/25]])</f>
        <v>0</v>
      </c>
      <c r="V281" s="99">
        <f>MYCS[[#This Row],[Total Project Commitments]]-MYCS[[#This Row],[Total approved cost of the project by DC (Value in UGX)]]</f>
        <v>0</v>
      </c>
      <c r="W281" s="93"/>
      <c r="X281" s="93"/>
      <c r="Y281" s="93"/>
      <c r="Z281" s="100"/>
    </row>
    <row r="282" spans="1:26" ht="20.25" x14ac:dyDescent="0.3">
      <c r="A282" s="93"/>
      <c r="B282" s="94" t="str">
        <f ca="1">IFERROR(OFFSET(DC[[#Headers],[Code Project]],MATCH(MYCS[[#This Row],[Project Code and Name ]],DC[Code Project],0),-3),"")</f>
        <v/>
      </c>
      <c r="C282" s="93"/>
      <c r="D282" s="95" t="str">
        <f ca="1">IFERROR(OFFSET(DC[[#Headers],[Code Project]],MATCH(MYCS[[#This Row],[Project Code and Name ]],DC[Code Project],0),1),"")</f>
        <v/>
      </c>
      <c r="E282" s="96" t="str">
        <f ca="1">IFERROR(OFFSET(DC[[#Headers],[Code Project]],MATCH(MYCS[[#This Row],[Project Code and Name ]],DC[Code Project],0),6),"")</f>
        <v/>
      </c>
      <c r="F282" s="93"/>
      <c r="G282" s="93"/>
      <c r="H282" s="97"/>
      <c r="I282" s="97"/>
      <c r="J282" s="97"/>
      <c r="K282" s="97"/>
      <c r="L282" s="97"/>
      <c r="M282" s="97"/>
      <c r="N282" s="98">
        <f>J282+K282+L282+MYCS[[#This Row],[Non contractual commitments]]</f>
        <v>0</v>
      </c>
      <c r="O282" s="97"/>
      <c r="P282" s="97"/>
      <c r="Q282" s="97"/>
      <c r="R282" s="97"/>
      <c r="S282" s="97"/>
      <c r="T282" s="97"/>
      <c r="U282" s="98">
        <f>SUM(MYCS[[#This Row],[FY25-26 sum (signed)]:[Cumulative spending to end FY 23/24]],MYCS[[#This Row],[Approved budget FY 24/25]])</f>
        <v>0</v>
      </c>
      <c r="V282" s="99">
        <f>MYCS[[#This Row],[Total Project Commitments]]-MYCS[[#This Row],[Total approved cost of the project by DC (Value in UGX)]]</f>
        <v>0</v>
      </c>
      <c r="W282" s="93"/>
      <c r="X282" s="93"/>
      <c r="Y282" s="93"/>
      <c r="Z282" s="100"/>
    </row>
    <row r="283" spans="1:26" ht="20.25" x14ac:dyDescent="0.3">
      <c r="A283" s="93"/>
      <c r="B283" s="94" t="str">
        <f ca="1">IFERROR(OFFSET(DC[[#Headers],[Code Project]],MATCH(MYCS[[#This Row],[Project Code and Name ]],DC[Code Project],0),-3),"")</f>
        <v/>
      </c>
      <c r="C283" s="93"/>
      <c r="D283" s="95" t="str">
        <f ca="1">IFERROR(OFFSET(DC[[#Headers],[Code Project]],MATCH(MYCS[[#This Row],[Project Code and Name ]],DC[Code Project],0),1),"")</f>
        <v/>
      </c>
      <c r="E283" s="96" t="str">
        <f ca="1">IFERROR(OFFSET(DC[[#Headers],[Code Project]],MATCH(MYCS[[#This Row],[Project Code and Name ]],DC[Code Project],0),6),"")</f>
        <v/>
      </c>
      <c r="F283" s="93"/>
      <c r="G283" s="93"/>
      <c r="H283" s="97"/>
      <c r="I283" s="97"/>
      <c r="J283" s="97"/>
      <c r="K283" s="97"/>
      <c r="L283" s="97"/>
      <c r="M283" s="97"/>
      <c r="N283" s="98">
        <f>J283+K283+L283+MYCS[[#This Row],[Non contractual commitments]]</f>
        <v>0</v>
      </c>
      <c r="O283" s="97"/>
      <c r="P283" s="97"/>
      <c r="Q283" s="97"/>
      <c r="R283" s="97"/>
      <c r="S283" s="97"/>
      <c r="T283" s="97"/>
      <c r="U283" s="98">
        <f>SUM(MYCS[[#This Row],[FY25-26 sum (signed)]:[Cumulative spending to end FY 23/24]],MYCS[[#This Row],[Approved budget FY 24/25]])</f>
        <v>0</v>
      </c>
      <c r="V283" s="99">
        <f>MYCS[[#This Row],[Total Project Commitments]]-MYCS[[#This Row],[Total approved cost of the project by DC (Value in UGX)]]</f>
        <v>0</v>
      </c>
      <c r="W283" s="93"/>
      <c r="X283" s="93"/>
      <c r="Y283" s="93"/>
      <c r="Z283" s="100"/>
    </row>
    <row r="284" spans="1:26" ht="20.25" x14ac:dyDescent="0.3">
      <c r="A284" s="93"/>
      <c r="B284" s="94" t="str">
        <f ca="1">IFERROR(OFFSET(DC[[#Headers],[Code Project]],MATCH(MYCS[[#This Row],[Project Code and Name ]],DC[Code Project],0),-3),"")</f>
        <v/>
      </c>
      <c r="C284" s="93"/>
      <c r="D284" s="95" t="str">
        <f ca="1">IFERROR(OFFSET(DC[[#Headers],[Code Project]],MATCH(MYCS[[#This Row],[Project Code and Name ]],DC[Code Project],0),1),"")</f>
        <v/>
      </c>
      <c r="E284" s="96" t="str">
        <f ca="1">IFERROR(OFFSET(DC[[#Headers],[Code Project]],MATCH(MYCS[[#This Row],[Project Code and Name ]],DC[Code Project],0),6),"")</f>
        <v/>
      </c>
      <c r="F284" s="93"/>
      <c r="G284" s="93"/>
      <c r="H284" s="97"/>
      <c r="I284" s="97"/>
      <c r="J284" s="97"/>
      <c r="K284" s="97"/>
      <c r="L284" s="97"/>
      <c r="M284" s="97"/>
      <c r="N284" s="98">
        <f>J284+K284+L284+MYCS[[#This Row],[Non contractual commitments]]</f>
        <v>0</v>
      </c>
      <c r="O284" s="97"/>
      <c r="P284" s="97"/>
      <c r="Q284" s="97"/>
      <c r="R284" s="97"/>
      <c r="S284" s="97"/>
      <c r="T284" s="97"/>
      <c r="U284" s="98">
        <f>SUM(MYCS[[#This Row],[FY25-26 sum (signed)]:[Cumulative spending to end FY 23/24]],MYCS[[#This Row],[Approved budget FY 24/25]])</f>
        <v>0</v>
      </c>
      <c r="V284" s="99">
        <f>MYCS[[#This Row],[Total Project Commitments]]-MYCS[[#This Row],[Total approved cost of the project by DC (Value in UGX)]]</f>
        <v>0</v>
      </c>
      <c r="W284" s="93"/>
      <c r="X284" s="93"/>
      <c r="Y284" s="93"/>
      <c r="Z284" s="100"/>
    </row>
    <row r="285" spans="1:26" ht="20.25" x14ac:dyDescent="0.3">
      <c r="A285" s="93"/>
      <c r="B285" s="94" t="str">
        <f ca="1">IFERROR(OFFSET(DC[[#Headers],[Code Project]],MATCH(MYCS[[#This Row],[Project Code and Name ]],DC[Code Project],0),-3),"")</f>
        <v/>
      </c>
      <c r="C285" s="93"/>
      <c r="D285" s="95" t="str">
        <f ca="1">IFERROR(OFFSET(DC[[#Headers],[Code Project]],MATCH(MYCS[[#This Row],[Project Code and Name ]],DC[Code Project],0),1),"")</f>
        <v/>
      </c>
      <c r="E285" s="96" t="str">
        <f ca="1">IFERROR(OFFSET(DC[[#Headers],[Code Project]],MATCH(MYCS[[#This Row],[Project Code and Name ]],DC[Code Project],0),6),"")</f>
        <v/>
      </c>
      <c r="F285" s="93"/>
      <c r="G285" s="93"/>
      <c r="H285" s="97"/>
      <c r="I285" s="97"/>
      <c r="J285" s="97"/>
      <c r="K285" s="97"/>
      <c r="L285" s="97"/>
      <c r="M285" s="97"/>
      <c r="N285" s="98">
        <f>J285+K285+L285+MYCS[[#This Row],[Non contractual commitments]]</f>
        <v>0</v>
      </c>
      <c r="O285" s="97"/>
      <c r="P285" s="97"/>
      <c r="Q285" s="97"/>
      <c r="R285" s="97"/>
      <c r="S285" s="97"/>
      <c r="T285" s="97"/>
      <c r="U285" s="98">
        <f>SUM(MYCS[[#This Row],[FY25-26 sum (signed)]:[Cumulative spending to end FY 23/24]],MYCS[[#This Row],[Approved budget FY 24/25]])</f>
        <v>0</v>
      </c>
      <c r="V285" s="99">
        <f>MYCS[[#This Row],[Total Project Commitments]]-MYCS[[#This Row],[Total approved cost of the project by DC (Value in UGX)]]</f>
        <v>0</v>
      </c>
      <c r="W285" s="93"/>
      <c r="X285" s="93"/>
      <c r="Y285" s="93"/>
      <c r="Z285" s="100"/>
    </row>
    <row r="286" spans="1:26" ht="20.25" x14ac:dyDescent="0.3">
      <c r="A286" s="93"/>
      <c r="B286" s="94" t="str">
        <f ca="1">IFERROR(OFFSET(DC[[#Headers],[Code Project]],MATCH(MYCS[[#This Row],[Project Code and Name ]],DC[Code Project],0),-3),"")</f>
        <v/>
      </c>
      <c r="C286" s="93"/>
      <c r="D286" s="95" t="str">
        <f ca="1">IFERROR(OFFSET(DC[[#Headers],[Code Project]],MATCH(MYCS[[#This Row],[Project Code and Name ]],DC[Code Project],0),1),"")</f>
        <v/>
      </c>
      <c r="E286" s="96" t="str">
        <f ca="1">IFERROR(OFFSET(DC[[#Headers],[Code Project]],MATCH(MYCS[[#This Row],[Project Code and Name ]],DC[Code Project],0),6),"")</f>
        <v/>
      </c>
      <c r="F286" s="93"/>
      <c r="G286" s="93"/>
      <c r="H286" s="97"/>
      <c r="I286" s="97"/>
      <c r="J286" s="97"/>
      <c r="K286" s="97"/>
      <c r="L286" s="97"/>
      <c r="M286" s="97"/>
      <c r="N286" s="98">
        <f>J286+K286+L286+MYCS[[#This Row],[Non contractual commitments]]</f>
        <v>0</v>
      </c>
      <c r="O286" s="97"/>
      <c r="P286" s="97"/>
      <c r="Q286" s="97"/>
      <c r="R286" s="97"/>
      <c r="S286" s="97"/>
      <c r="T286" s="97"/>
      <c r="U286" s="98">
        <f>SUM(MYCS[[#This Row],[FY25-26 sum (signed)]:[Cumulative spending to end FY 23/24]],MYCS[[#This Row],[Approved budget FY 24/25]])</f>
        <v>0</v>
      </c>
      <c r="V286" s="99">
        <f>MYCS[[#This Row],[Total Project Commitments]]-MYCS[[#This Row],[Total approved cost of the project by DC (Value in UGX)]]</f>
        <v>0</v>
      </c>
      <c r="W286" s="93"/>
      <c r="X286" s="93"/>
      <c r="Y286" s="93"/>
      <c r="Z286" s="100"/>
    </row>
    <row r="287" spans="1:26" ht="20.25" x14ac:dyDescent="0.3">
      <c r="A287" s="93"/>
      <c r="B287" s="94" t="str">
        <f ca="1">IFERROR(OFFSET(DC[[#Headers],[Code Project]],MATCH(MYCS[[#This Row],[Project Code and Name ]],DC[Code Project],0),-3),"")</f>
        <v/>
      </c>
      <c r="C287" s="93"/>
      <c r="D287" s="95" t="str">
        <f ca="1">IFERROR(OFFSET(DC[[#Headers],[Code Project]],MATCH(MYCS[[#This Row],[Project Code and Name ]],DC[Code Project],0),1),"")</f>
        <v/>
      </c>
      <c r="E287" s="96" t="str">
        <f ca="1">IFERROR(OFFSET(DC[[#Headers],[Code Project]],MATCH(MYCS[[#This Row],[Project Code and Name ]],DC[Code Project],0),6),"")</f>
        <v/>
      </c>
      <c r="F287" s="93"/>
      <c r="G287" s="93"/>
      <c r="H287" s="97"/>
      <c r="I287" s="97"/>
      <c r="J287" s="97"/>
      <c r="K287" s="97"/>
      <c r="L287" s="97"/>
      <c r="M287" s="97"/>
      <c r="N287" s="98">
        <f>J287+K287+L287+MYCS[[#This Row],[Non contractual commitments]]</f>
        <v>0</v>
      </c>
      <c r="O287" s="97"/>
      <c r="P287" s="97"/>
      <c r="Q287" s="97"/>
      <c r="R287" s="97"/>
      <c r="S287" s="97"/>
      <c r="T287" s="97"/>
      <c r="U287" s="98">
        <f>SUM(MYCS[[#This Row],[FY25-26 sum (signed)]:[Cumulative spending to end FY 23/24]],MYCS[[#This Row],[Approved budget FY 24/25]])</f>
        <v>0</v>
      </c>
      <c r="V287" s="99">
        <f>MYCS[[#This Row],[Total Project Commitments]]-MYCS[[#This Row],[Total approved cost of the project by DC (Value in UGX)]]</f>
        <v>0</v>
      </c>
      <c r="W287" s="93"/>
      <c r="X287" s="93"/>
      <c r="Y287" s="93"/>
      <c r="Z287" s="100"/>
    </row>
    <row r="288" spans="1:26" ht="20.25" x14ac:dyDescent="0.3">
      <c r="A288" s="93"/>
      <c r="B288" s="94" t="str">
        <f ca="1">IFERROR(OFFSET(DC[[#Headers],[Code Project]],MATCH(MYCS[[#This Row],[Project Code and Name ]],DC[Code Project],0),-3),"")</f>
        <v/>
      </c>
      <c r="C288" s="93"/>
      <c r="D288" s="95" t="str">
        <f ca="1">IFERROR(OFFSET(DC[[#Headers],[Code Project]],MATCH(MYCS[[#This Row],[Project Code and Name ]],DC[Code Project],0),1),"")</f>
        <v/>
      </c>
      <c r="E288" s="96" t="str">
        <f ca="1">IFERROR(OFFSET(DC[[#Headers],[Code Project]],MATCH(MYCS[[#This Row],[Project Code and Name ]],DC[Code Project],0),6),"")</f>
        <v/>
      </c>
      <c r="F288" s="93"/>
      <c r="G288" s="93"/>
      <c r="H288" s="97"/>
      <c r="I288" s="97"/>
      <c r="J288" s="97"/>
      <c r="K288" s="97"/>
      <c r="L288" s="97"/>
      <c r="M288" s="97"/>
      <c r="N288" s="98">
        <f>J288+K288+L288+MYCS[[#This Row],[Non contractual commitments]]</f>
        <v>0</v>
      </c>
      <c r="O288" s="97"/>
      <c r="P288" s="97"/>
      <c r="Q288" s="97"/>
      <c r="R288" s="97"/>
      <c r="S288" s="97"/>
      <c r="T288" s="97"/>
      <c r="U288" s="98">
        <f>SUM(MYCS[[#This Row],[FY25-26 sum (signed)]:[Cumulative spending to end FY 23/24]],MYCS[[#This Row],[Approved budget FY 24/25]])</f>
        <v>0</v>
      </c>
      <c r="V288" s="99">
        <f>MYCS[[#This Row],[Total Project Commitments]]-MYCS[[#This Row],[Total approved cost of the project by DC (Value in UGX)]]</f>
        <v>0</v>
      </c>
      <c r="W288" s="93"/>
      <c r="X288" s="93"/>
      <c r="Y288" s="93"/>
      <c r="Z288" s="100"/>
    </row>
    <row r="289" spans="1:26" ht="20.25" x14ac:dyDescent="0.3">
      <c r="A289" s="93"/>
      <c r="B289" s="94" t="str">
        <f ca="1">IFERROR(OFFSET(DC[[#Headers],[Code Project]],MATCH(MYCS[[#This Row],[Project Code and Name ]],DC[Code Project],0),-3),"")</f>
        <v/>
      </c>
      <c r="C289" s="93"/>
      <c r="D289" s="95" t="str">
        <f ca="1">IFERROR(OFFSET(DC[[#Headers],[Code Project]],MATCH(MYCS[[#This Row],[Project Code and Name ]],DC[Code Project],0),1),"")</f>
        <v/>
      </c>
      <c r="E289" s="96" t="str">
        <f ca="1">IFERROR(OFFSET(DC[[#Headers],[Code Project]],MATCH(MYCS[[#This Row],[Project Code and Name ]],DC[Code Project],0),6),"")</f>
        <v/>
      </c>
      <c r="F289" s="93"/>
      <c r="G289" s="93"/>
      <c r="H289" s="97"/>
      <c r="I289" s="97"/>
      <c r="J289" s="97"/>
      <c r="K289" s="97"/>
      <c r="L289" s="97"/>
      <c r="M289" s="97"/>
      <c r="N289" s="98">
        <f>J289+K289+L289+MYCS[[#This Row],[Non contractual commitments]]</f>
        <v>0</v>
      </c>
      <c r="O289" s="97"/>
      <c r="P289" s="97"/>
      <c r="Q289" s="97"/>
      <c r="R289" s="97"/>
      <c r="S289" s="97"/>
      <c r="T289" s="97"/>
      <c r="U289" s="98">
        <f>SUM(MYCS[[#This Row],[FY25-26 sum (signed)]:[Cumulative spending to end FY 23/24]],MYCS[[#This Row],[Approved budget FY 24/25]])</f>
        <v>0</v>
      </c>
      <c r="V289" s="99">
        <f>MYCS[[#This Row],[Total Project Commitments]]-MYCS[[#This Row],[Total approved cost of the project by DC (Value in UGX)]]</f>
        <v>0</v>
      </c>
      <c r="W289" s="93"/>
      <c r="X289" s="93"/>
      <c r="Y289" s="93"/>
      <c r="Z289" s="100"/>
    </row>
    <row r="290" spans="1:26" ht="20.25" x14ac:dyDescent="0.3">
      <c r="A290" s="93"/>
      <c r="B290" s="94" t="str">
        <f ca="1">IFERROR(OFFSET(DC[[#Headers],[Code Project]],MATCH(MYCS[[#This Row],[Project Code and Name ]],DC[Code Project],0),-3),"")</f>
        <v/>
      </c>
      <c r="C290" s="93"/>
      <c r="D290" s="95" t="str">
        <f ca="1">IFERROR(OFFSET(DC[[#Headers],[Code Project]],MATCH(MYCS[[#This Row],[Project Code and Name ]],DC[Code Project],0),1),"")</f>
        <v/>
      </c>
      <c r="E290" s="96" t="str">
        <f ca="1">IFERROR(OFFSET(DC[[#Headers],[Code Project]],MATCH(MYCS[[#This Row],[Project Code and Name ]],DC[Code Project],0),6),"")</f>
        <v/>
      </c>
      <c r="F290" s="93"/>
      <c r="G290" s="93"/>
      <c r="H290" s="97"/>
      <c r="I290" s="97"/>
      <c r="J290" s="97"/>
      <c r="K290" s="97"/>
      <c r="L290" s="97"/>
      <c r="M290" s="97"/>
      <c r="N290" s="98">
        <f>J290+K290+L290+MYCS[[#This Row],[Non contractual commitments]]</f>
        <v>0</v>
      </c>
      <c r="O290" s="97"/>
      <c r="P290" s="97"/>
      <c r="Q290" s="97"/>
      <c r="R290" s="97"/>
      <c r="S290" s="97"/>
      <c r="T290" s="97"/>
      <c r="U290" s="98">
        <f>SUM(MYCS[[#This Row],[FY25-26 sum (signed)]:[Cumulative spending to end FY 23/24]],MYCS[[#This Row],[Approved budget FY 24/25]])</f>
        <v>0</v>
      </c>
      <c r="V290" s="99">
        <f>MYCS[[#This Row],[Total Project Commitments]]-MYCS[[#This Row],[Total approved cost of the project by DC (Value in UGX)]]</f>
        <v>0</v>
      </c>
      <c r="W290" s="93"/>
      <c r="X290" s="93"/>
      <c r="Y290" s="93"/>
      <c r="Z290" s="100"/>
    </row>
    <row r="291" spans="1:26" ht="20.25" x14ac:dyDescent="0.3">
      <c r="A291" s="93"/>
      <c r="B291" s="94" t="str">
        <f ca="1">IFERROR(OFFSET(DC[[#Headers],[Code Project]],MATCH(MYCS[[#This Row],[Project Code and Name ]],DC[Code Project],0),-3),"")</f>
        <v/>
      </c>
      <c r="C291" s="93"/>
      <c r="D291" s="95" t="str">
        <f ca="1">IFERROR(OFFSET(DC[[#Headers],[Code Project]],MATCH(MYCS[[#This Row],[Project Code and Name ]],DC[Code Project],0),1),"")</f>
        <v/>
      </c>
      <c r="E291" s="96" t="str">
        <f ca="1">IFERROR(OFFSET(DC[[#Headers],[Code Project]],MATCH(MYCS[[#This Row],[Project Code and Name ]],DC[Code Project],0),6),"")</f>
        <v/>
      </c>
      <c r="F291" s="93"/>
      <c r="G291" s="93"/>
      <c r="H291" s="97"/>
      <c r="I291" s="97"/>
      <c r="J291" s="97"/>
      <c r="K291" s="97"/>
      <c r="L291" s="97"/>
      <c r="M291" s="97"/>
      <c r="N291" s="98">
        <f>J291+K291+L291+MYCS[[#This Row],[Non contractual commitments]]</f>
        <v>0</v>
      </c>
      <c r="O291" s="97"/>
      <c r="P291" s="97"/>
      <c r="Q291" s="97"/>
      <c r="R291" s="97"/>
      <c r="S291" s="97"/>
      <c r="T291" s="97"/>
      <c r="U291" s="98">
        <f>SUM(MYCS[[#This Row],[FY25-26 sum (signed)]:[Cumulative spending to end FY 23/24]],MYCS[[#This Row],[Approved budget FY 24/25]])</f>
        <v>0</v>
      </c>
      <c r="V291" s="99">
        <f>MYCS[[#This Row],[Total Project Commitments]]-MYCS[[#This Row],[Total approved cost of the project by DC (Value in UGX)]]</f>
        <v>0</v>
      </c>
      <c r="W291" s="93"/>
      <c r="X291" s="93"/>
      <c r="Y291" s="93"/>
      <c r="Z291" s="100"/>
    </row>
    <row r="292" spans="1:26" ht="20.25" x14ac:dyDescent="0.3">
      <c r="A292" s="93"/>
      <c r="B292" s="94" t="str">
        <f ca="1">IFERROR(OFFSET(DC[[#Headers],[Code Project]],MATCH(MYCS[[#This Row],[Project Code and Name ]],DC[Code Project],0),-3),"")</f>
        <v/>
      </c>
      <c r="C292" s="93"/>
      <c r="D292" s="95" t="str">
        <f ca="1">IFERROR(OFFSET(DC[[#Headers],[Code Project]],MATCH(MYCS[[#This Row],[Project Code and Name ]],DC[Code Project],0),1),"")</f>
        <v/>
      </c>
      <c r="E292" s="96" t="str">
        <f ca="1">IFERROR(OFFSET(DC[[#Headers],[Code Project]],MATCH(MYCS[[#This Row],[Project Code and Name ]],DC[Code Project],0),6),"")</f>
        <v/>
      </c>
      <c r="F292" s="93"/>
      <c r="G292" s="93"/>
      <c r="H292" s="97"/>
      <c r="I292" s="97"/>
      <c r="J292" s="97"/>
      <c r="K292" s="97"/>
      <c r="L292" s="97"/>
      <c r="M292" s="97"/>
      <c r="N292" s="98">
        <f>J292+K292+L292+MYCS[[#This Row],[Non contractual commitments]]</f>
        <v>0</v>
      </c>
      <c r="O292" s="97"/>
      <c r="P292" s="97"/>
      <c r="Q292" s="97"/>
      <c r="R292" s="97"/>
      <c r="S292" s="97"/>
      <c r="T292" s="97"/>
      <c r="U292" s="98">
        <f>SUM(MYCS[[#This Row],[FY25-26 sum (signed)]:[Cumulative spending to end FY 23/24]],MYCS[[#This Row],[Approved budget FY 24/25]])</f>
        <v>0</v>
      </c>
      <c r="V292" s="99">
        <f>MYCS[[#This Row],[Total Project Commitments]]-MYCS[[#This Row],[Total approved cost of the project by DC (Value in UGX)]]</f>
        <v>0</v>
      </c>
      <c r="W292" s="93"/>
      <c r="X292" s="93"/>
      <c r="Y292" s="93"/>
      <c r="Z292" s="100"/>
    </row>
    <row r="293" spans="1:26" ht="20.25" x14ac:dyDescent="0.3">
      <c r="A293" s="93"/>
      <c r="B293" s="94" t="str">
        <f ca="1">IFERROR(OFFSET(DC[[#Headers],[Code Project]],MATCH(MYCS[[#This Row],[Project Code and Name ]],DC[Code Project],0),-3),"")</f>
        <v/>
      </c>
      <c r="C293" s="93"/>
      <c r="D293" s="95" t="str">
        <f ca="1">IFERROR(OFFSET(DC[[#Headers],[Code Project]],MATCH(MYCS[[#This Row],[Project Code and Name ]],DC[Code Project],0),1),"")</f>
        <v/>
      </c>
      <c r="E293" s="96" t="str">
        <f ca="1">IFERROR(OFFSET(DC[[#Headers],[Code Project]],MATCH(MYCS[[#This Row],[Project Code and Name ]],DC[Code Project],0),6),"")</f>
        <v/>
      </c>
      <c r="F293" s="93"/>
      <c r="G293" s="93"/>
      <c r="H293" s="97"/>
      <c r="I293" s="97"/>
      <c r="J293" s="97"/>
      <c r="K293" s="97"/>
      <c r="L293" s="97"/>
      <c r="M293" s="97"/>
      <c r="N293" s="98">
        <f>J293+K293+L293+MYCS[[#This Row],[Non contractual commitments]]</f>
        <v>0</v>
      </c>
      <c r="O293" s="97"/>
      <c r="P293" s="97"/>
      <c r="Q293" s="97"/>
      <c r="R293" s="97"/>
      <c r="S293" s="97"/>
      <c r="T293" s="97"/>
      <c r="U293" s="98">
        <f>SUM(MYCS[[#This Row],[FY25-26 sum (signed)]:[Cumulative spending to end FY 23/24]],MYCS[[#This Row],[Approved budget FY 24/25]])</f>
        <v>0</v>
      </c>
      <c r="V293" s="99">
        <f>MYCS[[#This Row],[Total Project Commitments]]-MYCS[[#This Row],[Total approved cost of the project by DC (Value in UGX)]]</f>
        <v>0</v>
      </c>
      <c r="W293" s="93"/>
      <c r="X293" s="93"/>
      <c r="Y293" s="93"/>
      <c r="Z293" s="100"/>
    </row>
    <row r="294" spans="1:26" ht="20.25" x14ac:dyDescent="0.3">
      <c r="A294" s="93"/>
      <c r="B294" s="94" t="str">
        <f ca="1">IFERROR(OFFSET(DC[[#Headers],[Code Project]],MATCH(MYCS[[#This Row],[Project Code and Name ]],DC[Code Project],0),-3),"")</f>
        <v/>
      </c>
      <c r="C294" s="93"/>
      <c r="D294" s="95" t="str">
        <f ca="1">IFERROR(OFFSET(DC[[#Headers],[Code Project]],MATCH(MYCS[[#This Row],[Project Code and Name ]],DC[Code Project],0),1),"")</f>
        <v/>
      </c>
      <c r="E294" s="96" t="str">
        <f ca="1">IFERROR(OFFSET(DC[[#Headers],[Code Project]],MATCH(MYCS[[#This Row],[Project Code and Name ]],DC[Code Project],0),6),"")</f>
        <v/>
      </c>
      <c r="F294" s="93"/>
      <c r="G294" s="93"/>
      <c r="H294" s="97"/>
      <c r="I294" s="97"/>
      <c r="J294" s="97"/>
      <c r="K294" s="97"/>
      <c r="L294" s="97"/>
      <c r="M294" s="97"/>
      <c r="N294" s="98">
        <f>J294+K294+L294+MYCS[[#This Row],[Non contractual commitments]]</f>
        <v>0</v>
      </c>
      <c r="O294" s="97"/>
      <c r="P294" s="97"/>
      <c r="Q294" s="97"/>
      <c r="R294" s="97"/>
      <c r="S294" s="97"/>
      <c r="T294" s="97"/>
      <c r="U294" s="98">
        <f>SUM(MYCS[[#This Row],[FY25-26 sum (signed)]:[Cumulative spending to end FY 23/24]],MYCS[[#This Row],[Approved budget FY 24/25]])</f>
        <v>0</v>
      </c>
      <c r="V294" s="99">
        <f>MYCS[[#This Row],[Total Project Commitments]]-MYCS[[#This Row],[Total approved cost of the project by DC (Value in UGX)]]</f>
        <v>0</v>
      </c>
      <c r="W294" s="93"/>
      <c r="X294" s="93"/>
      <c r="Y294" s="93"/>
      <c r="Z294" s="100"/>
    </row>
    <row r="295" spans="1:26" ht="20.25" x14ac:dyDescent="0.3">
      <c r="A295" s="93"/>
      <c r="B295" s="94" t="str">
        <f ca="1">IFERROR(OFFSET(DC[[#Headers],[Code Project]],MATCH(MYCS[[#This Row],[Project Code and Name ]],DC[Code Project],0),-3),"")</f>
        <v/>
      </c>
      <c r="C295" s="93"/>
      <c r="D295" s="95" t="str">
        <f ca="1">IFERROR(OFFSET(DC[[#Headers],[Code Project]],MATCH(MYCS[[#This Row],[Project Code and Name ]],DC[Code Project],0),1),"")</f>
        <v/>
      </c>
      <c r="E295" s="96" t="str">
        <f ca="1">IFERROR(OFFSET(DC[[#Headers],[Code Project]],MATCH(MYCS[[#This Row],[Project Code and Name ]],DC[Code Project],0),6),"")</f>
        <v/>
      </c>
      <c r="F295" s="93"/>
      <c r="G295" s="93"/>
      <c r="H295" s="97"/>
      <c r="I295" s="97"/>
      <c r="J295" s="97"/>
      <c r="K295" s="97"/>
      <c r="L295" s="97"/>
      <c r="M295" s="97"/>
      <c r="N295" s="98">
        <f>J295+K295+L295+MYCS[[#This Row],[Non contractual commitments]]</f>
        <v>0</v>
      </c>
      <c r="O295" s="97"/>
      <c r="P295" s="97"/>
      <c r="Q295" s="97"/>
      <c r="R295" s="97"/>
      <c r="S295" s="97"/>
      <c r="T295" s="97"/>
      <c r="U295" s="98">
        <f>SUM(MYCS[[#This Row],[FY25-26 sum (signed)]:[Cumulative spending to end FY 23/24]],MYCS[[#This Row],[Approved budget FY 24/25]])</f>
        <v>0</v>
      </c>
      <c r="V295" s="99">
        <f>MYCS[[#This Row],[Total Project Commitments]]-MYCS[[#This Row],[Total approved cost of the project by DC (Value in UGX)]]</f>
        <v>0</v>
      </c>
      <c r="W295" s="93"/>
      <c r="X295" s="93"/>
      <c r="Y295" s="93"/>
      <c r="Z295" s="100"/>
    </row>
    <row r="296" spans="1:26" ht="20.25" x14ac:dyDescent="0.3">
      <c r="A296" s="93"/>
      <c r="B296" s="94" t="str">
        <f ca="1">IFERROR(OFFSET(DC[[#Headers],[Code Project]],MATCH(MYCS[[#This Row],[Project Code and Name ]],DC[Code Project],0),-3),"")</f>
        <v/>
      </c>
      <c r="C296" s="93"/>
      <c r="D296" s="95" t="str">
        <f ca="1">IFERROR(OFFSET(DC[[#Headers],[Code Project]],MATCH(MYCS[[#This Row],[Project Code and Name ]],DC[Code Project],0),1),"")</f>
        <v/>
      </c>
      <c r="E296" s="96" t="str">
        <f ca="1">IFERROR(OFFSET(DC[[#Headers],[Code Project]],MATCH(MYCS[[#This Row],[Project Code and Name ]],DC[Code Project],0),6),"")</f>
        <v/>
      </c>
      <c r="F296" s="93"/>
      <c r="G296" s="93"/>
      <c r="H296" s="97"/>
      <c r="I296" s="97"/>
      <c r="J296" s="97"/>
      <c r="K296" s="97"/>
      <c r="L296" s="97"/>
      <c r="M296" s="97"/>
      <c r="N296" s="98">
        <f>J296+K296+L296+MYCS[[#This Row],[Non contractual commitments]]</f>
        <v>0</v>
      </c>
      <c r="O296" s="97"/>
      <c r="P296" s="97"/>
      <c r="Q296" s="97"/>
      <c r="R296" s="97"/>
      <c r="S296" s="97"/>
      <c r="T296" s="97"/>
      <c r="U296" s="98">
        <f>SUM(MYCS[[#This Row],[FY25-26 sum (signed)]:[Cumulative spending to end FY 23/24]],MYCS[[#This Row],[Approved budget FY 24/25]])</f>
        <v>0</v>
      </c>
      <c r="V296" s="99">
        <f>MYCS[[#This Row],[Total Project Commitments]]-MYCS[[#This Row],[Total approved cost of the project by DC (Value in UGX)]]</f>
        <v>0</v>
      </c>
      <c r="W296" s="93"/>
      <c r="X296" s="93"/>
      <c r="Y296" s="93"/>
      <c r="Z296" s="100"/>
    </row>
    <row r="297" spans="1:26" ht="20.25" x14ac:dyDescent="0.3">
      <c r="A297" s="93"/>
      <c r="B297" s="94" t="str">
        <f ca="1">IFERROR(OFFSET(DC[[#Headers],[Code Project]],MATCH(MYCS[[#This Row],[Project Code and Name ]],DC[Code Project],0),-3),"")</f>
        <v/>
      </c>
      <c r="C297" s="93"/>
      <c r="D297" s="95" t="str">
        <f ca="1">IFERROR(OFFSET(DC[[#Headers],[Code Project]],MATCH(MYCS[[#This Row],[Project Code and Name ]],DC[Code Project],0),1),"")</f>
        <v/>
      </c>
      <c r="E297" s="96" t="str">
        <f ca="1">IFERROR(OFFSET(DC[[#Headers],[Code Project]],MATCH(MYCS[[#This Row],[Project Code and Name ]],DC[Code Project],0),6),"")</f>
        <v/>
      </c>
      <c r="F297" s="93"/>
      <c r="G297" s="93"/>
      <c r="H297" s="97"/>
      <c r="I297" s="97"/>
      <c r="J297" s="97"/>
      <c r="K297" s="97"/>
      <c r="L297" s="97"/>
      <c r="M297" s="97"/>
      <c r="N297" s="98">
        <f>J297+K297+L297+MYCS[[#This Row],[Non contractual commitments]]</f>
        <v>0</v>
      </c>
      <c r="O297" s="97"/>
      <c r="P297" s="97"/>
      <c r="Q297" s="97"/>
      <c r="R297" s="97"/>
      <c r="S297" s="97"/>
      <c r="T297" s="97"/>
      <c r="U297" s="98">
        <f>SUM(MYCS[[#This Row],[FY25-26 sum (signed)]:[Cumulative spending to end FY 23/24]],MYCS[[#This Row],[Approved budget FY 24/25]])</f>
        <v>0</v>
      </c>
      <c r="V297" s="99">
        <f>MYCS[[#This Row],[Total Project Commitments]]-MYCS[[#This Row],[Total approved cost of the project by DC (Value in UGX)]]</f>
        <v>0</v>
      </c>
      <c r="W297" s="93"/>
      <c r="X297" s="93"/>
      <c r="Y297" s="93"/>
      <c r="Z297" s="100"/>
    </row>
    <row r="298" spans="1:26" ht="20.25" x14ac:dyDescent="0.3">
      <c r="A298" s="93"/>
      <c r="B298" s="94" t="str">
        <f ca="1">IFERROR(OFFSET(DC[[#Headers],[Code Project]],MATCH(MYCS[[#This Row],[Project Code and Name ]],DC[Code Project],0),-3),"")</f>
        <v/>
      </c>
      <c r="C298" s="93"/>
      <c r="D298" s="95" t="str">
        <f ca="1">IFERROR(OFFSET(DC[[#Headers],[Code Project]],MATCH(MYCS[[#This Row],[Project Code and Name ]],DC[Code Project],0),1),"")</f>
        <v/>
      </c>
      <c r="E298" s="96" t="str">
        <f ca="1">IFERROR(OFFSET(DC[[#Headers],[Code Project]],MATCH(MYCS[[#This Row],[Project Code and Name ]],DC[Code Project],0),6),"")</f>
        <v/>
      </c>
      <c r="F298" s="93"/>
      <c r="G298" s="93"/>
      <c r="H298" s="97"/>
      <c r="I298" s="97"/>
      <c r="J298" s="97"/>
      <c r="K298" s="97"/>
      <c r="L298" s="97"/>
      <c r="M298" s="97"/>
      <c r="N298" s="98">
        <f>J298+K298+L298+MYCS[[#This Row],[Non contractual commitments]]</f>
        <v>0</v>
      </c>
      <c r="O298" s="97"/>
      <c r="P298" s="97"/>
      <c r="Q298" s="97"/>
      <c r="R298" s="97"/>
      <c r="S298" s="97"/>
      <c r="T298" s="97"/>
      <c r="U298" s="98">
        <f>SUM(MYCS[[#This Row],[FY25-26 sum (signed)]:[Cumulative spending to end FY 23/24]],MYCS[[#This Row],[Approved budget FY 24/25]])</f>
        <v>0</v>
      </c>
      <c r="V298" s="99">
        <f>MYCS[[#This Row],[Total Project Commitments]]-MYCS[[#This Row],[Total approved cost of the project by DC (Value in UGX)]]</f>
        <v>0</v>
      </c>
      <c r="W298" s="93"/>
      <c r="X298" s="93"/>
      <c r="Y298" s="93"/>
      <c r="Z298" s="100"/>
    </row>
    <row r="299" spans="1:26" ht="20.25" x14ac:dyDescent="0.3">
      <c r="A299" s="93"/>
      <c r="B299" s="94" t="str">
        <f ca="1">IFERROR(OFFSET(DC[[#Headers],[Code Project]],MATCH(MYCS[[#This Row],[Project Code and Name ]],DC[Code Project],0),-3),"")</f>
        <v/>
      </c>
      <c r="C299" s="93"/>
      <c r="D299" s="95" t="str">
        <f ca="1">IFERROR(OFFSET(DC[[#Headers],[Code Project]],MATCH(MYCS[[#This Row],[Project Code and Name ]],DC[Code Project],0),1),"")</f>
        <v/>
      </c>
      <c r="E299" s="96" t="str">
        <f ca="1">IFERROR(OFFSET(DC[[#Headers],[Code Project]],MATCH(MYCS[[#This Row],[Project Code and Name ]],DC[Code Project],0),6),"")</f>
        <v/>
      </c>
      <c r="F299" s="93"/>
      <c r="G299" s="93"/>
      <c r="H299" s="97"/>
      <c r="I299" s="97"/>
      <c r="J299" s="97"/>
      <c r="K299" s="97"/>
      <c r="L299" s="97"/>
      <c r="M299" s="97"/>
      <c r="N299" s="98">
        <f>J299+K299+L299+MYCS[[#This Row],[Non contractual commitments]]</f>
        <v>0</v>
      </c>
      <c r="O299" s="97"/>
      <c r="P299" s="97"/>
      <c r="Q299" s="97"/>
      <c r="R299" s="97"/>
      <c r="S299" s="97"/>
      <c r="T299" s="97"/>
      <c r="U299" s="98">
        <f>SUM(MYCS[[#This Row],[FY25-26 sum (signed)]:[Cumulative spending to end FY 23/24]],MYCS[[#This Row],[Approved budget FY 24/25]])</f>
        <v>0</v>
      </c>
      <c r="V299" s="99">
        <f>MYCS[[#This Row],[Total Project Commitments]]-MYCS[[#This Row],[Total approved cost of the project by DC (Value in UGX)]]</f>
        <v>0</v>
      </c>
      <c r="W299" s="93"/>
      <c r="X299" s="93"/>
      <c r="Y299" s="93"/>
      <c r="Z299" s="100"/>
    </row>
    <row r="300" spans="1:26" ht="20.25" x14ac:dyDescent="0.3">
      <c r="A300" s="93"/>
      <c r="B300" s="94" t="str">
        <f ca="1">IFERROR(OFFSET(DC[[#Headers],[Code Project]],MATCH(MYCS[[#This Row],[Project Code and Name ]],DC[Code Project],0),-3),"")</f>
        <v/>
      </c>
      <c r="C300" s="93"/>
      <c r="D300" s="95" t="str">
        <f ca="1">IFERROR(OFFSET(DC[[#Headers],[Code Project]],MATCH(MYCS[[#This Row],[Project Code and Name ]],DC[Code Project],0),1),"")</f>
        <v/>
      </c>
      <c r="E300" s="96" t="str">
        <f ca="1">IFERROR(OFFSET(DC[[#Headers],[Code Project]],MATCH(MYCS[[#This Row],[Project Code and Name ]],DC[Code Project],0),6),"")</f>
        <v/>
      </c>
      <c r="F300" s="93"/>
      <c r="G300" s="93"/>
      <c r="H300" s="97"/>
      <c r="I300" s="97"/>
      <c r="J300" s="97"/>
      <c r="K300" s="97"/>
      <c r="L300" s="97"/>
      <c r="M300" s="97"/>
      <c r="N300" s="98">
        <f>J300+K300+L300+MYCS[[#This Row],[Non contractual commitments]]</f>
        <v>0</v>
      </c>
      <c r="O300" s="97"/>
      <c r="P300" s="97"/>
      <c r="Q300" s="97"/>
      <c r="R300" s="97"/>
      <c r="S300" s="97"/>
      <c r="T300" s="97"/>
      <c r="U300" s="98">
        <f>SUM(MYCS[[#This Row],[FY25-26 sum (signed)]:[Cumulative spending to end FY 23/24]],MYCS[[#This Row],[Approved budget FY 24/25]])</f>
        <v>0</v>
      </c>
      <c r="V300" s="99">
        <f>MYCS[[#This Row],[Total Project Commitments]]-MYCS[[#This Row],[Total approved cost of the project by DC (Value in UGX)]]</f>
        <v>0</v>
      </c>
      <c r="W300" s="93"/>
      <c r="X300" s="93"/>
      <c r="Y300" s="93"/>
      <c r="Z300" s="100"/>
    </row>
    <row r="301" spans="1:26" ht="20.25" x14ac:dyDescent="0.3">
      <c r="A301" s="93"/>
      <c r="B301" s="94" t="str">
        <f ca="1">IFERROR(OFFSET(DC[[#Headers],[Code Project]],MATCH(MYCS[[#This Row],[Project Code and Name ]],DC[Code Project],0),-3),"")</f>
        <v/>
      </c>
      <c r="C301" s="93"/>
      <c r="D301" s="95" t="str">
        <f ca="1">IFERROR(OFFSET(DC[[#Headers],[Code Project]],MATCH(MYCS[[#This Row],[Project Code and Name ]],DC[Code Project],0),1),"")</f>
        <v/>
      </c>
      <c r="E301" s="96" t="str">
        <f ca="1">IFERROR(OFFSET(DC[[#Headers],[Code Project]],MATCH(MYCS[[#This Row],[Project Code and Name ]],DC[Code Project],0),6),"")</f>
        <v/>
      </c>
      <c r="F301" s="93"/>
      <c r="G301" s="93"/>
      <c r="H301" s="97"/>
      <c r="I301" s="97"/>
      <c r="J301" s="97"/>
      <c r="K301" s="97"/>
      <c r="L301" s="97"/>
      <c r="M301" s="97"/>
      <c r="N301" s="98">
        <f>J301+K301+L301+MYCS[[#This Row],[Non contractual commitments]]</f>
        <v>0</v>
      </c>
      <c r="O301" s="97"/>
      <c r="P301" s="97"/>
      <c r="Q301" s="97"/>
      <c r="R301" s="97"/>
      <c r="S301" s="97"/>
      <c r="T301" s="97"/>
      <c r="U301" s="98">
        <f>SUM(MYCS[[#This Row],[FY25-26 sum (signed)]:[Cumulative spending to end FY 23/24]],MYCS[[#This Row],[Approved budget FY 24/25]])</f>
        <v>0</v>
      </c>
      <c r="V301" s="99">
        <f>MYCS[[#This Row],[Total Project Commitments]]-MYCS[[#This Row],[Total approved cost of the project by DC (Value in UGX)]]</f>
        <v>0</v>
      </c>
      <c r="W301" s="93"/>
      <c r="X301" s="93"/>
      <c r="Y301" s="93"/>
      <c r="Z301" s="100"/>
    </row>
    <row r="302" spans="1:26" ht="20.25" x14ac:dyDescent="0.3">
      <c r="A302" s="93"/>
      <c r="B302" s="94" t="str">
        <f ca="1">IFERROR(OFFSET(DC[[#Headers],[Code Project]],MATCH(MYCS[[#This Row],[Project Code and Name ]],DC[Code Project],0),-3),"")</f>
        <v/>
      </c>
      <c r="C302" s="93"/>
      <c r="D302" s="95" t="str">
        <f ca="1">IFERROR(OFFSET(DC[[#Headers],[Code Project]],MATCH(MYCS[[#This Row],[Project Code and Name ]],DC[Code Project],0),1),"")</f>
        <v/>
      </c>
      <c r="E302" s="96" t="str">
        <f ca="1">IFERROR(OFFSET(DC[[#Headers],[Code Project]],MATCH(MYCS[[#This Row],[Project Code and Name ]],DC[Code Project],0),6),"")</f>
        <v/>
      </c>
      <c r="F302" s="93"/>
      <c r="G302" s="93"/>
      <c r="H302" s="97"/>
      <c r="I302" s="97"/>
      <c r="J302" s="97"/>
      <c r="K302" s="97"/>
      <c r="L302" s="97"/>
      <c r="M302" s="97"/>
      <c r="N302" s="98">
        <f>J302+K302+L302+MYCS[[#This Row],[Non contractual commitments]]</f>
        <v>0</v>
      </c>
      <c r="O302" s="97"/>
      <c r="P302" s="97"/>
      <c r="Q302" s="97"/>
      <c r="R302" s="97"/>
      <c r="S302" s="97"/>
      <c r="T302" s="97"/>
      <c r="U302" s="98">
        <f>SUM(MYCS[[#This Row],[FY25-26 sum (signed)]:[Cumulative spending to end FY 23/24]],MYCS[[#This Row],[Approved budget FY 24/25]])</f>
        <v>0</v>
      </c>
      <c r="V302" s="99">
        <f>MYCS[[#This Row],[Total Project Commitments]]-MYCS[[#This Row],[Total approved cost of the project by DC (Value in UGX)]]</f>
        <v>0</v>
      </c>
      <c r="W302" s="93"/>
      <c r="X302" s="93"/>
      <c r="Y302" s="93"/>
      <c r="Z302" s="100"/>
    </row>
    <row r="303" spans="1:26" ht="20.25" x14ac:dyDescent="0.3">
      <c r="A303" s="93"/>
      <c r="B303" s="94" t="str">
        <f ca="1">IFERROR(OFFSET(DC[[#Headers],[Code Project]],MATCH(MYCS[[#This Row],[Project Code and Name ]],DC[Code Project],0),-3),"")</f>
        <v/>
      </c>
      <c r="C303" s="93"/>
      <c r="D303" s="95" t="str">
        <f ca="1">IFERROR(OFFSET(DC[[#Headers],[Code Project]],MATCH(MYCS[[#This Row],[Project Code and Name ]],DC[Code Project],0),1),"")</f>
        <v/>
      </c>
      <c r="E303" s="96" t="str">
        <f ca="1">IFERROR(OFFSET(DC[[#Headers],[Code Project]],MATCH(MYCS[[#This Row],[Project Code and Name ]],DC[Code Project],0),6),"")</f>
        <v/>
      </c>
      <c r="F303" s="93"/>
      <c r="G303" s="93"/>
      <c r="H303" s="97"/>
      <c r="I303" s="97"/>
      <c r="J303" s="97"/>
      <c r="K303" s="97"/>
      <c r="L303" s="97"/>
      <c r="M303" s="97"/>
      <c r="N303" s="98">
        <f>J303+K303+L303+MYCS[[#This Row],[Non contractual commitments]]</f>
        <v>0</v>
      </c>
      <c r="O303" s="97"/>
      <c r="P303" s="97"/>
      <c r="Q303" s="97"/>
      <c r="R303" s="97"/>
      <c r="S303" s="97"/>
      <c r="T303" s="97"/>
      <c r="U303" s="98">
        <f>SUM(MYCS[[#This Row],[FY25-26 sum (signed)]:[Cumulative spending to end FY 23/24]],MYCS[[#This Row],[Approved budget FY 24/25]])</f>
        <v>0</v>
      </c>
      <c r="V303" s="99">
        <f>MYCS[[#This Row],[Total Project Commitments]]-MYCS[[#This Row],[Total approved cost of the project by DC (Value in UGX)]]</f>
        <v>0</v>
      </c>
      <c r="W303" s="93"/>
      <c r="X303" s="93"/>
      <c r="Y303" s="93"/>
      <c r="Z303" s="100"/>
    </row>
    <row r="304" spans="1:26" ht="20.25" x14ac:dyDescent="0.3">
      <c r="A304" s="93"/>
      <c r="B304" s="94" t="str">
        <f ca="1">IFERROR(OFFSET(DC[[#Headers],[Code Project]],MATCH(MYCS[[#This Row],[Project Code and Name ]],DC[Code Project],0),-3),"")</f>
        <v/>
      </c>
      <c r="C304" s="93"/>
      <c r="D304" s="95" t="str">
        <f ca="1">IFERROR(OFFSET(DC[[#Headers],[Code Project]],MATCH(MYCS[[#This Row],[Project Code and Name ]],DC[Code Project],0),1),"")</f>
        <v/>
      </c>
      <c r="E304" s="96" t="str">
        <f ca="1">IFERROR(OFFSET(DC[[#Headers],[Code Project]],MATCH(MYCS[[#This Row],[Project Code and Name ]],DC[Code Project],0),6),"")</f>
        <v/>
      </c>
      <c r="F304" s="93"/>
      <c r="G304" s="93"/>
      <c r="H304" s="97"/>
      <c r="I304" s="97"/>
      <c r="J304" s="97"/>
      <c r="K304" s="97"/>
      <c r="L304" s="97"/>
      <c r="M304" s="97"/>
      <c r="N304" s="98">
        <f>J304+K304+L304+MYCS[[#This Row],[Non contractual commitments]]</f>
        <v>0</v>
      </c>
      <c r="O304" s="97"/>
      <c r="P304" s="97"/>
      <c r="Q304" s="97"/>
      <c r="R304" s="97"/>
      <c r="S304" s="97"/>
      <c r="T304" s="97"/>
      <c r="U304" s="98">
        <f>SUM(MYCS[[#This Row],[FY25-26 sum (signed)]:[Cumulative spending to end FY 23/24]],MYCS[[#This Row],[Approved budget FY 24/25]])</f>
        <v>0</v>
      </c>
      <c r="V304" s="99">
        <f>MYCS[[#This Row],[Total Project Commitments]]-MYCS[[#This Row],[Total approved cost of the project by DC (Value in UGX)]]</f>
        <v>0</v>
      </c>
      <c r="W304" s="93"/>
      <c r="X304" s="93"/>
      <c r="Y304" s="93"/>
      <c r="Z304" s="100"/>
    </row>
    <row r="305" spans="1:26" ht="20.25" x14ac:dyDescent="0.3">
      <c r="A305" s="93"/>
      <c r="B305" s="94" t="str">
        <f ca="1">IFERROR(OFFSET(DC[[#Headers],[Code Project]],MATCH(MYCS[[#This Row],[Project Code and Name ]],DC[Code Project],0),-3),"")</f>
        <v/>
      </c>
      <c r="C305" s="93"/>
      <c r="D305" s="95" t="str">
        <f ca="1">IFERROR(OFFSET(DC[[#Headers],[Code Project]],MATCH(MYCS[[#This Row],[Project Code and Name ]],DC[Code Project],0),1),"")</f>
        <v/>
      </c>
      <c r="E305" s="96" t="str">
        <f ca="1">IFERROR(OFFSET(DC[[#Headers],[Code Project]],MATCH(MYCS[[#This Row],[Project Code and Name ]],DC[Code Project],0),6),"")</f>
        <v/>
      </c>
      <c r="F305" s="93"/>
      <c r="G305" s="93"/>
      <c r="H305" s="97"/>
      <c r="I305" s="97"/>
      <c r="J305" s="97"/>
      <c r="K305" s="97"/>
      <c r="L305" s="97"/>
      <c r="M305" s="97"/>
      <c r="N305" s="98">
        <f>J305+K305+L305+MYCS[[#This Row],[Non contractual commitments]]</f>
        <v>0</v>
      </c>
      <c r="O305" s="97"/>
      <c r="P305" s="97"/>
      <c r="Q305" s="97"/>
      <c r="R305" s="97"/>
      <c r="S305" s="97"/>
      <c r="T305" s="97"/>
      <c r="U305" s="98">
        <f>SUM(MYCS[[#This Row],[FY25-26 sum (signed)]:[Cumulative spending to end FY 23/24]],MYCS[[#This Row],[Approved budget FY 24/25]])</f>
        <v>0</v>
      </c>
      <c r="V305" s="99">
        <f>MYCS[[#This Row],[Total Project Commitments]]-MYCS[[#This Row],[Total approved cost of the project by DC (Value in UGX)]]</f>
        <v>0</v>
      </c>
      <c r="W305" s="93"/>
      <c r="X305" s="93"/>
      <c r="Y305" s="93"/>
      <c r="Z305" s="100"/>
    </row>
    <row r="306" spans="1:26" ht="20.25" x14ac:dyDescent="0.3">
      <c r="A306" s="93"/>
      <c r="B306" s="94" t="str">
        <f ca="1">IFERROR(OFFSET(DC[[#Headers],[Code Project]],MATCH(MYCS[[#This Row],[Project Code and Name ]],DC[Code Project],0),-3),"")</f>
        <v/>
      </c>
      <c r="C306" s="93"/>
      <c r="D306" s="95" t="str">
        <f ca="1">IFERROR(OFFSET(DC[[#Headers],[Code Project]],MATCH(MYCS[[#This Row],[Project Code and Name ]],DC[Code Project],0),1),"")</f>
        <v/>
      </c>
      <c r="E306" s="96" t="str">
        <f ca="1">IFERROR(OFFSET(DC[[#Headers],[Code Project]],MATCH(MYCS[[#This Row],[Project Code and Name ]],DC[Code Project],0),6),"")</f>
        <v/>
      </c>
      <c r="F306" s="93"/>
      <c r="G306" s="93"/>
      <c r="H306" s="97"/>
      <c r="I306" s="97"/>
      <c r="J306" s="97"/>
      <c r="K306" s="97"/>
      <c r="L306" s="97"/>
      <c r="M306" s="97"/>
      <c r="N306" s="98">
        <f>J306+K306+L306+MYCS[[#This Row],[Non contractual commitments]]</f>
        <v>0</v>
      </c>
      <c r="O306" s="97"/>
      <c r="P306" s="97"/>
      <c r="Q306" s="97"/>
      <c r="R306" s="97"/>
      <c r="S306" s="97"/>
      <c r="T306" s="97"/>
      <c r="U306" s="98">
        <f>SUM(MYCS[[#This Row],[FY25-26 sum (signed)]:[Cumulative spending to end FY 23/24]],MYCS[[#This Row],[Approved budget FY 24/25]])</f>
        <v>0</v>
      </c>
      <c r="V306" s="99">
        <f>MYCS[[#This Row],[Total Project Commitments]]-MYCS[[#This Row],[Total approved cost of the project by DC (Value in UGX)]]</f>
        <v>0</v>
      </c>
      <c r="W306" s="93"/>
      <c r="X306" s="93"/>
      <c r="Y306" s="93"/>
      <c r="Z306" s="100"/>
    </row>
    <row r="307" spans="1:26" ht="20.25" x14ac:dyDescent="0.3">
      <c r="A307" s="93"/>
      <c r="B307" s="94" t="str">
        <f ca="1">IFERROR(OFFSET(DC[[#Headers],[Code Project]],MATCH(MYCS[[#This Row],[Project Code and Name ]],DC[Code Project],0),-3),"")</f>
        <v/>
      </c>
      <c r="C307" s="93"/>
      <c r="D307" s="95" t="str">
        <f ca="1">IFERROR(OFFSET(DC[[#Headers],[Code Project]],MATCH(MYCS[[#This Row],[Project Code and Name ]],DC[Code Project],0),1),"")</f>
        <v/>
      </c>
      <c r="E307" s="96" t="str">
        <f ca="1">IFERROR(OFFSET(DC[[#Headers],[Code Project]],MATCH(MYCS[[#This Row],[Project Code and Name ]],DC[Code Project],0),6),"")</f>
        <v/>
      </c>
      <c r="F307" s="93"/>
      <c r="G307" s="93"/>
      <c r="H307" s="97"/>
      <c r="I307" s="97"/>
      <c r="J307" s="97"/>
      <c r="K307" s="97"/>
      <c r="L307" s="97"/>
      <c r="M307" s="97"/>
      <c r="N307" s="98">
        <f>J307+K307+L307+MYCS[[#This Row],[Non contractual commitments]]</f>
        <v>0</v>
      </c>
      <c r="O307" s="97"/>
      <c r="P307" s="97"/>
      <c r="Q307" s="97"/>
      <c r="R307" s="97"/>
      <c r="S307" s="97"/>
      <c r="T307" s="97"/>
      <c r="U307" s="98">
        <f>SUM(MYCS[[#This Row],[FY25-26 sum (signed)]:[Cumulative spending to end FY 23/24]],MYCS[[#This Row],[Approved budget FY 24/25]])</f>
        <v>0</v>
      </c>
      <c r="V307" s="99">
        <f>MYCS[[#This Row],[Total Project Commitments]]-MYCS[[#This Row],[Total approved cost of the project by DC (Value in UGX)]]</f>
        <v>0</v>
      </c>
      <c r="W307" s="93"/>
      <c r="X307" s="93"/>
      <c r="Y307" s="93"/>
      <c r="Z307" s="100"/>
    </row>
    <row r="308" spans="1:26" ht="20.25" x14ac:dyDescent="0.3">
      <c r="A308" s="93"/>
      <c r="B308" s="94" t="str">
        <f ca="1">IFERROR(OFFSET(DC[[#Headers],[Code Project]],MATCH(MYCS[[#This Row],[Project Code and Name ]],DC[Code Project],0),-3),"")</f>
        <v/>
      </c>
      <c r="C308" s="93"/>
      <c r="D308" s="95" t="str">
        <f ca="1">IFERROR(OFFSET(DC[[#Headers],[Code Project]],MATCH(MYCS[[#This Row],[Project Code and Name ]],DC[Code Project],0),1),"")</f>
        <v/>
      </c>
      <c r="E308" s="96" t="str">
        <f ca="1">IFERROR(OFFSET(DC[[#Headers],[Code Project]],MATCH(MYCS[[#This Row],[Project Code and Name ]],DC[Code Project],0),6),"")</f>
        <v/>
      </c>
      <c r="F308" s="93"/>
      <c r="G308" s="93"/>
      <c r="H308" s="97"/>
      <c r="I308" s="97"/>
      <c r="J308" s="97"/>
      <c r="K308" s="97"/>
      <c r="L308" s="97"/>
      <c r="M308" s="97"/>
      <c r="N308" s="98">
        <f>J308+K308+L308+MYCS[[#This Row],[Non contractual commitments]]</f>
        <v>0</v>
      </c>
      <c r="O308" s="97"/>
      <c r="P308" s="97"/>
      <c r="Q308" s="97"/>
      <c r="R308" s="97"/>
      <c r="S308" s="97"/>
      <c r="T308" s="97"/>
      <c r="U308" s="98">
        <f>SUM(MYCS[[#This Row],[FY25-26 sum (signed)]:[Cumulative spending to end FY 23/24]],MYCS[[#This Row],[Approved budget FY 24/25]])</f>
        <v>0</v>
      </c>
      <c r="V308" s="99">
        <f>MYCS[[#This Row],[Total Project Commitments]]-MYCS[[#This Row],[Total approved cost of the project by DC (Value in UGX)]]</f>
        <v>0</v>
      </c>
      <c r="W308" s="93"/>
      <c r="X308" s="93"/>
      <c r="Y308" s="93"/>
      <c r="Z308" s="100"/>
    </row>
    <row r="309" spans="1:26" ht="20.25" x14ac:dyDescent="0.3">
      <c r="A309" s="93"/>
      <c r="B309" s="94" t="str">
        <f ca="1">IFERROR(OFFSET(DC[[#Headers],[Code Project]],MATCH(MYCS[[#This Row],[Project Code and Name ]],DC[Code Project],0),-3),"")</f>
        <v/>
      </c>
      <c r="C309" s="93"/>
      <c r="D309" s="95" t="str">
        <f ca="1">IFERROR(OFFSET(DC[[#Headers],[Code Project]],MATCH(MYCS[[#This Row],[Project Code and Name ]],DC[Code Project],0),1),"")</f>
        <v/>
      </c>
      <c r="E309" s="96" t="str">
        <f ca="1">IFERROR(OFFSET(DC[[#Headers],[Code Project]],MATCH(MYCS[[#This Row],[Project Code and Name ]],DC[Code Project],0),6),"")</f>
        <v/>
      </c>
      <c r="F309" s="93"/>
      <c r="G309" s="93"/>
      <c r="H309" s="97"/>
      <c r="I309" s="97"/>
      <c r="J309" s="97"/>
      <c r="K309" s="97"/>
      <c r="L309" s="97"/>
      <c r="M309" s="97"/>
      <c r="N309" s="98">
        <f>J309+K309+L309+MYCS[[#This Row],[Non contractual commitments]]</f>
        <v>0</v>
      </c>
      <c r="O309" s="97"/>
      <c r="P309" s="97"/>
      <c r="Q309" s="97"/>
      <c r="R309" s="97"/>
      <c r="S309" s="97"/>
      <c r="T309" s="97"/>
      <c r="U309" s="98">
        <f>SUM(MYCS[[#This Row],[FY25-26 sum (signed)]:[Cumulative spending to end FY 23/24]],MYCS[[#This Row],[Approved budget FY 24/25]])</f>
        <v>0</v>
      </c>
      <c r="V309" s="99">
        <f>MYCS[[#This Row],[Total Project Commitments]]-MYCS[[#This Row],[Total approved cost of the project by DC (Value in UGX)]]</f>
        <v>0</v>
      </c>
      <c r="W309" s="93"/>
      <c r="X309" s="93"/>
      <c r="Y309" s="93"/>
      <c r="Z309" s="100"/>
    </row>
    <row r="310" spans="1:26" ht="20.25" x14ac:dyDescent="0.3">
      <c r="A310" s="93"/>
      <c r="B310" s="94" t="str">
        <f ca="1">IFERROR(OFFSET(DC[[#Headers],[Code Project]],MATCH(MYCS[[#This Row],[Project Code and Name ]],DC[Code Project],0),-3),"")</f>
        <v/>
      </c>
      <c r="C310" s="93"/>
      <c r="D310" s="95" t="str">
        <f ca="1">IFERROR(OFFSET(DC[[#Headers],[Code Project]],MATCH(MYCS[[#This Row],[Project Code and Name ]],DC[Code Project],0),1),"")</f>
        <v/>
      </c>
      <c r="E310" s="96" t="str">
        <f ca="1">IFERROR(OFFSET(DC[[#Headers],[Code Project]],MATCH(MYCS[[#This Row],[Project Code and Name ]],DC[Code Project],0),6),"")</f>
        <v/>
      </c>
      <c r="F310" s="93"/>
      <c r="G310" s="93"/>
      <c r="H310" s="97"/>
      <c r="I310" s="97"/>
      <c r="J310" s="97"/>
      <c r="K310" s="97"/>
      <c r="L310" s="97"/>
      <c r="M310" s="97"/>
      <c r="N310" s="98">
        <f>J310+K310+L310+MYCS[[#This Row],[Non contractual commitments]]</f>
        <v>0</v>
      </c>
      <c r="O310" s="97"/>
      <c r="P310" s="97"/>
      <c r="Q310" s="97"/>
      <c r="R310" s="97"/>
      <c r="S310" s="97"/>
      <c r="T310" s="97"/>
      <c r="U310" s="98">
        <f>SUM(MYCS[[#This Row],[FY25-26 sum (signed)]:[Cumulative spending to end FY 23/24]],MYCS[[#This Row],[Approved budget FY 24/25]])</f>
        <v>0</v>
      </c>
      <c r="V310" s="99">
        <f>MYCS[[#This Row],[Total Project Commitments]]-MYCS[[#This Row],[Total approved cost of the project by DC (Value in UGX)]]</f>
        <v>0</v>
      </c>
      <c r="W310" s="93"/>
      <c r="X310" s="93"/>
      <c r="Y310" s="93"/>
      <c r="Z310" s="100"/>
    </row>
    <row r="311" spans="1:26" ht="20.25" x14ac:dyDescent="0.3">
      <c r="A311" s="93"/>
      <c r="B311" s="94" t="str">
        <f ca="1">IFERROR(OFFSET(DC[[#Headers],[Code Project]],MATCH(MYCS[[#This Row],[Project Code and Name ]],DC[Code Project],0),-3),"")</f>
        <v/>
      </c>
      <c r="C311" s="93"/>
      <c r="D311" s="95" t="str">
        <f ca="1">IFERROR(OFFSET(DC[[#Headers],[Code Project]],MATCH(MYCS[[#This Row],[Project Code and Name ]],DC[Code Project],0),1),"")</f>
        <v/>
      </c>
      <c r="E311" s="96" t="str">
        <f ca="1">IFERROR(OFFSET(DC[[#Headers],[Code Project]],MATCH(MYCS[[#This Row],[Project Code and Name ]],DC[Code Project],0),6),"")</f>
        <v/>
      </c>
      <c r="F311" s="93"/>
      <c r="G311" s="93"/>
      <c r="H311" s="97"/>
      <c r="I311" s="97"/>
      <c r="J311" s="97"/>
      <c r="K311" s="97"/>
      <c r="L311" s="97"/>
      <c r="M311" s="97"/>
      <c r="N311" s="98">
        <f>J311+K311+L311+MYCS[[#This Row],[Non contractual commitments]]</f>
        <v>0</v>
      </c>
      <c r="O311" s="97"/>
      <c r="P311" s="97"/>
      <c r="Q311" s="97"/>
      <c r="R311" s="97"/>
      <c r="S311" s="97"/>
      <c r="T311" s="97"/>
      <c r="U311" s="98">
        <f>SUM(MYCS[[#This Row],[FY25-26 sum (signed)]:[Cumulative spending to end FY 23/24]],MYCS[[#This Row],[Approved budget FY 24/25]])</f>
        <v>0</v>
      </c>
      <c r="V311" s="99">
        <f>MYCS[[#This Row],[Total Project Commitments]]-MYCS[[#This Row],[Total approved cost of the project by DC (Value in UGX)]]</f>
        <v>0</v>
      </c>
      <c r="W311" s="93"/>
      <c r="X311" s="93"/>
      <c r="Y311" s="93"/>
      <c r="Z311" s="100"/>
    </row>
    <row r="312" spans="1:26" ht="20.25" x14ac:dyDescent="0.3">
      <c r="A312" s="93"/>
      <c r="B312" s="94" t="str">
        <f ca="1">IFERROR(OFFSET(DC[[#Headers],[Code Project]],MATCH(MYCS[[#This Row],[Project Code and Name ]],DC[Code Project],0),-3),"")</f>
        <v/>
      </c>
      <c r="C312" s="93"/>
      <c r="D312" s="95" t="str">
        <f ca="1">IFERROR(OFFSET(DC[[#Headers],[Code Project]],MATCH(MYCS[[#This Row],[Project Code and Name ]],DC[Code Project],0),1),"")</f>
        <v/>
      </c>
      <c r="E312" s="96" t="str">
        <f ca="1">IFERROR(OFFSET(DC[[#Headers],[Code Project]],MATCH(MYCS[[#This Row],[Project Code and Name ]],DC[Code Project],0),6),"")</f>
        <v/>
      </c>
      <c r="F312" s="93"/>
      <c r="G312" s="93"/>
      <c r="H312" s="97"/>
      <c r="I312" s="97"/>
      <c r="J312" s="97"/>
      <c r="K312" s="97"/>
      <c r="L312" s="97"/>
      <c r="M312" s="97"/>
      <c r="N312" s="98">
        <f>J312+K312+L312+MYCS[[#This Row],[Non contractual commitments]]</f>
        <v>0</v>
      </c>
      <c r="O312" s="97"/>
      <c r="P312" s="97"/>
      <c r="Q312" s="97"/>
      <c r="R312" s="97"/>
      <c r="S312" s="97"/>
      <c r="T312" s="97"/>
      <c r="U312" s="98">
        <f>SUM(MYCS[[#This Row],[FY25-26 sum (signed)]:[Cumulative spending to end FY 23/24]],MYCS[[#This Row],[Approved budget FY 24/25]])</f>
        <v>0</v>
      </c>
      <c r="V312" s="99">
        <f>MYCS[[#This Row],[Total Project Commitments]]-MYCS[[#This Row],[Total approved cost of the project by DC (Value in UGX)]]</f>
        <v>0</v>
      </c>
      <c r="W312" s="93"/>
      <c r="X312" s="93"/>
      <c r="Y312" s="93"/>
      <c r="Z312" s="100"/>
    </row>
    <row r="313" spans="1:26" ht="20.25" x14ac:dyDescent="0.3">
      <c r="A313" s="93"/>
      <c r="B313" s="94" t="str">
        <f ca="1">IFERROR(OFFSET(DC[[#Headers],[Code Project]],MATCH(MYCS[[#This Row],[Project Code and Name ]],DC[Code Project],0),-3),"")</f>
        <v/>
      </c>
      <c r="C313" s="93"/>
      <c r="D313" s="95" t="str">
        <f ca="1">IFERROR(OFFSET(DC[[#Headers],[Code Project]],MATCH(MYCS[[#This Row],[Project Code and Name ]],DC[Code Project],0),1),"")</f>
        <v/>
      </c>
      <c r="E313" s="96" t="str">
        <f ca="1">IFERROR(OFFSET(DC[[#Headers],[Code Project]],MATCH(MYCS[[#This Row],[Project Code and Name ]],DC[Code Project],0),6),"")</f>
        <v/>
      </c>
      <c r="F313" s="93"/>
      <c r="G313" s="93"/>
      <c r="H313" s="97"/>
      <c r="I313" s="97"/>
      <c r="J313" s="97"/>
      <c r="K313" s="97"/>
      <c r="L313" s="97"/>
      <c r="M313" s="97"/>
      <c r="N313" s="98">
        <f>J313+K313+L313+MYCS[[#This Row],[Non contractual commitments]]</f>
        <v>0</v>
      </c>
      <c r="O313" s="97"/>
      <c r="P313" s="97"/>
      <c r="Q313" s="97"/>
      <c r="R313" s="97"/>
      <c r="S313" s="97"/>
      <c r="T313" s="97"/>
      <c r="U313" s="98">
        <f>SUM(MYCS[[#This Row],[FY25-26 sum (signed)]:[Cumulative spending to end FY 23/24]],MYCS[[#This Row],[Approved budget FY 24/25]])</f>
        <v>0</v>
      </c>
      <c r="V313" s="99">
        <f>MYCS[[#This Row],[Total Project Commitments]]-MYCS[[#This Row],[Total approved cost of the project by DC (Value in UGX)]]</f>
        <v>0</v>
      </c>
      <c r="W313" s="93"/>
      <c r="X313" s="93"/>
      <c r="Y313" s="93"/>
      <c r="Z313" s="100"/>
    </row>
    <row r="314" spans="1:26" ht="20.25" x14ac:dyDescent="0.3">
      <c r="A314" s="93"/>
      <c r="B314" s="94" t="str">
        <f ca="1">IFERROR(OFFSET(DC[[#Headers],[Code Project]],MATCH(MYCS[[#This Row],[Project Code and Name ]],DC[Code Project],0),-3),"")</f>
        <v/>
      </c>
      <c r="C314" s="93"/>
      <c r="D314" s="95" t="str">
        <f ca="1">IFERROR(OFFSET(DC[[#Headers],[Code Project]],MATCH(MYCS[[#This Row],[Project Code and Name ]],DC[Code Project],0),1),"")</f>
        <v/>
      </c>
      <c r="E314" s="96" t="str">
        <f ca="1">IFERROR(OFFSET(DC[[#Headers],[Code Project]],MATCH(MYCS[[#This Row],[Project Code and Name ]],DC[Code Project],0),6),"")</f>
        <v/>
      </c>
      <c r="F314" s="93"/>
      <c r="G314" s="93"/>
      <c r="H314" s="97"/>
      <c r="I314" s="97"/>
      <c r="J314" s="97"/>
      <c r="K314" s="97"/>
      <c r="L314" s="97"/>
      <c r="M314" s="97"/>
      <c r="N314" s="98">
        <f>J314+K314+L314+MYCS[[#This Row],[Non contractual commitments]]</f>
        <v>0</v>
      </c>
      <c r="O314" s="97"/>
      <c r="P314" s="97"/>
      <c r="Q314" s="97"/>
      <c r="R314" s="97"/>
      <c r="S314" s="97"/>
      <c r="T314" s="97"/>
      <c r="U314" s="98">
        <f>SUM(MYCS[[#This Row],[FY25-26 sum (signed)]:[Cumulative spending to end FY 23/24]],MYCS[[#This Row],[Approved budget FY 24/25]])</f>
        <v>0</v>
      </c>
      <c r="V314" s="99">
        <f>MYCS[[#This Row],[Total Project Commitments]]-MYCS[[#This Row],[Total approved cost of the project by DC (Value in UGX)]]</f>
        <v>0</v>
      </c>
      <c r="W314" s="93"/>
      <c r="X314" s="93"/>
      <c r="Y314" s="93"/>
      <c r="Z314" s="100"/>
    </row>
    <row r="315" spans="1:26" ht="20.25" x14ac:dyDescent="0.3">
      <c r="A315" s="93"/>
      <c r="B315" s="94" t="str">
        <f ca="1">IFERROR(OFFSET(DC[[#Headers],[Code Project]],MATCH(MYCS[[#This Row],[Project Code and Name ]],DC[Code Project],0),-3),"")</f>
        <v/>
      </c>
      <c r="C315" s="93"/>
      <c r="D315" s="95" t="str">
        <f ca="1">IFERROR(OFFSET(DC[[#Headers],[Code Project]],MATCH(MYCS[[#This Row],[Project Code and Name ]],DC[Code Project],0),1),"")</f>
        <v/>
      </c>
      <c r="E315" s="96" t="str">
        <f ca="1">IFERROR(OFFSET(DC[[#Headers],[Code Project]],MATCH(MYCS[[#This Row],[Project Code and Name ]],DC[Code Project],0),6),"")</f>
        <v/>
      </c>
      <c r="F315" s="93"/>
      <c r="G315" s="93"/>
      <c r="H315" s="97"/>
      <c r="I315" s="97"/>
      <c r="J315" s="97"/>
      <c r="K315" s="97"/>
      <c r="L315" s="97"/>
      <c r="M315" s="97"/>
      <c r="N315" s="98">
        <f>J315+K315+L315+MYCS[[#This Row],[Non contractual commitments]]</f>
        <v>0</v>
      </c>
      <c r="O315" s="97"/>
      <c r="P315" s="97"/>
      <c r="Q315" s="97"/>
      <c r="R315" s="97"/>
      <c r="S315" s="97"/>
      <c r="T315" s="97"/>
      <c r="U315" s="98">
        <f>SUM(MYCS[[#This Row],[FY25-26 sum (signed)]:[Cumulative spending to end FY 23/24]],MYCS[[#This Row],[Approved budget FY 24/25]])</f>
        <v>0</v>
      </c>
      <c r="V315" s="99">
        <f>MYCS[[#This Row],[Total Project Commitments]]-MYCS[[#This Row],[Total approved cost of the project by DC (Value in UGX)]]</f>
        <v>0</v>
      </c>
      <c r="W315" s="93"/>
      <c r="X315" s="93"/>
      <c r="Y315" s="93"/>
      <c r="Z315" s="100"/>
    </row>
    <row r="316" spans="1:26" ht="20.25" x14ac:dyDescent="0.3">
      <c r="A316" s="93"/>
      <c r="B316" s="94" t="str">
        <f ca="1">IFERROR(OFFSET(DC[[#Headers],[Code Project]],MATCH(MYCS[[#This Row],[Project Code and Name ]],DC[Code Project],0),-3),"")</f>
        <v/>
      </c>
      <c r="C316" s="93"/>
      <c r="D316" s="95" t="str">
        <f ca="1">IFERROR(OFFSET(DC[[#Headers],[Code Project]],MATCH(MYCS[[#This Row],[Project Code and Name ]],DC[Code Project],0),1),"")</f>
        <v/>
      </c>
      <c r="E316" s="96" t="str">
        <f ca="1">IFERROR(OFFSET(DC[[#Headers],[Code Project]],MATCH(MYCS[[#This Row],[Project Code and Name ]],DC[Code Project],0),6),"")</f>
        <v/>
      </c>
      <c r="F316" s="93"/>
      <c r="G316" s="93"/>
      <c r="H316" s="97"/>
      <c r="I316" s="97"/>
      <c r="J316" s="97"/>
      <c r="K316" s="97"/>
      <c r="L316" s="97"/>
      <c r="M316" s="97"/>
      <c r="N316" s="98">
        <f>J316+K316+L316+MYCS[[#This Row],[Non contractual commitments]]</f>
        <v>0</v>
      </c>
      <c r="O316" s="97"/>
      <c r="P316" s="97"/>
      <c r="Q316" s="97"/>
      <c r="R316" s="97"/>
      <c r="S316" s="97"/>
      <c r="T316" s="97"/>
      <c r="U316" s="98">
        <f>SUM(MYCS[[#This Row],[FY25-26 sum (signed)]:[Cumulative spending to end FY 23/24]],MYCS[[#This Row],[Approved budget FY 24/25]])</f>
        <v>0</v>
      </c>
      <c r="V316" s="99">
        <f>MYCS[[#This Row],[Total Project Commitments]]-MYCS[[#This Row],[Total approved cost of the project by DC (Value in UGX)]]</f>
        <v>0</v>
      </c>
      <c r="W316" s="93"/>
      <c r="X316" s="93"/>
      <c r="Y316" s="93"/>
      <c r="Z316" s="100"/>
    </row>
    <row r="317" spans="1:26" ht="20.25" x14ac:dyDescent="0.3">
      <c r="A317" s="93"/>
      <c r="B317" s="94" t="str">
        <f ca="1">IFERROR(OFFSET(DC[[#Headers],[Code Project]],MATCH(MYCS[[#This Row],[Project Code and Name ]],DC[Code Project],0),-3),"")</f>
        <v/>
      </c>
      <c r="C317" s="93"/>
      <c r="D317" s="95" t="str">
        <f ca="1">IFERROR(OFFSET(DC[[#Headers],[Code Project]],MATCH(MYCS[[#This Row],[Project Code and Name ]],DC[Code Project],0),1),"")</f>
        <v/>
      </c>
      <c r="E317" s="96" t="str">
        <f ca="1">IFERROR(OFFSET(DC[[#Headers],[Code Project]],MATCH(MYCS[[#This Row],[Project Code and Name ]],DC[Code Project],0),6),"")</f>
        <v/>
      </c>
      <c r="F317" s="93"/>
      <c r="G317" s="93"/>
      <c r="H317" s="97"/>
      <c r="I317" s="97"/>
      <c r="J317" s="97"/>
      <c r="K317" s="97"/>
      <c r="L317" s="97"/>
      <c r="M317" s="97"/>
      <c r="N317" s="98">
        <f>J317+K317+L317+MYCS[[#This Row],[Non contractual commitments]]</f>
        <v>0</v>
      </c>
      <c r="O317" s="97"/>
      <c r="P317" s="97"/>
      <c r="Q317" s="97"/>
      <c r="R317" s="97"/>
      <c r="S317" s="97"/>
      <c r="T317" s="97"/>
      <c r="U317" s="98">
        <f>SUM(MYCS[[#This Row],[FY25-26 sum (signed)]:[Cumulative spending to end FY 23/24]],MYCS[[#This Row],[Approved budget FY 24/25]])</f>
        <v>0</v>
      </c>
      <c r="V317" s="99">
        <f>MYCS[[#This Row],[Total Project Commitments]]-MYCS[[#This Row],[Total approved cost of the project by DC (Value in UGX)]]</f>
        <v>0</v>
      </c>
      <c r="W317" s="93"/>
      <c r="X317" s="93"/>
      <c r="Y317" s="93"/>
      <c r="Z317" s="100"/>
    </row>
    <row r="318" spans="1:26" ht="20.25" x14ac:dyDescent="0.3">
      <c r="A318" s="93"/>
      <c r="B318" s="94" t="str">
        <f ca="1">IFERROR(OFFSET(DC[[#Headers],[Code Project]],MATCH(MYCS[[#This Row],[Project Code and Name ]],DC[Code Project],0),-3),"")</f>
        <v/>
      </c>
      <c r="C318" s="93"/>
      <c r="D318" s="95" t="str">
        <f ca="1">IFERROR(OFFSET(DC[[#Headers],[Code Project]],MATCH(MYCS[[#This Row],[Project Code and Name ]],DC[Code Project],0),1),"")</f>
        <v/>
      </c>
      <c r="E318" s="96" t="str">
        <f ca="1">IFERROR(OFFSET(DC[[#Headers],[Code Project]],MATCH(MYCS[[#This Row],[Project Code and Name ]],DC[Code Project],0),6),"")</f>
        <v/>
      </c>
      <c r="F318" s="93"/>
      <c r="G318" s="93"/>
      <c r="H318" s="97"/>
      <c r="I318" s="97"/>
      <c r="J318" s="97"/>
      <c r="K318" s="97"/>
      <c r="L318" s="97"/>
      <c r="M318" s="97"/>
      <c r="N318" s="98">
        <f>J318+K318+L318+MYCS[[#This Row],[Non contractual commitments]]</f>
        <v>0</v>
      </c>
      <c r="O318" s="97"/>
      <c r="P318" s="97"/>
      <c r="Q318" s="97"/>
      <c r="R318" s="97"/>
      <c r="S318" s="97"/>
      <c r="T318" s="97"/>
      <c r="U318" s="98">
        <f>SUM(MYCS[[#This Row],[FY25-26 sum (signed)]:[Cumulative spending to end FY 23/24]],MYCS[[#This Row],[Approved budget FY 24/25]])</f>
        <v>0</v>
      </c>
      <c r="V318" s="99">
        <f>MYCS[[#This Row],[Total Project Commitments]]-MYCS[[#This Row],[Total approved cost of the project by DC (Value in UGX)]]</f>
        <v>0</v>
      </c>
      <c r="W318" s="93"/>
      <c r="X318" s="93"/>
      <c r="Y318" s="93"/>
      <c r="Z318" s="100"/>
    </row>
    <row r="319" spans="1:26" ht="20.25" x14ac:dyDescent="0.3">
      <c r="A319" s="93"/>
      <c r="B319" s="94" t="str">
        <f ca="1">IFERROR(OFFSET(DC[[#Headers],[Code Project]],MATCH(MYCS[[#This Row],[Project Code and Name ]],DC[Code Project],0),-3),"")</f>
        <v/>
      </c>
      <c r="C319" s="93"/>
      <c r="D319" s="95" t="str">
        <f ca="1">IFERROR(OFFSET(DC[[#Headers],[Code Project]],MATCH(MYCS[[#This Row],[Project Code and Name ]],DC[Code Project],0),1),"")</f>
        <v/>
      </c>
      <c r="E319" s="96" t="str">
        <f ca="1">IFERROR(OFFSET(DC[[#Headers],[Code Project]],MATCH(MYCS[[#This Row],[Project Code and Name ]],DC[Code Project],0),6),"")</f>
        <v/>
      </c>
      <c r="F319" s="93"/>
      <c r="G319" s="93"/>
      <c r="H319" s="97"/>
      <c r="I319" s="97"/>
      <c r="J319" s="97"/>
      <c r="K319" s="97"/>
      <c r="L319" s="97"/>
      <c r="M319" s="97"/>
      <c r="N319" s="98">
        <f>J319+K319+L319+MYCS[[#This Row],[Non contractual commitments]]</f>
        <v>0</v>
      </c>
      <c r="O319" s="97"/>
      <c r="P319" s="97"/>
      <c r="Q319" s="97"/>
      <c r="R319" s="97"/>
      <c r="S319" s="97"/>
      <c r="T319" s="97"/>
      <c r="U319" s="98">
        <f>SUM(MYCS[[#This Row],[FY25-26 sum (signed)]:[Cumulative spending to end FY 23/24]],MYCS[[#This Row],[Approved budget FY 24/25]])</f>
        <v>0</v>
      </c>
      <c r="V319" s="99">
        <f>MYCS[[#This Row],[Total Project Commitments]]-MYCS[[#This Row],[Total approved cost of the project by DC (Value in UGX)]]</f>
        <v>0</v>
      </c>
      <c r="W319" s="93"/>
      <c r="X319" s="93"/>
      <c r="Y319" s="93"/>
      <c r="Z319" s="100"/>
    </row>
    <row r="320" spans="1:26" ht="20.25" x14ac:dyDescent="0.3">
      <c r="A320" s="93"/>
      <c r="B320" s="94" t="str">
        <f ca="1">IFERROR(OFFSET(DC[[#Headers],[Code Project]],MATCH(MYCS[[#This Row],[Project Code and Name ]],DC[Code Project],0),-3),"")</f>
        <v/>
      </c>
      <c r="C320" s="93"/>
      <c r="D320" s="95" t="str">
        <f ca="1">IFERROR(OFFSET(DC[[#Headers],[Code Project]],MATCH(MYCS[[#This Row],[Project Code and Name ]],DC[Code Project],0),1),"")</f>
        <v/>
      </c>
      <c r="E320" s="96" t="str">
        <f ca="1">IFERROR(OFFSET(DC[[#Headers],[Code Project]],MATCH(MYCS[[#This Row],[Project Code and Name ]],DC[Code Project],0),6),"")</f>
        <v/>
      </c>
      <c r="F320" s="93"/>
      <c r="G320" s="93"/>
      <c r="H320" s="97"/>
      <c r="I320" s="97"/>
      <c r="J320" s="97"/>
      <c r="K320" s="97"/>
      <c r="L320" s="97"/>
      <c r="M320" s="97"/>
      <c r="N320" s="98">
        <f>J320+K320+L320+MYCS[[#This Row],[Non contractual commitments]]</f>
        <v>0</v>
      </c>
      <c r="O320" s="97"/>
      <c r="P320" s="97"/>
      <c r="Q320" s="97"/>
      <c r="R320" s="97"/>
      <c r="S320" s="97"/>
      <c r="T320" s="97"/>
      <c r="U320" s="98">
        <f>SUM(MYCS[[#This Row],[FY25-26 sum (signed)]:[Cumulative spending to end FY 23/24]],MYCS[[#This Row],[Approved budget FY 24/25]])</f>
        <v>0</v>
      </c>
      <c r="V320" s="99">
        <f>MYCS[[#This Row],[Total Project Commitments]]-MYCS[[#This Row],[Total approved cost of the project by DC (Value in UGX)]]</f>
        <v>0</v>
      </c>
      <c r="W320" s="93"/>
      <c r="X320" s="93"/>
      <c r="Y320" s="93"/>
      <c r="Z320" s="100"/>
    </row>
    <row r="321" spans="1:26" ht="20.25" x14ac:dyDescent="0.3">
      <c r="A321" s="93"/>
      <c r="B321" s="94" t="str">
        <f ca="1">IFERROR(OFFSET(DC[[#Headers],[Code Project]],MATCH(MYCS[[#This Row],[Project Code and Name ]],DC[Code Project],0),-3),"")</f>
        <v/>
      </c>
      <c r="C321" s="93"/>
      <c r="D321" s="95" t="str">
        <f ca="1">IFERROR(OFFSET(DC[[#Headers],[Code Project]],MATCH(MYCS[[#This Row],[Project Code and Name ]],DC[Code Project],0),1),"")</f>
        <v/>
      </c>
      <c r="E321" s="96" t="str">
        <f ca="1">IFERROR(OFFSET(DC[[#Headers],[Code Project]],MATCH(MYCS[[#This Row],[Project Code and Name ]],DC[Code Project],0),6),"")</f>
        <v/>
      </c>
      <c r="F321" s="93"/>
      <c r="G321" s="93"/>
      <c r="H321" s="97"/>
      <c r="I321" s="97"/>
      <c r="J321" s="97"/>
      <c r="K321" s="97"/>
      <c r="L321" s="97"/>
      <c r="M321" s="97"/>
      <c r="N321" s="98">
        <f>J321+K321+L321+MYCS[[#This Row],[Non contractual commitments]]</f>
        <v>0</v>
      </c>
      <c r="O321" s="97"/>
      <c r="P321" s="97"/>
      <c r="Q321" s="97"/>
      <c r="R321" s="97"/>
      <c r="S321" s="97"/>
      <c r="T321" s="97"/>
      <c r="U321" s="98">
        <f>SUM(MYCS[[#This Row],[FY25-26 sum (signed)]:[Cumulative spending to end FY 23/24]],MYCS[[#This Row],[Approved budget FY 24/25]])</f>
        <v>0</v>
      </c>
      <c r="V321" s="99">
        <f>MYCS[[#This Row],[Total Project Commitments]]-MYCS[[#This Row],[Total approved cost of the project by DC (Value in UGX)]]</f>
        <v>0</v>
      </c>
      <c r="W321" s="93"/>
      <c r="X321" s="93"/>
      <c r="Y321" s="93"/>
      <c r="Z321" s="100"/>
    </row>
    <row r="322" spans="1:26" ht="20.25" x14ac:dyDescent="0.3">
      <c r="A322" s="93"/>
      <c r="B322" s="94" t="str">
        <f ca="1">IFERROR(OFFSET(DC[[#Headers],[Code Project]],MATCH(MYCS[[#This Row],[Project Code and Name ]],DC[Code Project],0),-3),"")</f>
        <v/>
      </c>
      <c r="C322" s="93"/>
      <c r="D322" s="95" t="str">
        <f ca="1">IFERROR(OFFSET(DC[[#Headers],[Code Project]],MATCH(MYCS[[#This Row],[Project Code and Name ]],DC[Code Project],0),1),"")</f>
        <v/>
      </c>
      <c r="E322" s="96" t="str">
        <f ca="1">IFERROR(OFFSET(DC[[#Headers],[Code Project]],MATCH(MYCS[[#This Row],[Project Code and Name ]],DC[Code Project],0),6),"")</f>
        <v/>
      </c>
      <c r="F322" s="93"/>
      <c r="G322" s="93"/>
      <c r="H322" s="97"/>
      <c r="I322" s="97"/>
      <c r="J322" s="97"/>
      <c r="K322" s="97"/>
      <c r="L322" s="97"/>
      <c r="M322" s="97"/>
      <c r="N322" s="98">
        <f>J322+K322+L322+MYCS[[#This Row],[Non contractual commitments]]</f>
        <v>0</v>
      </c>
      <c r="O322" s="97"/>
      <c r="P322" s="97"/>
      <c r="Q322" s="97"/>
      <c r="R322" s="97"/>
      <c r="S322" s="97"/>
      <c r="T322" s="97"/>
      <c r="U322" s="98">
        <f>SUM(MYCS[[#This Row],[FY25-26 sum (signed)]:[Cumulative spending to end FY 23/24]],MYCS[[#This Row],[Approved budget FY 24/25]])</f>
        <v>0</v>
      </c>
      <c r="V322" s="99">
        <f>MYCS[[#This Row],[Total Project Commitments]]-MYCS[[#This Row],[Total approved cost of the project by DC (Value in UGX)]]</f>
        <v>0</v>
      </c>
      <c r="W322" s="93"/>
      <c r="X322" s="93"/>
      <c r="Y322" s="93"/>
      <c r="Z322" s="100"/>
    </row>
    <row r="323" spans="1:26" ht="20.25" x14ac:dyDescent="0.3">
      <c r="A323" s="93"/>
      <c r="B323" s="94" t="str">
        <f ca="1">IFERROR(OFFSET(DC[[#Headers],[Code Project]],MATCH(MYCS[[#This Row],[Project Code and Name ]],DC[Code Project],0),-3),"")</f>
        <v/>
      </c>
      <c r="C323" s="93"/>
      <c r="D323" s="95" t="str">
        <f ca="1">IFERROR(OFFSET(DC[[#Headers],[Code Project]],MATCH(MYCS[[#This Row],[Project Code and Name ]],DC[Code Project],0),1),"")</f>
        <v/>
      </c>
      <c r="E323" s="96" t="str">
        <f ca="1">IFERROR(OFFSET(DC[[#Headers],[Code Project]],MATCH(MYCS[[#This Row],[Project Code and Name ]],DC[Code Project],0),6),"")</f>
        <v/>
      </c>
      <c r="F323" s="93"/>
      <c r="G323" s="93"/>
      <c r="H323" s="97"/>
      <c r="I323" s="97"/>
      <c r="J323" s="97"/>
      <c r="K323" s="97"/>
      <c r="L323" s="97"/>
      <c r="M323" s="97"/>
      <c r="N323" s="98">
        <f>J323+K323+L323+MYCS[[#This Row],[Non contractual commitments]]</f>
        <v>0</v>
      </c>
      <c r="O323" s="97"/>
      <c r="P323" s="97"/>
      <c r="Q323" s="97"/>
      <c r="R323" s="97"/>
      <c r="S323" s="97"/>
      <c r="T323" s="97"/>
      <c r="U323" s="98">
        <f>SUM(MYCS[[#This Row],[FY25-26 sum (signed)]:[Cumulative spending to end FY 23/24]],MYCS[[#This Row],[Approved budget FY 24/25]])</f>
        <v>0</v>
      </c>
      <c r="V323" s="99">
        <f>MYCS[[#This Row],[Total Project Commitments]]-MYCS[[#This Row],[Total approved cost of the project by DC (Value in UGX)]]</f>
        <v>0</v>
      </c>
      <c r="W323" s="93"/>
      <c r="X323" s="93"/>
      <c r="Y323" s="93"/>
      <c r="Z323" s="100"/>
    </row>
    <row r="324" spans="1:26" ht="20.25" x14ac:dyDescent="0.3">
      <c r="A324" s="93"/>
      <c r="B324" s="94" t="str">
        <f ca="1">IFERROR(OFFSET(DC[[#Headers],[Code Project]],MATCH(MYCS[[#This Row],[Project Code and Name ]],DC[Code Project],0),-3),"")</f>
        <v/>
      </c>
      <c r="C324" s="93"/>
      <c r="D324" s="95" t="str">
        <f ca="1">IFERROR(OFFSET(DC[[#Headers],[Code Project]],MATCH(MYCS[[#This Row],[Project Code and Name ]],DC[Code Project],0),1),"")</f>
        <v/>
      </c>
      <c r="E324" s="96" t="str">
        <f ca="1">IFERROR(OFFSET(DC[[#Headers],[Code Project]],MATCH(MYCS[[#This Row],[Project Code and Name ]],DC[Code Project],0),6),"")</f>
        <v/>
      </c>
      <c r="F324" s="93"/>
      <c r="G324" s="93"/>
      <c r="H324" s="97"/>
      <c r="I324" s="97"/>
      <c r="J324" s="97"/>
      <c r="K324" s="97"/>
      <c r="L324" s="97"/>
      <c r="M324" s="97"/>
      <c r="N324" s="98">
        <f>J324+K324+L324+MYCS[[#This Row],[Non contractual commitments]]</f>
        <v>0</v>
      </c>
      <c r="O324" s="97"/>
      <c r="P324" s="97"/>
      <c r="Q324" s="97"/>
      <c r="R324" s="97"/>
      <c r="S324" s="97"/>
      <c r="T324" s="97"/>
      <c r="U324" s="98">
        <f>SUM(MYCS[[#This Row],[FY25-26 sum (signed)]:[Cumulative spending to end FY 23/24]],MYCS[[#This Row],[Approved budget FY 24/25]])</f>
        <v>0</v>
      </c>
      <c r="V324" s="99">
        <f>MYCS[[#This Row],[Total Project Commitments]]-MYCS[[#This Row],[Total approved cost of the project by DC (Value in UGX)]]</f>
        <v>0</v>
      </c>
      <c r="W324" s="93"/>
      <c r="X324" s="93"/>
      <c r="Y324" s="93"/>
      <c r="Z324" s="100"/>
    </row>
    <row r="325" spans="1:26" ht="20.25" x14ac:dyDescent="0.3">
      <c r="A325" s="93"/>
      <c r="B325" s="94" t="str">
        <f ca="1">IFERROR(OFFSET(DC[[#Headers],[Code Project]],MATCH(MYCS[[#This Row],[Project Code and Name ]],DC[Code Project],0),-3),"")</f>
        <v/>
      </c>
      <c r="C325" s="93"/>
      <c r="D325" s="95" t="str">
        <f ca="1">IFERROR(OFFSET(DC[[#Headers],[Code Project]],MATCH(MYCS[[#This Row],[Project Code and Name ]],DC[Code Project],0),1),"")</f>
        <v/>
      </c>
      <c r="E325" s="96" t="str">
        <f ca="1">IFERROR(OFFSET(DC[[#Headers],[Code Project]],MATCH(MYCS[[#This Row],[Project Code and Name ]],DC[Code Project],0),6),"")</f>
        <v/>
      </c>
      <c r="F325" s="93"/>
      <c r="G325" s="93"/>
      <c r="H325" s="97"/>
      <c r="I325" s="97"/>
      <c r="J325" s="97"/>
      <c r="K325" s="97"/>
      <c r="L325" s="97"/>
      <c r="M325" s="97"/>
      <c r="N325" s="98">
        <f>J325+K325+L325+MYCS[[#This Row],[Non contractual commitments]]</f>
        <v>0</v>
      </c>
      <c r="O325" s="97"/>
      <c r="P325" s="97"/>
      <c r="Q325" s="97"/>
      <c r="R325" s="97"/>
      <c r="S325" s="97"/>
      <c r="T325" s="97"/>
      <c r="U325" s="98">
        <f>SUM(MYCS[[#This Row],[FY25-26 sum (signed)]:[Cumulative spending to end FY 23/24]],MYCS[[#This Row],[Approved budget FY 24/25]])</f>
        <v>0</v>
      </c>
      <c r="V325" s="99">
        <f>MYCS[[#This Row],[Total Project Commitments]]-MYCS[[#This Row],[Total approved cost of the project by DC (Value in UGX)]]</f>
        <v>0</v>
      </c>
      <c r="W325" s="93"/>
      <c r="X325" s="93"/>
      <c r="Y325" s="93"/>
      <c r="Z325" s="100"/>
    </row>
    <row r="326" spans="1:26" ht="20.25" x14ac:dyDescent="0.3">
      <c r="A326" s="93"/>
      <c r="B326" s="94" t="str">
        <f ca="1">IFERROR(OFFSET(DC[[#Headers],[Code Project]],MATCH(MYCS[[#This Row],[Project Code and Name ]],DC[Code Project],0),-3),"")</f>
        <v/>
      </c>
      <c r="C326" s="93"/>
      <c r="D326" s="95" t="str">
        <f ca="1">IFERROR(OFFSET(DC[[#Headers],[Code Project]],MATCH(MYCS[[#This Row],[Project Code and Name ]],DC[Code Project],0),1),"")</f>
        <v/>
      </c>
      <c r="E326" s="96" t="str">
        <f ca="1">IFERROR(OFFSET(DC[[#Headers],[Code Project]],MATCH(MYCS[[#This Row],[Project Code and Name ]],DC[Code Project],0),6),"")</f>
        <v/>
      </c>
      <c r="F326" s="93"/>
      <c r="G326" s="93"/>
      <c r="H326" s="97"/>
      <c r="I326" s="97"/>
      <c r="J326" s="97"/>
      <c r="K326" s="97"/>
      <c r="L326" s="97"/>
      <c r="M326" s="97"/>
      <c r="N326" s="98">
        <f>J326+K326+L326+MYCS[[#This Row],[Non contractual commitments]]</f>
        <v>0</v>
      </c>
      <c r="O326" s="97"/>
      <c r="P326" s="97"/>
      <c r="Q326" s="97"/>
      <c r="R326" s="97"/>
      <c r="S326" s="97"/>
      <c r="T326" s="97"/>
      <c r="U326" s="98">
        <f>SUM(MYCS[[#This Row],[FY25-26 sum (signed)]:[Cumulative spending to end FY 23/24]],MYCS[[#This Row],[Approved budget FY 24/25]])</f>
        <v>0</v>
      </c>
      <c r="V326" s="99">
        <f>MYCS[[#This Row],[Total Project Commitments]]-MYCS[[#This Row],[Total approved cost of the project by DC (Value in UGX)]]</f>
        <v>0</v>
      </c>
      <c r="W326" s="93"/>
      <c r="X326" s="93"/>
      <c r="Y326" s="93"/>
      <c r="Z326" s="100"/>
    </row>
    <row r="327" spans="1:26" ht="20.25" x14ac:dyDescent="0.3">
      <c r="A327" s="93"/>
      <c r="B327" s="94" t="str">
        <f ca="1">IFERROR(OFFSET(DC[[#Headers],[Code Project]],MATCH(MYCS[[#This Row],[Project Code and Name ]],DC[Code Project],0),-3),"")</f>
        <v/>
      </c>
      <c r="C327" s="93"/>
      <c r="D327" s="95" t="str">
        <f ca="1">IFERROR(OFFSET(DC[[#Headers],[Code Project]],MATCH(MYCS[[#This Row],[Project Code and Name ]],DC[Code Project],0),1),"")</f>
        <v/>
      </c>
      <c r="E327" s="96" t="str">
        <f ca="1">IFERROR(OFFSET(DC[[#Headers],[Code Project]],MATCH(MYCS[[#This Row],[Project Code and Name ]],DC[Code Project],0),6),"")</f>
        <v/>
      </c>
      <c r="F327" s="93"/>
      <c r="G327" s="93"/>
      <c r="H327" s="97"/>
      <c r="I327" s="97"/>
      <c r="J327" s="97"/>
      <c r="K327" s="97"/>
      <c r="L327" s="97"/>
      <c r="M327" s="97"/>
      <c r="N327" s="98">
        <f>J327+K327+L327+MYCS[[#This Row],[Non contractual commitments]]</f>
        <v>0</v>
      </c>
      <c r="O327" s="97"/>
      <c r="P327" s="97"/>
      <c r="Q327" s="97"/>
      <c r="R327" s="97"/>
      <c r="S327" s="97"/>
      <c r="T327" s="97"/>
      <c r="U327" s="98">
        <f>SUM(MYCS[[#This Row],[FY25-26 sum (signed)]:[Cumulative spending to end FY 23/24]],MYCS[[#This Row],[Approved budget FY 24/25]])</f>
        <v>0</v>
      </c>
      <c r="V327" s="99">
        <f>MYCS[[#This Row],[Total Project Commitments]]-MYCS[[#This Row],[Total approved cost of the project by DC (Value in UGX)]]</f>
        <v>0</v>
      </c>
      <c r="W327" s="93"/>
      <c r="X327" s="93"/>
      <c r="Y327" s="93"/>
      <c r="Z327" s="100"/>
    </row>
    <row r="328" spans="1:26" ht="20.25" x14ac:dyDescent="0.3">
      <c r="A328" s="93"/>
      <c r="B328" s="94" t="str">
        <f ca="1">IFERROR(OFFSET(DC[[#Headers],[Code Project]],MATCH(MYCS[[#This Row],[Project Code and Name ]],DC[Code Project],0),-3),"")</f>
        <v/>
      </c>
      <c r="C328" s="93"/>
      <c r="D328" s="95" t="str">
        <f ca="1">IFERROR(OFFSET(DC[[#Headers],[Code Project]],MATCH(MYCS[[#This Row],[Project Code and Name ]],DC[Code Project],0),1),"")</f>
        <v/>
      </c>
      <c r="E328" s="96" t="str">
        <f ca="1">IFERROR(OFFSET(DC[[#Headers],[Code Project]],MATCH(MYCS[[#This Row],[Project Code and Name ]],DC[Code Project],0),6),"")</f>
        <v/>
      </c>
      <c r="F328" s="93"/>
      <c r="G328" s="93"/>
      <c r="H328" s="97"/>
      <c r="I328" s="97"/>
      <c r="J328" s="97"/>
      <c r="K328" s="97"/>
      <c r="L328" s="97"/>
      <c r="M328" s="97"/>
      <c r="N328" s="98">
        <f>J328+K328+L328+MYCS[[#This Row],[Non contractual commitments]]</f>
        <v>0</v>
      </c>
      <c r="O328" s="97"/>
      <c r="P328" s="97"/>
      <c r="Q328" s="97"/>
      <c r="R328" s="97"/>
      <c r="S328" s="97"/>
      <c r="T328" s="97"/>
      <c r="U328" s="98">
        <f>SUM(MYCS[[#This Row],[FY25-26 sum (signed)]:[Cumulative spending to end FY 23/24]],MYCS[[#This Row],[Approved budget FY 24/25]])</f>
        <v>0</v>
      </c>
      <c r="V328" s="99">
        <f>MYCS[[#This Row],[Total Project Commitments]]-MYCS[[#This Row],[Total approved cost of the project by DC (Value in UGX)]]</f>
        <v>0</v>
      </c>
      <c r="W328" s="93"/>
      <c r="X328" s="93"/>
      <c r="Y328" s="93"/>
      <c r="Z328" s="100"/>
    </row>
    <row r="329" spans="1:26" ht="20.25" x14ac:dyDescent="0.3">
      <c r="A329" s="93"/>
      <c r="B329" s="94" t="str">
        <f ca="1">IFERROR(OFFSET(DC[[#Headers],[Code Project]],MATCH(MYCS[[#This Row],[Project Code and Name ]],DC[Code Project],0),-3),"")</f>
        <v/>
      </c>
      <c r="C329" s="93"/>
      <c r="D329" s="95" t="str">
        <f ca="1">IFERROR(OFFSET(DC[[#Headers],[Code Project]],MATCH(MYCS[[#This Row],[Project Code and Name ]],DC[Code Project],0),1),"")</f>
        <v/>
      </c>
      <c r="E329" s="96" t="str">
        <f ca="1">IFERROR(OFFSET(DC[[#Headers],[Code Project]],MATCH(MYCS[[#This Row],[Project Code and Name ]],DC[Code Project],0),6),"")</f>
        <v/>
      </c>
      <c r="F329" s="93"/>
      <c r="G329" s="93"/>
      <c r="H329" s="97"/>
      <c r="I329" s="97"/>
      <c r="J329" s="97"/>
      <c r="K329" s="97"/>
      <c r="L329" s="97"/>
      <c r="M329" s="97"/>
      <c r="N329" s="98">
        <f>J329+K329+L329+MYCS[[#This Row],[Non contractual commitments]]</f>
        <v>0</v>
      </c>
      <c r="O329" s="97"/>
      <c r="P329" s="97"/>
      <c r="Q329" s="97"/>
      <c r="R329" s="97"/>
      <c r="S329" s="97"/>
      <c r="T329" s="97"/>
      <c r="U329" s="98">
        <f>SUM(MYCS[[#This Row],[FY25-26 sum (signed)]:[Cumulative spending to end FY 23/24]],MYCS[[#This Row],[Approved budget FY 24/25]])</f>
        <v>0</v>
      </c>
      <c r="V329" s="99">
        <f>MYCS[[#This Row],[Total Project Commitments]]-MYCS[[#This Row],[Total approved cost of the project by DC (Value in UGX)]]</f>
        <v>0</v>
      </c>
      <c r="W329" s="93"/>
      <c r="X329" s="93"/>
      <c r="Y329" s="93"/>
      <c r="Z329" s="100"/>
    </row>
    <row r="330" spans="1:26" ht="20.25" x14ac:dyDescent="0.3">
      <c r="A330" s="93"/>
      <c r="B330" s="94" t="str">
        <f ca="1">IFERROR(OFFSET(DC[[#Headers],[Code Project]],MATCH(MYCS[[#This Row],[Project Code and Name ]],DC[Code Project],0),-3),"")</f>
        <v/>
      </c>
      <c r="C330" s="93"/>
      <c r="D330" s="95" t="str">
        <f ca="1">IFERROR(OFFSET(DC[[#Headers],[Code Project]],MATCH(MYCS[[#This Row],[Project Code and Name ]],DC[Code Project],0),1),"")</f>
        <v/>
      </c>
      <c r="E330" s="96" t="str">
        <f ca="1">IFERROR(OFFSET(DC[[#Headers],[Code Project]],MATCH(MYCS[[#This Row],[Project Code and Name ]],DC[Code Project],0),6),"")</f>
        <v/>
      </c>
      <c r="F330" s="93"/>
      <c r="G330" s="93"/>
      <c r="H330" s="97"/>
      <c r="I330" s="97"/>
      <c r="J330" s="97"/>
      <c r="K330" s="97"/>
      <c r="L330" s="97"/>
      <c r="M330" s="97"/>
      <c r="N330" s="98">
        <f>J330+K330+L330+MYCS[[#This Row],[Non contractual commitments]]</f>
        <v>0</v>
      </c>
      <c r="O330" s="97"/>
      <c r="P330" s="97"/>
      <c r="Q330" s="97"/>
      <c r="R330" s="97"/>
      <c r="S330" s="97"/>
      <c r="T330" s="97"/>
      <c r="U330" s="98">
        <f>SUM(MYCS[[#This Row],[FY25-26 sum (signed)]:[Cumulative spending to end FY 23/24]],MYCS[[#This Row],[Approved budget FY 24/25]])</f>
        <v>0</v>
      </c>
      <c r="V330" s="99">
        <f>MYCS[[#This Row],[Total Project Commitments]]-MYCS[[#This Row],[Total approved cost of the project by DC (Value in UGX)]]</f>
        <v>0</v>
      </c>
      <c r="W330" s="93"/>
      <c r="X330" s="93"/>
      <c r="Y330" s="93"/>
      <c r="Z330" s="100"/>
    </row>
    <row r="331" spans="1:26" ht="20.25" x14ac:dyDescent="0.3">
      <c r="A331" s="93"/>
      <c r="B331" s="94" t="str">
        <f ca="1">IFERROR(OFFSET(DC[[#Headers],[Code Project]],MATCH(MYCS[[#This Row],[Project Code and Name ]],DC[Code Project],0),-3),"")</f>
        <v/>
      </c>
      <c r="C331" s="93"/>
      <c r="D331" s="95" t="str">
        <f ca="1">IFERROR(OFFSET(DC[[#Headers],[Code Project]],MATCH(MYCS[[#This Row],[Project Code and Name ]],DC[Code Project],0),1),"")</f>
        <v/>
      </c>
      <c r="E331" s="96" t="str">
        <f ca="1">IFERROR(OFFSET(DC[[#Headers],[Code Project]],MATCH(MYCS[[#This Row],[Project Code and Name ]],DC[Code Project],0),6),"")</f>
        <v/>
      </c>
      <c r="F331" s="93"/>
      <c r="G331" s="93"/>
      <c r="H331" s="97"/>
      <c r="I331" s="97"/>
      <c r="J331" s="97"/>
      <c r="K331" s="97"/>
      <c r="L331" s="97"/>
      <c r="M331" s="97"/>
      <c r="N331" s="98">
        <f>J331+K331+L331+MYCS[[#This Row],[Non contractual commitments]]</f>
        <v>0</v>
      </c>
      <c r="O331" s="97"/>
      <c r="P331" s="97"/>
      <c r="Q331" s="97"/>
      <c r="R331" s="97"/>
      <c r="S331" s="97"/>
      <c r="T331" s="97"/>
      <c r="U331" s="98">
        <f>SUM(MYCS[[#This Row],[FY25-26 sum (signed)]:[Cumulative spending to end FY 23/24]],MYCS[[#This Row],[Approved budget FY 24/25]])</f>
        <v>0</v>
      </c>
      <c r="V331" s="99">
        <f>MYCS[[#This Row],[Total Project Commitments]]-MYCS[[#This Row],[Total approved cost of the project by DC (Value in UGX)]]</f>
        <v>0</v>
      </c>
      <c r="W331" s="93"/>
      <c r="X331" s="93"/>
      <c r="Y331" s="93"/>
      <c r="Z331" s="100"/>
    </row>
    <row r="332" spans="1:26" ht="20.25" x14ac:dyDescent="0.3">
      <c r="A332" s="93"/>
      <c r="B332" s="94" t="str">
        <f ca="1">IFERROR(OFFSET(DC[[#Headers],[Code Project]],MATCH(MYCS[[#This Row],[Project Code and Name ]],DC[Code Project],0),-3),"")</f>
        <v/>
      </c>
      <c r="C332" s="93"/>
      <c r="D332" s="95" t="str">
        <f ca="1">IFERROR(OFFSET(DC[[#Headers],[Code Project]],MATCH(MYCS[[#This Row],[Project Code and Name ]],DC[Code Project],0),1),"")</f>
        <v/>
      </c>
      <c r="E332" s="96" t="str">
        <f ca="1">IFERROR(OFFSET(DC[[#Headers],[Code Project]],MATCH(MYCS[[#This Row],[Project Code and Name ]],DC[Code Project],0),6),"")</f>
        <v/>
      </c>
      <c r="F332" s="93"/>
      <c r="G332" s="93"/>
      <c r="H332" s="97"/>
      <c r="I332" s="97"/>
      <c r="J332" s="97"/>
      <c r="K332" s="97"/>
      <c r="L332" s="97"/>
      <c r="M332" s="97"/>
      <c r="N332" s="98">
        <f>J332+K332+L332+MYCS[[#This Row],[Non contractual commitments]]</f>
        <v>0</v>
      </c>
      <c r="O332" s="97"/>
      <c r="P332" s="97"/>
      <c r="Q332" s="97"/>
      <c r="R332" s="97"/>
      <c r="S332" s="97"/>
      <c r="T332" s="97"/>
      <c r="U332" s="98">
        <f>SUM(MYCS[[#This Row],[FY25-26 sum (signed)]:[Cumulative spending to end FY 23/24]],MYCS[[#This Row],[Approved budget FY 24/25]])</f>
        <v>0</v>
      </c>
      <c r="V332" s="99">
        <f>MYCS[[#This Row],[Total Project Commitments]]-MYCS[[#This Row],[Total approved cost of the project by DC (Value in UGX)]]</f>
        <v>0</v>
      </c>
      <c r="W332" s="93"/>
      <c r="X332" s="93"/>
      <c r="Y332" s="93"/>
      <c r="Z332" s="100"/>
    </row>
    <row r="333" spans="1:26" ht="20.25" x14ac:dyDescent="0.3">
      <c r="A333" s="93"/>
      <c r="B333" s="94" t="str">
        <f ca="1">IFERROR(OFFSET(DC[[#Headers],[Code Project]],MATCH(MYCS[[#This Row],[Project Code and Name ]],DC[Code Project],0),-3),"")</f>
        <v/>
      </c>
      <c r="C333" s="93"/>
      <c r="D333" s="95" t="str">
        <f ca="1">IFERROR(OFFSET(DC[[#Headers],[Code Project]],MATCH(MYCS[[#This Row],[Project Code and Name ]],DC[Code Project],0),1),"")</f>
        <v/>
      </c>
      <c r="E333" s="96" t="str">
        <f ca="1">IFERROR(OFFSET(DC[[#Headers],[Code Project]],MATCH(MYCS[[#This Row],[Project Code and Name ]],DC[Code Project],0),6),"")</f>
        <v/>
      </c>
      <c r="F333" s="93"/>
      <c r="G333" s="93"/>
      <c r="H333" s="97"/>
      <c r="I333" s="97"/>
      <c r="J333" s="97"/>
      <c r="K333" s="97"/>
      <c r="L333" s="97"/>
      <c r="M333" s="97"/>
      <c r="N333" s="98">
        <f>J333+K333+L333+MYCS[[#This Row],[Non contractual commitments]]</f>
        <v>0</v>
      </c>
      <c r="O333" s="97"/>
      <c r="P333" s="97"/>
      <c r="Q333" s="97"/>
      <c r="R333" s="97"/>
      <c r="S333" s="97"/>
      <c r="T333" s="97"/>
      <c r="U333" s="98">
        <f>SUM(MYCS[[#This Row],[FY25-26 sum (signed)]:[Cumulative spending to end FY 23/24]],MYCS[[#This Row],[Approved budget FY 24/25]])</f>
        <v>0</v>
      </c>
      <c r="V333" s="99">
        <f>MYCS[[#This Row],[Total Project Commitments]]-MYCS[[#This Row],[Total approved cost of the project by DC (Value in UGX)]]</f>
        <v>0</v>
      </c>
      <c r="W333" s="93"/>
      <c r="X333" s="93"/>
      <c r="Y333" s="93"/>
      <c r="Z333" s="100"/>
    </row>
    <row r="334" spans="1:26" ht="20.25" x14ac:dyDescent="0.3">
      <c r="A334" s="93"/>
      <c r="B334" s="94" t="str">
        <f ca="1">IFERROR(OFFSET(DC[[#Headers],[Code Project]],MATCH(MYCS[[#This Row],[Project Code and Name ]],DC[Code Project],0),-3),"")</f>
        <v/>
      </c>
      <c r="C334" s="93"/>
      <c r="D334" s="95" t="str">
        <f ca="1">IFERROR(OFFSET(DC[[#Headers],[Code Project]],MATCH(MYCS[[#This Row],[Project Code and Name ]],DC[Code Project],0),1),"")</f>
        <v/>
      </c>
      <c r="E334" s="96" t="str">
        <f ca="1">IFERROR(OFFSET(DC[[#Headers],[Code Project]],MATCH(MYCS[[#This Row],[Project Code and Name ]],DC[Code Project],0),6),"")</f>
        <v/>
      </c>
      <c r="F334" s="93"/>
      <c r="G334" s="93"/>
      <c r="H334" s="97"/>
      <c r="I334" s="97"/>
      <c r="J334" s="97"/>
      <c r="K334" s="97"/>
      <c r="L334" s="97"/>
      <c r="M334" s="97"/>
      <c r="N334" s="98">
        <f>J334+K334+L334+MYCS[[#This Row],[Non contractual commitments]]</f>
        <v>0</v>
      </c>
      <c r="O334" s="97"/>
      <c r="P334" s="97"/>
      <c r="Q334" s="97"/>
      <c r="R334" s="97"/>
      <c r="S334" s="97"/>
      <c r="T334" s="97"/>
      <c r="U334" s="98">
        <f>SUM(MYCS[[#This Row],[FY25-26 sum (signed)]:[Cumulative spending to end FY 23/24]],MYCS[[#This Row],[Approved budget FY 24/25]])</f>
        <v>0</v>
      </c>
      <c r="V334" s="99">
        <f>MYCS[[#This Row],[Total Project Commitments]]-MYCS[[#This Row],[Total approved cost of the project by DC (Value in UGX)]]</f>
        <v>0</v>
      </c>
      <c r="W334" s="93"/>
      <c r="X334" s="93"/>
      <c r="Y334" s="93"/>
      <c r="Z334" s="100"/>
    </row>
    <row r="335" spans="1:26" ht="20.25" x14ac:dyDescent="0.3">
      <c r="A335" s="93"/>
      <c r="B335" s="94" t="str">
        <f ca="1">IFERROR(OFFSET(DC[[#Headers],[Code Project]],MATCH(MYCS[[#This Row],[Project Code and Name ]],DC[Code Project],0),-3),"")</f>
        <v/>
      </c>
      <c r="C335" s="93"/>
      <c r="D335" s="95" t="str">
        <f ca="1">IFERROR(OFFSET(DC[[#Headers],[Code Project]],MATCH(MYCS[[#This Row],[Project Code and Name ]],DC[Code Project],0),1),"")</f>
        <v/>
      </c>
      <c r="E335" s="96" t="str">
        <f ca="1">IFERROR(OFFSET(DC[[#Headers],[Code Project]],MATCH(MYCS[[#This Row],[Project Code and Name ]],DC[Code Project],0),6),"")</f>
        <v/>
      </c>
      <c r="F335" s="93"/>
      <c r="G335" s="93"/>
      <c r="H335" s="97"/>
      <c r="I335" s="97"/>
      <c r="J335" s="97"/>
      <c r="K335" s="97"/>
      <c r="L335" s="97"/>
      <c r="M335" s="97"/>
      <c r="N335" s="98">
        <f>J335+K335+L335+MYCS[[#This Row],[Non contractual commitments]]</f>
        <v>0</v>
      </c>
      <c r="O335" s="97"/>
      <c r="P335" s="97"/>
      <c r="Q335" s="97"/>
      <c r="R335" s="97"/>
      <c r="S335" s="97"/>
      <c r="T335" s="97"/>
      <c r="U335" s="98">
        <f>SUM(MYCS[[#This Row],[FY25-26 sum (signed)]:[Cumulative spending to end FY 23/24]],MYCS[[#This Row],[Approved budget FY 24/25]])</f>
        <v>0</v>
      </c>
      <c r="V335" s="99">
        <f>MYCS[[#This Row],[Total Project Commitments]]-MYCS[[#This Row],[Total approved cost of the project by DC (Value in UGX)]]</f>
        <v>0</v>
      </c>
      <c r="W335" s="93"/>
      <c r="X335" s="93"/>
      <c r="Y335" s="93"/>
      <c r="Z335" s="100"/>
    </row>
    <row r="336" spans="1:26" ht="20.25" x14ac:dyDescent="0.3">
      <c r="A336" s="93"/>
      <c r="B336" s="94" t="str">
        <f ca="1">IFERROR(OFFSET(DC[[#Headers],[Code Project]],MATCH(MYCS[[#This Row],[Project Code and Name ]],DC[Code Project],0),-3),"")</f>
        <v/>
      </c>
      <c r="C336" s="93"/>
      <c r="D336" s="95" t="str">
        <f ca="1">IFERROR(OFFSET(DC[[#Headers],[Code Project]],MATCH(MYCS[[#This Row],[Project Code and Name ]],DC[Code Project],0),1),"")</f>
        <v/>
      </c>
      <c r="E336" s="96" t="str">
        <f ca="1">IFERROR(OFFSET(DC[[#Headers],[Code Project]],MATCH(MYCS[[#This Row],[Project Code and Name ]],DC[Code Project],0),6),"")</f>
        <v/>
      </c>
      <c r="F336" s="93"/>
      <c r="G336" s="93"/>
      <c r="H336" s="97"/>
      <c r="I336" s="97"/>
      <c r="J336" s="97"/>
      <c r="K336" s="97"/>
      <c r="L336" s="97"/>
      <c r="M336" s="97"/>
      <c r="N336" s="98">
        <f>J336+K336+L336+MYCS[[#This Row],[Non contractual commitments]]</f>
        <v>0</v>
      </c>
      <c r="O336" s="97"/>
      <c r="P336" s="97"/>
      <c r="Q336" s="97"/>
      <c r="R336" s="97"/>
      <c r="S336" s="97"/>
      <c r="T336" s="97"/>
      <c r="U336" s="98">
        <f>SUM(MYCS[[#This Row],[FY25-26 sum (signed)]:[Cumulative spending to end FY 23/24]],MYCS[[#This Row],[Approved budget FY 24/25]])</f>
        <v>0</v>
      </c>
      <c r="V336" s="99">
        <f>MYCS[[#This Row],[Total Project Commitments]]-MYCS[[#This Row],[Total approved cost of the project by DC (Value in UGX)]]</f>
        <v>0</v>
      </c>
      <c r="W336" s="93"/>
      <c r="X336" s="93"/>
      <c r="Y336" s="93"/>
      <c r="Z336" s="100"/>
    </row>
    <row r="337" spans="1:26" ht="20.25" x14ac:dyDescent="0.3">
      <c r="A337" s="93"/>
      <c r="B337" s="94" t="str">
        <f ca="1">IFERROR(OFFSET(DC[[#Headers],[Code Project]],MATCH(MYCS[[#This Row],[Project Code and Name ]],DC[Code Project],0),-3),"")</f>
        <v/>
      </c>
      <c r="C337" s="93"/>
      <c r="D337" s="95" t="str">
        <f ca="1">IFERROR(OFFSET(DC[[#Headers],[Code Project]],MATCH(MYCS[[#This Row],[Project Code and Name ]],DC[Code Project],0),1),"")</f>
        <v/>
      </c>
      <c r="E337" s="96" t="str">
        <f ca="1">IFERROR(OFFSET(DC[[#Headers],[Code Project]],MATCH(MYCS[[#This Row],[Project Code and Name ]],DC[Code Project],0),6),"")</f>
        <v/>
      </c>
      <c r="F337" s="93"/>
      <c r="G337" s="93"/>
      <c r="H337" s="97"/>
      <c r="I337" s="97"/>
      <c r="J337" s="97"/>
      <c r="K337" s="97"/>
      <c r="L337" s="97"/>
      <c r="M337" s="97"/>
      <c r="N337" s="98">
        <f>J337+K337+L337+MYCS[[#This Row],[Non contractual commitments]]</f>
        <v>0</v>
      </c>
      <c r="O337" s="97"/>
      <c r="P337" s="97"/>
      <c r="Q337" s="97"/>
      <c r="R337" s="97"/>
      <c r="S337" s="97"/>
      <c r="T337" s="97"/>
      <c r="U337" s="98">
        <f>SUM(MYCS[[#This Row],[FY25-26 sum (signed)]:[Cumulative spending to end FY 23/24]],MYCS[[#This Row],[Approved budget FY 24/25]])</f>
        <v>0</v>
      </c>
      <c r="V337" s="99">
        <f>MYCS[[#This Row],[Total Project Commitments]]-MYCS[[#This Row],[Total approved cost of the project by DC (Value in UGX)]]</f>
        <v>0</v>
      </c>
      <c r="W337" s="93"/>
      <c r="X337" s="93"/>
      <c r="Y337" s="93"/>
      <c r="Z337" s="100"/>
    </row>
    <row r="338" spans="1:26" ht="20.25" x14ac:dyDescent="0.3">
      <c r="A338" s="93"/>
      <c r="B338" s="94" t="str">
        <f ca="1">IFERROR(OFFSET(DC[[#Headers],[Code Project]],MATCH(MYCS[[#This Row],[Project Code and Name ]],DC[Code Project],0),-3),"")</f>
        <v/>
      </c>
      <c r="C338" s="93"/>
      <c r="D338" s="95" t="str">
        <f ca="1">IFERROR(OFFSET(DC[[#Headers],[Code Project]],MATCH(MYCS[[#This Row],[Project Code and Name ]],DC[Code Project],0),1),"")</f>
        <v/>
      </c>
      <c r="E338" s="96" t="str">
        <f ca="1">IFERROR(OFFSET(DC[[#Headers],[Code Project]],MATCH(MYCS[[#This Row],[Project Code and Name ]],DC[Code Project],0),6),"")</f>
        <v/>
      </c>
      <c r="F338" s="93"/>
      <c r="G338" s="93"/>
      <c r="H338" s="97"/>
      <c r="I338" s="97"/>
      <c r="J338" s="97"/>
      <c r="K338" s="97"/>
      <c r="L338" s="97"/>
      <c r="M338" s="97"/>
      <c r="N338" s="98">
        <f>J338+K338+L338+MYCS[[#This Row],[Non contractual commitments]]</f>
        <v>0</v>
      </c>
      <c r="O338" s="97"/>
      <c r="P338" s="97"/>
      <c r="Q338" s="97"/>
      <c r="R338" s="97"/>
      <c r="S338" s="97"/>
      <c r="T338" s="97"/>
      <c r="U338" s="98">
        <f>SUM(MYCS[[#This Row],[FY25-26 sum (signed)]:[Cumulative spending to end FY 23/24]],MYCS[[#This Row],[Approved budget FY 24/25]])</f>
        <v>0</v>
      </c>
      <c r="V338" s="99">
        <f>MYCS[[#This Row],[Total Project Commitments]]-MYCS[[#This Row],[Total approved cost of the project by DC (Value in UGX)]]</f>
        <v>0</v>
      </c>
      <c r="W338" s="93"/>
      <c r="X338" s="93"/>
      <c r="Y338" s="93"/>
      <c r="Z338" s="100"/>
    </row>
    <row r="339" spans="1:26" ht="20.25" x14ac:dyDescent="0.3">
      <c r="A339" s="93"/>
      <c r="B339" s="94" t="str">
        <f ca="1">IFERROR(OFFSET(DC[[#Headers],[Code Project]],MATCH(MYCS[[#This Row],[Project Code and Name ]],DC[Code Project],0),-3),"")</f>
        <v/>
      </c>
      <c r="C339" s="93"/>
      <c r="D339" s="95" t="str">
        <f ca="1">IFERROR(OFFSET(DC[[#Headers],[Code Project]],MATCH(MYCS[[#This Row],[Project Code and Name ]],DC[Code Project],0),1),"")</f>
        <v/>
      </c>
      <c r="E339" s="96" t="str">
        <f ca="1">IFERROR(OFFSET(DC[[#Headers],[Code Project]],MATCH(MYCS[[#This Row],[Project Code and Name ]],DC[Code Project],0),6),"")</f>
        <v/>
      </c>
      <c r="F339" s="93"/>
      <c r="G339" s="93"/>
      <c r="H339" s="97"/>
      <c r="I339" s="97"/>
      <c r="J339" s="97"/>
      <c r="K339" s="97"/>
      <c r="L339" s="97"/>
      <c r="M339" s="97"/>
      <c r="N339" s="98">
        <f>J339+K339+L339+MYCS[[#This Row],[Non contractual commitments]]</f>
        <v>0</v>
      </c>
      <c r="O339" s="97"/>
      <c r="P339" s="97"/>
      <c r="Q339" s="97"/>
      <c r="R339" s="97"/>
      <c r="S339" s="97"/>
      <c r="T339" s="97"/>
      <c r="U339" s="98">
        <f>SUM(MYCS[[#This Row],[FY25-26 sum (signed)]:[Cumulative spending to end FY 23/24]],MYCS[[#This Row],[Approved budget FY 24/25]])</f>
        <v>0</v>
      </c>
      <c r="V339" s="99">
        <f>MYCS[[#This Row],[Total Project Commitments]]-MYCS[[#This Row],[Total approved cost of the project by DC (Value in UGX)]]</f>
        <v>0</v>
      </c>
      <c r="W339" s="93"/>
      <c r="X339" s="93"/>
      <c r="Y339" s="93"/>
      <c r="Z339" s="100"/>
    </row>
    <row r="340" spans="1:26" ht="20.25" x14ac:dyDescent="0.3">
      <c r="A340" s="93"/>
      <c r="B340" s="94" t="str">
        <f ca="1">IFERROR(OFFSET(DC[[#Headers],[Code Project]],MATCH(MYCS[[#This Row],[Project Code and Name ]],DC[Code Project],0),-3),"")</f>
        <v/>
      </c>
      <c r="C340" s="93"/>
      <c r="D340" s="95" t="str">
        <f ca="1">IFERROR(OFFSET(DC[[#Headers],[Code Project]],MATCH(MYCS[[#This Row],[Project Code and Name ]],DC[Code Project],0),1),"")</f>
        <v/>
      </c>
      <c r="E340" s="96" t="str">
        <f ca="1">IFERROR(OFFSET(DC[[#Headers],[Code Project]],MATCH(MYCS[[#This Row],[Project Code and Name ]],DC[Code Project],0),6),"")</f>
        <v/>
      </c>
      <c r="F340" s="93"/>
      <c r="G340" s="93"/>
      <c r="H340" s="97"/>
      <c r="I340" s="97"/>
      <c r="J340" s="97"/>
      <c r="K340" s="97"/>
      <c r="L340" s="97"/>
      <c r="M340" s="97"/>
      <c r="N340" s="98">
        <f>J340+K340+L340+MYCS[[#This Row],[Non contractual commitments]]</f>
        <v>0</v>
      </c>
      <c r="O340" s="97"/>
      <c r="P340" s="97"/>
      <c r="Q340" s="97"/>
      <c r="R340" s="97"/>
      <c r="S340" s="97"/>
      <c r="T340" s="97"/>
      <c r="U340" s="98">
        <f>SUM(MYCS[[#This Row],[FY25-26 sum (signed)]:[Cumulative spending to end FY 23/24]],MYCS[[#This Row],[Approved budget FY 24/25]])</f>
        <v>0</v>
      </c>
      <c r="V340" s="99">
        <f>MYCS[[#This Row],[Total Project Commitments]]-MYCS[[#This Row],[Total approved cost of the project by DC (Value in UGX)]]</f>
        <v>0</v>
      </c>
      <c r="W340" s="93"/>
      <c r="X340" s="93"/>
      <c r="Y340" s="93"/>
      <c r="Z340" s="100"/>
    </row>
    <row r="341" spans="1:26" ht="20.25" x14ac:dyDescent="0.3">
      <c r="A341" s="93"/>
      <c r="B341" s="94" t="str">
        <f ca="1">IFERROR(OFFSET(DC[[#Headers],[Code Project]],MATCH(MYCS[[#This Row],[Project Code and Name ]],DC[Code Project],0),-3),"")</f>
        <v/>
      </c>
      <c r="C341" s="93"/>
      <c r="D341" s="95" t="str">
        <f ca="1">IFERROR(OFFSET(DC[[#Headers],[Code Project]],MATCH(MYCS[[#This Row],[Project Code and Name ]],DC[Code Project],0),1),"")</f>
        <v/>
      </c>
      <c r="E341" s="96" t="str">
        <f ca="1">IFERROR(OFFSET(DC[[#Headers],[Code Project]],MATCH(MYCS[[#This Row],[Project Code and Name ]],DC[Code Project],0),6),"")</f>
        <v/>
      </c>
      <c r="F341" s="93"/>
      <c r="G341" s="93"/>
      <c r="H341" s="97"/>
      <c r="I341" s="97"/>
      <c r="J341" s="97"/>
      <c r="K341" s="97"/>
      <c r="L341" s="97"/>
      <c r="M341" s="97"/>
      <c r="N341" s="98">
        <f>J341+K341+L341+MYCS[[#This Row],[Non contractual commitments]]</f>
        <v>0</v>
      </c>
      <c r="O341" s="97"/>
      <c r="P341" s="97"/>
      <c r="Q341" s="97"/>
      <c r="R341" s="97"/>
      <c r="S341" s="97"/>
      <c r="T341" s="97"/>
      <c r="U341" s="98">
        <f>SUM(MYCS[[#This Row],[FY25-26 sum (signed)]:[Cumulative spending to end FY 23/24]],MYCS[[#This Row],[Approved budget FY 24/25]])</f>
        <v>0</v>
      </c>
      <c r="V341" s="99">
        <f>MYCS[[#This Row],[Total Project Commitments]]-MYCS[[#This Row],[Total approved cost of the project by DC (Value in UGX)]]</f>
        <v>0</v>
      </c>
      <c r="W341" s="93"/>
      <c r="X341" s="93"/>
      <c r="Y341" s="93"/>
      <c r="Z341" s="100"/>
    </row>
    <row r="342" spans="1:26" ht="20.25" x14ac:dyDescent="0.3">
      <c r="A342" s="93"/>
      <c r="B342" s="94" t="str">
        <f ca="1">IFERROR(OFFSET(DC[[#Headers],[Code Project]],MATCH(MYCS[[#This Row],[Project Code and Name ]],DC[Code Project],0),-3),"")</f>
        <v/>
      </c>
      <c r="C342" s="93"/>
      <c r="D342" s="95" t="str">
        <f ca="1">IFERROR(OFFSET(DC[[#Headers],[Code Project]],MATCH(MYCS[[#This Row],[Project Code and Name ]],DC[Code Project],0),1),"")</f>
        <v/>
      </c>
      <c r="E342" s="96" t="str">
        <f ca="1">IFERROR(OFFSET(DC[[#Headers],[Code Project]],MATCH(MYCS[[#This Row],[Project Code and Name ]],DC[Code Project],0),6),"")</f>
        <v/>
      </c>
      <c r="F342" s="93"/>
      <c r="G342" s="93"/>
      <c r="H342" s="97"/>
      <c r="I342" s="97"/>
      <c r="J342" s="97"/>
      <c r="K342" s="97"/>
      <c r="L342" s="97"/>
      <c r="M342" s="97"/>
      <c r="N342" s="98">
        <f>J342+K342+L342+MYCS[[#This Row],[Non contractual commitments]]</f>
        <v>0</v>
      </c>
      <c r="O342" s="97"/>
      <c r="P342" s="97"/>
      <c r="Q342" s="97"/>
      <c r="R342" s="97"/>
      <c r="S342" s="97"/>
      <c r="T342" s="97"/>
      <c r="U342" s="98">
        <f>SUM(MYCS[[#This Row],[FY25-26 sum (signed)]:[Cumulative spending to end FY 23/24]],MYCS[[#This Row],[Approved budget FY 24/25]])</f>
        <v>0</v>
      </c>
      <c r="V342" s="99">
        <f>MYCS[[#This Row],[Total Project Commitments]]-MYCS[[#This Row],[Total approved cost of the project by DC (Value in UGX)]]</f>
        <v>0</v>
      </c>
      <c r="W342" s="93"/>
      <c r="X342" s="93"/>
      <c r="Y342" s="93"/>
      <c r="Z342" s="100"/>
    </row>
    <row r="343" spans="1:26" ht="20.25" x14ac:dyDescent="0.3">
      <c r="A343" s="93"/>
      <c r="B343" s="94" t="str">
        <f ca="1">IFERROR(OFFSET(DC[[#Headers],[Code Project]],MATCH(MYCS[[#This Row],[Project Code and Name ]],DC[Code Project],0),-3),"")</f>
        <v/>
      </c>
      <c r="C343" s="93"/>
      <c r="D343" s="95" t="str">
        <f ca="1">IFERROR(OFFSET(DC[[#Headers],[Code Project]],MATCH(MYCS[[#This Row],[Project Code and Name ]],DC[Code Project],0),1),"")</f>
        <v/>
      </c>
      <c r="E343" s="96" t="str">
        <f ca="1">IFERROR(OFFSET(DC[[#Headers],[Code Project]],MATCH(MYCS[[#This Row],[Project Code and Name ]],DC[Code Project],0),6),"")</f>
        <v/>
      </c>
      <c r="F343" s="93"/>
      <c r="G343" s="93"/>
      <c r="H343" s="97"/>
      <c r="I343" s="97"/>
      <c r="J343" s="97"/>
      <c r="K343" s="97"/>
      <c r="L343" s="97"/>
      <c r="M343" s="97"/>
      <c r="N343" s="98">
        <f>J343+K343+L343+MYCS[[#This Row],[Non contractual commitments]]</f>
        <v>0</v>
      </c>
      <c r="O343" s="97"/>
      <c r="P343" s="97"/>
      <c r="Q343" s="97"/>
      <c r="R343" s="97"/>
      <c r="S343" s="97"/>
      <c r="T343" s="97"/>
      <c r="U343" s="98">
        <f>SUM(MYCS[[#This Row],[FY25-26 sum (signed)]:[Cumulative spending to end FY 23/24]],MYCS[[#This Row],[Approved budget FY 24/25]])</f>
        <v>0</v>
      </c>
      <c r="V343" s="99">
        <f>MYCS[[#This Row],[Total Project Commitments]]-MYCS[[#This Row],[Total approved cost of the project by DC (Value in UGX)]]</f>
        <v>0</v>
      </c>
      <c r="W343" s="93"/>
      <c r="X343" s="93"/>
      <c r="Y343" s="93"/>
      <c r="Z343" s="100"/>
    </row>
    <row r="344" spans="1:26" ht="20.25" x14ac:dyDescent="0.3">
      <c r="A344" s="93"/>
      <c r="B344" s="94" t="str">
        <f ca="1">IFERROR(OFFSET(DC[[#Headers],[Code Project]],MATCH(MYCS[[#This Row],[Project Code and Name ]],DC[Code Project],0),-3),"")</f>
        <v/>
      </c>
      <c r="C344" s="93"/>
      <c r="D344" s="95" t="str">
        <f ca="1">IFERROR(OFFSET(DC[[#Headers],[Code Project]],MATCH(MYCS[[#This Row],[Project Code and Name ]],DC[Code Project],0),1),"")</f>
        <v/>
      </c>
      <c r="E344" s="96" t="str">
        <f ca="1">IFERROR(OFFSET(DC[[#Headers],[Code Project]],MATCH(MYCS[[#This Row],[Project Code and Name ]],DC[Code Project],0),6),"")</f>
        <v/>
      </c>
      <c r="F344" s="93"/>
      <c r="G344" s="93"/>
      <c r="H344" s="97"/>
      <c r="I344" s="97"/>
      <c r="J344" s="97"/>
      <c r="K344" s="97"/>
      <c r="L344" s="97"/>
      <c r="M344" s="97"/>
      <c r="N344" s="98">
        <f>J344+K344+L344+MYCS[[#This Row],[Non contractual commitments]]</f>
        <v>0</v>
      </c>
      <c r="O344" s="97"/>
      <c r="P344" s="97"/>
      <c r="Q344" s="97"/>
      <c r="R344" s="97"/>
      <c r="S344" s="97"/>
      <c r="T344" s="97"/>
      <c r="U344" s="98">
        <f>SUM(MYCS[[#This Row],[FY25-26 sum (signed)]:[Cumulative spending to end FY 23/24]],MYCS[[#This Row],[Approved budget FY 24/25]])</f>
        <v>0</v>
      </c>
      <c r="V344" s="99">
        <f>MYCS[[#This Row],[Total Project Commitments]]-MYCS[[#This Row],[Total approved cost of the project by DC (Value in UGX)]]</f>
        <v>0</v>
      </c>
      <c r="W344" s="93"/>
      <c r="X344" s="93"/>
      <c r="Y344" s="93"/>
      <c r="Z344" s="100"/>
    </row>
    <row r="345" spans="1:26" ht="20.25" x14ac:dyDescent="0.3">
      <c r="A345" s="93"/>
      <c r="B345" s="94" t="str">
        <f ca="1">IFERROR(OFFSET(DC[[#Headers],[Code Project]],MATCH(MYCS[[#This Row],[Project Code and Name ]],DC[Code Project],0),-3),"")</f>
        <v/>
      </c>
      <c r="C345" s="93"/>
      <c r="D345" s="95" t="str">
        <f ca="1">IFERROR(OFFSET(DC[[#Headers],[Code Project]],MATCH(MYCS[[#This Row],[Project Code and Name ]],DC[Code Project],0),1),"")</f>
        <v/>
      </c>
      <c r="E345" s="96" t="str">
        <f ca="1">IFERROR(OFFSET(DC[[#Headers],[Code Project]],MATCH(MYCS[[#This Row],[Project Code and Name ]],DC[Code Project],0),6),"")</f>
        <v/>
      </c>
      <c r="F345" s="93"/>
      <c r="G345" s="93"/>
      <c r="H345" s="97"/>
      <c r="I345" s="97"/>
      <c r="J345" s="97"/>
      <c r="K345" s="97"/>
      <c r="L345" s="97"/>
      <c r="M345" s="97"/>
      <c r="N345" s="98">
        <f>J345+K345+L345+MYCS[[#This Row],[Non contractual commitments]]</f>
        <v>0</v>
      </c>
      <c r="O345" s="97"/>
      <c r="P345" s="97"/>
      <c r="Q345" s="97"/>
      <c r="R345" s="97"/>
      <c r="S345" s="97"/>
      <c r="T345" s="97"/>
      <c r="U345" s="98">
        <f>SUM(MYCS[[#This Row],[FY25-26 sum (signed)]:[Cumulative spending to end FY 23/24]],MYCS[[#This Row],[Approved budget FY 24/25]])</f>
        <v>0</v>
      </c>
      <c r="V345" s="99">
        <f>MYCS[[#This Row],[Total Project Commitments]]-MYCS[[#This Row],[Total approved cost of the project by DC (Value in UGX)]]</f>
        <v>0</v>
      </c>
      <c r="W345" s="93"/>
      <c r="X345" s="93"/>
      <c r="Y345" s="93"/>
      <c r="Z345" s="100"/>
    </row>
    <row r="346" spans="1:26" ht="20.25" x14ac:dyDescent="0.3">
      <c r="A346" s="93"/>
      <c r="B346" s="94" t="str">
        <f ca="1">IFERROR(OFFSET(DC[[#Headers],[Code Project]],MATCH(MYCS[[#This Row],[Project Code and Name ]],DC[Code Project],0),-3),"")</f>
        <v/>
      </c>
      <c r="C346" s="93"/>
      <c r="D346" s="95" t="str">
        <f ca="1">IFERROR(OFFSET(DC[[#Headers],[Code Project]],MATCH(MYCS[[#This Row],[Project Code and Name ]],DC[Code Project],0),1),"")</f>
        <v/>
      </c>
      <c r="E346" s="96" t="str">
        <f ca="1">IFERROR(OFFSET(DC[[#Headers],[Code Project]],MATCH(MYCS[[#This Row],[Project Code and Name ]],DC[Code Project],0),6),"")</f>
        <v/>
      </c>
      <c r="F346" s="93"/>
      <c r="G346" s="93"/>
      <c r="H346" s="97"/>
      <c r="I346" s="97"/>
      <c r="J346" s="97"/>
      <c r="K346" s="97"/>
      <c r="L346" s="97"/>
      <c r="M346" s="97"/>
      <c r="N346" s="98">
        <f>J346+K346+L346+MYCS[[#This Row],[Non contractual commitments]]</f>
        <v>0</v>
      </c>
      <c r="O346" s="97"/>
      <c r="P346" s="97"/>
      <c r="Q346" s="97"/>
      <c r="R346" s="97"/>
      <c r="S346" s="97"/>
      <c r="T346" s="97"/>
      <c r="U346" s="98">
        <f>SUM(MYCS[[#This Row],[FY25-26 sum (signed)]:[Cumulative spending to end FY 23/24]],MYCS[[#This Row],[Approved budget FY 24/25]])</f>
        <v>0</v>
      </c>
      <c r="V346" s="99">
        <f>MYCS[[#This Row],[Total Project Commitments]]-MYCS[[#This Row],[Total approved cost of the project by DC (Value in UGX)]]</f>
        <v>0</v>
      </c>
      <c r="W346" s="93"/>
      <c r="X346" s="93"/>
      <c r="Y346" s="93"/>
      <c r="Z346" s="100"/>
    </row>
    <row r="347" spans="1:26" ht="20.25" x14ac:dyDescent="0.3">
      <c r="A347" s="93"/>
      <c r="B347" s="94" t="str">
        <f ca="1">IFERROR(OFFSET(DC[[#Headers],[Code Project]],MATCH(MYCS[[#This Row],[Project Code and Name ]],DC[Code Project],0),-3),"")</f>
        <v/>
      </c>
      <c r="C347" s="93"/>
      <c r="D347" s="95" t="str">
        <f ca="1">IFERROR(OFFSET(DC[[#Headers],[Code Project]],MATCH(MYCS[[#This Row],[Project Code and Name ]],DC[Code Project],0),1),"")</f>
        <v/>
      </c>
      <c r="E347" s="96" t="str">
        <f ca="1">IFERROR(OFFSET(DC[[#Headers],[Code Project]],MATCH(MYCS[[#This Row],[Project Code and Name ]],DC[Code Project],0),6),"")</f>
        <v/>
      </c>
      <c r="F347" s="93"/>
      <c r="G347" s="93"/>
      <c r="H347" s="97"/>
      <c r="I347" s="97"/>
      <c r="J347" s="97"/>
      <c r="K347" s="97"/>
      <c r="L347" s="97"/>
      <c r="M347" s="97"/>
      <c r="N347" s="98">
        <f>J347+K347+L347+MYCS[[#This Row],[Non contractual commitments]]</f>
        <v>0</v>
      </c>
      <c r="O347" s="97"/>
      <c r="P347" s="97"/>
      <c r="Q347" s="97"/>
      <c r="R347" s="97"/>
      <c r="S347" s="97"/>
      <c r="T347" s="97"/>
      <c r="U347" s="98">
        <f>SUM(MYCS[[#This Row],[FY25-26 sum (signed)]:[Cumulative spending to end FY 23/24]],MYCS[[#This Row],[Approved budget FY 24/25]])</f>
        <v>0</v>
      </c>
      <c r="V347" s="99">
        <f>MYCS[[#This Row],[Total Project Commitments]]-MYCS[[#This Row],[Total approved cost of the project by DC (Value in UGX)]]</f>
        <v>0</v>
      </c>
      <c r="W347" s="93"/>
      <c r="X347" s="93"/>
      <c r="Y347" s="93"/>
      <c r="Z347" s="100"/>
    </row>
    <row r="348" spans="1:26" ht="20.25" x14ac:dyDescent="0.3">
      <c r="A348" s="93"/>
      <c r="B348" s="94" t="str">
        <f ca="1">IFERROR(OFFSET(DC[[#Headers],[Code Project]],MATCH(MYCS[[#This Row],[Project Code and Name ]],DC[Code Project],0),-3),"")</f>
        <v/>
      </c>
      <c r="C348" s="93"/>
      <c r="D348" s="95" t="str">
        <f ca="1">IFERROR(OFFSET(DC[[#Headers],[Code Project]],MATCH(MYCS[[#This Row],[Project Code and Name ]],DC[Code Project],0),1),"")</f>
        <v/>
      </c>
      <c r="E348" s="96" t="str">
        <f ca="1">IFERROR(OFFSET(DC[[#Headers],[Code Project]],MATCH(MYCS[[#This Row],[Project Code and Name ]],DC[Code Project],0),6),"")</f>
        <v/>
      </c>
      <c r="F348" s="93"/>
      <c r="G348" s="93"/>
      <c r="H348" s="97"/>
      <c r="I348" s="97"/>
      <c r="J348" s="97"/>
      <c r="K348" s="97"/>
      <c r="L348" s="97"/>
      <c r="M348" s="97"/>
      <c r="N348" s="98">
        <f>J348+K348+L348+MYCS[[#This Row],[Non contractual commitments]]</f>
        <v>0</v>
      </c>
      <c r="O348" s="97"/>
      <c r="P348" s="97"/>
      <c r="Q348" s="97"/>
      <c r="R348" s="97"/>
      <c r="S348" s="97"/>
      <c r="T348" s="97"/>
      <c r="U348" s="98">
        <f>SUM(MYCS[[#This Row],[FY25-26 sum (signed)]:[Cumulative spending to end FY 23/24]],MYCS[[#This Row],[Approved budget FY 24/25]])</f>
        <v>0</v>
      </c>
      <c r="V348" s="99">
        <f>MYCS[[#This Row],[Total Project Commitments]]-MYCS[[#This Row],[Total approved cost of the project by DC (Value in UGX)]]</f>
        <v>0</v>
      </c>
      <c r="W348" s="93"/>
      <c r="X348" s="93"/>
      <c r="Y348" s="93"/>
      <c r="Z348" s="100"/>
    </row>
    <row r="349" spans="1:26" ht="20.25" x14ac:dyDescent="0.3">
      <c r="A349" s="93"/>
      <c r="B349" s="94" t="str">
        <f ca="1">IFERROR(OFFSET(DC[[#Headers],[Code Project]],MATCH(MYCS[[#This Row],[Project Code and Name ]],DC[Code Project],0),-3),"")</f>
        <v/>
      </c>
      <c r="C349" s="93"/>
      <c r="D349" s="95" t="str">
        <f ca="1">IFERROR(OFFSET(DC[[#Headers],[Code Project]],MATCH(MYCS[[#This Row],[Project Code and Name ]],DC[Code Project],0),1),"")</f>
        <v/>
      </c>
      <c r="E349" s="96" t="str">
        <f ca="1">IFERROR(OFFSET(DC[[#Headers],[Code Project]],MATCH(MYCS[[#This Row],[Project Code and Name ]],DC[Code Project],0),6),"")</f>
        <v/>
      </c>
      <c r="F349" s="93"/>
      <c r="G349" s="93"/>
      <c r="H349" s="97"/>
      <c r="I349" s="97"/>
      <c r="J349" s="97"/>
      <c r="K349" s="97"/>
      <c r="L349" s="97"/>
      <c r="M349" s="97"/>
      <c r="N349" s="98">
        <f>J349+K349+L349+MYCS[[#This Row],[Non contractual commitments]]</f>
        <v>0</v>
      </c>
      <c r="O349" s="97"/>
      <c r="P349" s="97"/>
      <c r="Q349" s="97"/>
      <c r="R349" s="97"/>
      <c r="S349" s="97"/>
      <c r="T349" s="97"/>
      <c r="U349" s="98">
        <f>SUM(MYCS[[#This Row],[FY25-26 sum (signed)]:[Cumulative spending to end FY 23/24]],MYCS[[#This Row],[Approved budget FY 24/25]])</f>
        <v>0</v>
      </c>
      <c r="V349" s="99">
        <f>MYCS[[#This Row],[Total Project Commitments]]-MYCS[[#This Row],[Total approved cost of the project by DC (Value in UGX)]]</f>
        <v>0</v>
      </c>
      <c r="W349" s="93"/>
      <c r="X349" s="93"/>
      <c r="Y349" s="93"/>
      <c r="Z349" s="100"/>
    </row>
    <row r="350" spans="1:26" ht="20.25" x14ac:dyDescent="0.3">
      <c r="A350" s="93"/>
      <c r="B350" s="94" t="str">
        <f ca="1">IFERROR(OFFSET(DC[[#Headers],[Code Project]],MATCH(MYCS[[#This Row],[Project Code and Name ]],DC[Code Project],0),-3),"")</f>
        <v/>
      </c>
      <c r="C350" s="93"/>
      <c r="D350" s="95" t="str">
        <f ca="1">IFERROR(OFFSET(DC[[#Headers],[Code Project]],MATCH(MYCS[[#This Row],[Project Code and Name ]],DC[Code Project],0),1),"")</f>
        <v/>
      </c>
      <c r="E350" s="96" t="str">
        <f ca="1">IFERROR(OFFSET(DC[[#Headers],[Code Project]],MATCH(MYCS[[#This Row],[Project Code and Name ]],DC[Code Project],0),6),"")</f>
        <v/>
      </c>
      <c r="F350" s="93"/>
      <c r="G350" s="93"/>
      <c r="H350" s="97"/>
      <c r="I350" s="97"/>
      <c r="J350" s="97"/>
      <c r="K350" s="97"/>
      <c r="L350" s="97"/>
      <c r="M350" s="97"/>
      <c r="N350" s="98">
        <f>J350+K350+L350+MYCS[[#This Row],[Non contractual commitments]]</f>
        <v>0</v>
      </c>
      <c r="O350" s="97"/>
      <c r="P350" s="97"/>
      <c r="Q350" s="97"/>
      <c r="R350" s="97"/>
      <c r="S350" s="97"/>
      <c r="T350" s="97"/>
      <c r="U350" s="98">
        <f>SUM(MYCS[[#This Row],[FY25-26 sum (signed)]:[Cumulative spending to end FY 23/24]],MYCS[[#This Row],[Approved budget FY 24/25]])</f>
        <v>0</v>
      </c>
      <c r="V350" s="99">
        <f>MYCS[[#This Row],[Total Project Commitments]]-MYCS[[#This Row],[Total approved cost of the project by DC (Value in UGX)]]</f>
        <v>0</v>
      </c>
      <c r="W350" s="93"/>
      <c r="X350" s="93"/>
      <c r="Y350" s="93"/>
      <c r="Z350" s="100"/>
    </row>
    <row r="351" spans="1:26" ht="20.25" x14ac:dyDescent="0.3">
      <c r="A351" s="93"/>
      <c r="B351" s="94" t="str">
        <f ca="1">IFERROR(OFFSET(DC[[#Headers],[Code Project]],MATCH(MYCS[[#This Row],[Project Code and Name ]],DC[Code Project],0),-3),"")</f>
        <v/>
      </c>
      <c r="C351" s="93"/>
      <c r="D351" s="95" t="str">
        <f ca="1">IFERROR(OFFSET(DC[[#Headers],[Code Project]],MATCH(MYCS[[#This Row],[Project Code and Name ]],DC[Code Project],0),1),"")</f>
        <v/>
      </c>
      <c r="E351" s="96" t="str">
        <f ca="1">IFERROR(OFFSET(DC[[#Headers],[Code Project]],MATCH(MYCS[[#This Row],[Project Code and Name ]],DC[Code Project],0),6),"")</f>
        <v/>
      </c>
      <c r="F351" s="93"/>
      <c r="G351" s="93"/>
      <c r="H351" s="97"/>
      <c r="I351" s="97"/>
      <c r="J351" s="97"/>
      <c r="K351" s="97"/>
      <c r="L351" s="97"/>
      <c r="M351" s="97"/>
      <c r="N351" s="98">
        <f>J351+K351+L351+MYCS[[#This Row],[Non contractual commitments]]</f>
        <v>0</v>
      </c>
      <c r="O351" s="97"/>
      <c r="P351" s="97"/>
      <c r="Q351" s="97"/>
      <c r="R351" s="97"/>
      <c r="S351" s="97"/>
      <c r="T351" s="97"/>
      <c r="U351" s="98">
        <f>SUM(MYCS[[#This Row],[FY25-26 sum (signed)]:[Cumulative spending to end FY 23/24]],MYCS[[#This Row],[Approved budget FY 24/25]])</f>
        <v>0</v>
      </c>
      <c r="V351" s="99">
        <f>MYCS[[#This Row],[Total Project Commitments]]-MYCS[[#This Row],[Total approved cost of the project by DC (Value in UGX)]]</f>
        <v>0</v>
      </c>
      <c r="W351" s="93"/>
      <c r="X351" s="93"/>
      <c r="Y351" s="93"/>
      <c r="Z351" s="100"/>
    </row>
    <row r="352" spans="1:26" ht="20.25" x14ac:dyDescent="0.3">
      <c r="A352" s="93"/>
      <c r="B352" s="94" t="str">
        <f ca="1">IFERROR(OFFSET(DC[[#Headers],[Code Project]],MATCH(MYCS[[#This Row],[Project Code and Name ]],DC[Code Project],0),-3),"")</f>
        <v/>
      </c>
      <c r="C352" s="93"/>
      <c r="D352" s="95" t="str">
        <f ca="1">IFERROR(OFFSET(DC[[#Headers],[Code Project]],MATCH(MYCS[[#This Row],[Project Code and Name ]],DC[Code Project],0),1),"")</f>
        <v/>
      </c>
      <c r="E352" s="96" t="str">
        <f ca="1">IFERROR(OFFSET(DC[[#Headers],[Code Project]],MATCH(MYCS[[#This Row],[Project Code and Name ]],DC[Code Project],0),6),"")</f>
        <v/>
      </c>
      <c r="F352" s="93"/>
      <c r="G352" s="93"/>
      <c r="H352" s="97"/>
      <c r="I352" s="97"/>
      <c r="J352" s="97"/>
      <c r="K352" s="97"/>
      <c r="L352" s="97"/>
      <c r="M352" s="97"/>
      <c r="N352" s="98">
        <f>J352+K352+L352+MYCS[[#This Row],[Non contractual commitments]]</f>
        <v>0</v>
      </c>
      <c r="O352" s="97"/>
      <c r="P352" s="97"/>
      <c r="Q352" s="97"/>
      <c r="R352" s="97"/>
      <c r="S352" s="97"/>
      <c r="T352" s="97"/>
      <c r="U352" s="98">
        <f>SUM(MYCS[[#This Row],[FY25-26 sum (signed)]:[Cumulative spending to end FY 23/24]],MYCS[[#This Row],[Approved budget FY 24/25]])</f>
        <v>0</v>
      </c>
      <c r="V352" s="99">
        <f>MYCS[[#This Row],[Total Project Commitments]]-MYCS[[#This Row],[Total approved cost of the project by DC (Value in UGX)]]</f>
        <v>0</v>
      </c>
      <c r="W352" s="93"/>
      <c r="X352" s="93"/>
      <c r="Y352" s="93"/>
      <c r="Z352" s="100"/>
    </row>
    <row r="353" spans="1:26" ht="20.25" x14ac:dyDescent="0.3">
      <c r="A353" s="93"/>
      <c r="B353" s="94" t="str">
        <f ca="1">IFERROR(OFFSET(DC[[#Headers],[Code Project]],MATCH(MYCS[[#This Row],[Project Code and Name ]],DC[Code Project],0),-3),"")</f>
        <v/>
      </c>
      <c r="C353" s="93"/>
      <c r="D353" s="95" t="str">
        <f ca="1">IFERROR(OFFSET(DC[[#Headers],[Code Project]],MATCH(MYCS[[#This Row],[Project Code and Name ]],DC[Code Project],0),1),"")</f>
        <v/>
      </c>
      <c r="E353" s="96" t="str">
        <f ca="1">IFERROR(OFFSET(DC[[#Headers],[Code Project]],MATCH(MYCS[[#This Row],[Project Code and Name ]],DC[Code Project],0),6),"")</f>
        <v/>
      </c>
      <c r="F353" s="93"/>
      <c r="G353" s="93"/>
      <c r="H353" s="97"/>
      <c r="I353" s="97"/>
      <c r="J353" s="97"/>
      <c r="K353" s="97"/>
      <c r="L353" s="97"/>
      <c r="M353" s="97"/>
      <c r="N353" s="98">
        <f>J353+K353+L353+MYCS[[#This Row],[Non contractual commitments]]</f>
        <v>0</v>
      </c>
      <c r="O353" s="97"/>
      <c r="P353" s="97"/>
      <c r="Q353" s="97"/>
      <c r="R353" s="97"/>
      <c r="S353" s="97"/>
      <c r="T353" s="97"/>
      <c r="U353" s="98">
        <f>SUM(MYCS[[#This Row],[FY25-26 sum (signed)]:[Cumulative spending to end FY 23/24]],MYCS[[#This Row],[Approved budget FY 24/25]])</f>
        <v>0</v>
      </c>
      <c r="V353" s="99">
        <f>MYCS[[#This Row],[Total Project Commitments]]-MYCS[[#This Row],[Total approved cost of the project by DC (Value in UGX)]]</f>
        <v>0</v>
      </c>
      <c r="W353" s="93"/>
      <c r="X353" s="93"/>
      <c r="Y353" s="93"/>
      <c r="Z353" s="100"/>
    </row>
    <row r="354" spans="1:26" ht="20.25" x14ac:dyDescent="0.3">
      <c r="A354" s="93"/>
      <c r="B354" s="94" t="str">
        <f ca="1">IFERROR(OFFSET(DC[[#Headers],[Code Project]],MATCH(MYCS[[#This Row],[Project Code and Name ]],DC[Code Project],0),-3),"")</f>
        <v/>
      </c>
      <c r="C354" s="93"/>
      <c r="D354" s="95" t="str">
        <f ca="1">IFERROR(OFFSET(DC[[#Headers],[Code Project]],MATCH(MYCS[[#This Row],[Project Code and Name ]],DC[Code Project],0),1),"")</f>
        <v/>
      </c>
      <c r="E354" s="96" t="str">
        <f ca="1">IFERROR(OFFSET(DC[[#Headers],[Code Project]],MATCH(MYCS[[#This Row],[Project Code and Name ]],DC[Code Project],0),6),"")</f>
        <v/>
      </c>
      <c r="F354" s="93"/>
      <c r="G354" s="93"/>
      <c r="H354" s="97"/>
      <c r="I354" s="97"/>
      <c r="J354" s="97"/>
      <c r="K354" s="97"/>
      <c r="L354" s="97"/>
      <c r="M354" s="97"/>
      <c r="N354" s="98">
        <f>J354+K354+L354+MYCS[[#This Row],[Non contractual commitments]]</f>
        <v>0</v>
      </c>
      <c r="O354" s="97"/>
      <c r="P354" s="97"/>
      <c r="Q354" s="97"/>
      <c r="R354" s="97"/>
      <c r="S354" s="97"/>
      <c r="T354" s="97"/>
      <c r="U354" s="98">
        <f>SUM(MYCS[[#This Row],[FY25-26 sum (signed)]:[Cumulative spending to end FY 23/24]],MYCS[[#This Row],[Approved budget FY 24/25]])</f>
        <v>0</v>
      </c>
      <c r="V354" s="99">
        <f>MYCS[[#This Row],[Total Project Commitments]]-MYCS[[#This Row],[Total approved cost of the project by DC (Value in UGX)]]</f>
        <v>0</v>
      </c>
      <c r="W354" s="93"/>
      <c r="X354" s="93"/>
      <c r="Y354" s="93"/>
      <c r="Z354" s="100"/>
    </row>
    <row r="355" spans="1:26" ht="20.25" x14ac:dyDescent="0.3">
      <c r="A355" s="93"/>
      <c r="B355" s="94" t="str">
        <f ca="1">IFERROR(OFFSET(DC[[#Headers],[Code Project]],MATCH(MYCS[[#This Row],[Project Code and Name ]],DC[Code Project],0),-3),"")</f>
        <v/>
      </c>
      <c r="C355" s="93"/>
      <c r="D355" s="95" t="str">
        <f ca="1">IFERROR(OFFSET(DC[[#Headers],[Code Project]],MATCH(MYCS[[#This Row],[Project Code and Name ]],DC[Code Project],0),1),"")</f>
        <v/>
      </c>
      <c r="E355" s="96" t="str">
        <f ca="1">IFERROR(OFFSET(DC[[#Headers],[Code Project]],MATCH(MYCS[[#This Row],[Project Code and Name ]],DC[Code Project],0),6),"")</f>
        <v/>
      </c>
      <c r="F355" s="93"/>
      <c r="G355" s="93"/>
      <c r="H355" s="97"/>
      <c r="I355" s="97"/>
      <c r="J355" s="97"/>
      <c r="K355" s="97"/>
      <c r="L355" s="97"/>
      <c r="M355" s="97"/>
      <c r="N355" s="98">
        <f>J355+K355+L355+MYCS[[#This Row],[Non contractual commitments]]</f>
        <v>0</v>
      </c>
      <c r="O355" s="97"/>
      <c r="P355" s="97"/>
      <c r="Q355" s="97"/>
      <c r="R355" s="97"/>
      <c r="S355" s="97"/>
      <c r="T355" s="97"/>
      <c r="U355" s="98">
        <f>SUM(MYCS[[#This Row],[FY25-26 sum (signed)]:[Cumulative spending to end FY 23/24]],MYCS[[#This Row],[Approved budget FY 24/25]])</f>
        <v>0</v>
      </c>
      <c r="V355" s="99">
        <f>MYCS[[#This Row],[Total Project Commitments]]-MYCS[[#This Row],[Total approved cost of the project by DC (Value in UGX)]]</f>
        <v>0</v>
      </c>
      <c r="W355" s="93"/>
      <c r="X355" s="93"/>
      <c r="Y355" s="93"/>
      <c r="Z355" s="100"/>
    </row>
    <row r="356" spans="1:26" ht="20.25" x14ac:dyDescent="0.3">
      <c r="A356" s="93"/>
      <c r="B356" s="94" t="str">
        <f ca="1">IFERROR(OFFSET(DC[[#Headers],[Code Project]],MATCH(MYCS[[#This Row],[Project Code and Name ]],DC[Code Project],0),-3),"")</f>
        <v/>
      </c>
      <c r="C356" s="93"/>
      <c r="D356" s="95" t="str">
        <f ca="1">IFERROR(OFFSET(DC[[#Headers],[Code Project]],MATCH(MYCS[[#This Row],[Project Code and Name ]],DC[Code Project],0),1),"")</f>
        <v/>
      </c>
      <c r="E356" s="96" t="str">
        <f ca="1">IFERROR(OFFSET(DC[[#Headers],[Code Project]],MATCH(MYCS[[#This Row],[Project Code and Name ]],DC[Code Project],0),6),"")</f>
        <v/>
      </c>
      <c r="F356" s="93"/>
      <c r="G356" s="93"/>
      <c r="H356" s="97"/>
      <c r="I356" s="97"/>
      <c r="J356" s="97"/>
      <c r="K356" s="97"/>
      <c r="L356" s="97"/>
      <c r="M356" s="97"/>
      <c r="N356" s="98">
        <f>J356+K356+L356+MYCS[[#This Row],[Non contractual commitments]]</f>
        <v>0</v>
      </c>
      <c r="O356" s="97"/>
      <c r="P356" s="97"/>
      <c r="Q356" s="97"/>
      <c r="R356" s="97"/>
      <c r="S356" s="97"/>
      <c r="T356" s="97"/>
      <c r="U356" s="98">
        <f>SUM(MYCS[[#This Row],[FY25-26 sum (signed)]:[Cumulative spending to end FY 23/24]],MYCS[[#This Row],[Approved budget FY 24/25]])</f>
        <v>0</v>
      </c>
      <c r="V356" s="99">
        <f>MYCS[[#This Row],[Total Project Commitments]]-MYCS[[#This Row],[Total approved cost of the project by DC (Value in UGX)]]</f>
        <v>0</v>
      </c>
      <c r="W356" s="93"/>
      <c r="X356" s="93"/>
      <c r="Y356" s="93"/>
      <c r="Z356" s="100"/>
    </row>
    <row r="357" spans="1:26" ht="20.25" x14ac:dyDescent="0.3">
      <c r="A357" s="93"/>
      <c r="B357" s="94" t="str">
        <f ca="1">IFERROR(OFFSET(DC[[#Headers],[Code Project]],MATCH(MYCS[[#This Row],[Project Code and Name ]],DC[Code Project],0),-3),"")</f>
        <v/>
      </c>
      <c r="C357" s="93"/>
      <c r="D357" s="95" t="str">
        <f ca="1">IFERROR(OFFSET(DC[[#Headers],[Code Project]],MATCH(MYCS[[#This Row],[Project Code and Name ]],DC[Code Project],0),1),"")</f>
        <v/>
      </c>
      <c r="E357" s="96" t="str">
        <f ca="1">IFERROR(OFFSET(DC[[#Headers],[Code Project]],MATCH(MYCS[[#This Row],[Project Code and Name ]],DC[Code Project],0),6),"")</f>
        <v/>
      </c>
      <c r="F357" s="93"/>
      <c r="G357" s="93"/>
      <c r="H357" s="97"/>
      <c r="I357" s="97"/>
      <c r="J357" s="97"/>
      <c r="K357" s="97"/>
      <c r="L357" s="97"/>
      <c r="M357" s="97"/>
      <c r="N357" s="98">
        <f>J357+K357+L357+MYCS[[#This Row],[Non contractual commitments]]</f>
        <v>0</v>
      </c>
      <c r="O357" s="97"/>
      <c r="P357" s="97"/>
      <c r="Q357" s="97"/>
      <c r="R357" s="97"/>
      <c r="S357" s="97"/>
      <c r="T357" s="97"/>
      <c r="U357" s="98">
        <f>SUM(MYCS[[#This Row],[FY25-26 sum (signed)]:[Cumulative spending to end FY 23/24]],MYCS[[#This Row],[Approved budget FY 24/25]])</f>
        <v>0</v>
      </c>
      <c r="V357" s="99">
        <f>MYCS[[#This Row],[Total Project Commitments]]-MYCS[[#This Row],[Total approved cost of the project by DC (Value in UGX)]]</f>
        <v>0</v>
      </c>
      <c r="W357" s="93"/>
      <c r="X357" s="93"/>
      <c r="Y357" s="93"/>
      <c r="Z357" s="100"/>
    </row>
    <row r="358" spans="1:26" ht="20.25" x14ac:dyDescent="0.3">
      <c r="A358" s="93"/>
      <c r="B358" s="94" t="str">
        <f ca="1">IFERROR(OFFSET(DC[[#Headers],[Code Project]],MATCH(MYCS[[#This Row],[Project Code and Name ]],DC[Code Project],0),-3),"")</f>
        <v/>
      </c>
      <c r="C358" s="93"/>
      <c r="D358" s="95" t="str">
        <f ca="1">IFERROR(OFFSET(DC[[#Headers],[Code Project]],MATCH(MYCS[[#This Row],[Project Code and Name ]],DC[Code Project],0),1),"")</f>
        <v/>
      </c>
      <c r="E358" s="96" t="str">
        <f ca="1">IFERROR(OFFSET(DC[[#Headers],[Code Project]],MATCH(MYCS[[#This Row],[Project Code and Name ]],DC[Code Project],0),6),"")</f>
        <v/>
      </c>
      <c r="F358" s="93"/>
      <c r="G358" s="93"/>
      <c r="H358" s="97"/>
      <c r="I358" s="97"/>
      <c r="J358" s="97"/>
      <c r="K358" s="97"/>
      <c r="L358" s="97"/>
      <c r="M358" s="97"/>
      <c r="N358" s="98">
        <f>J358+K358+L358+MYCS[[#This Row],[Non contractual commitments]]</f>
        <v>0</v>
      </c>
      <c r="O358" s="97"/>
      <c r="P358" s="97"/>
      <c r="Q358" s="97"/>
      <c r="R358" s="97"/>
      <c r="S358" s="97"/>
      <c r="T358" s="97"/>
      <c r="U358" s="98">
        <f>SUM(MYCS[[#This Row],[FY25-26 sum (signed)]:[Cumulative spending to end FY 23/24]],MYCS[[#This Row],[Approved budget FY 24/25]])</f>
        <v>0</v>
      </c>
      <c r="V358" s="99">
        <f>MYCS[[#This Row],[Total Project Commitments]]-MYCS[[#This Row],[Total approved cost of the project by DC (Value in UGX)]]</f>
        <v>0</v>
      </c>
      <c r="W358" s="93"/>
      <c r="X358" s="93"/>
      <c r="Y358" s="93"/>
      <c r="Z358" s="100"/>
    </row>
    <row r="359" spans="1:26" ht="20.25" x14ac:dyDescent="0.3">
      <c r="A359" s="93"/>
      <c r="B359" s="94" t="str">
        <f ca="1">IFERROR(OFFSET(DC[[#Headers],[Code Project]],MATCH(MYCS[[#This Row],[Project Code and Name ]],DC[Code Project],0),-3),"")</f>
        <v/>
      </c>
      <c r="C359" s="93"/>
      <c r="D359" s="95" t="str">
        <f ca="1">IFERROR(OFFSET(DC[[#Headers],[Code Project]],MATCH(MYCS[[#This Row],[Project Code and Name ]],DC[Code Project],0),1),"")</f>
        <v/>
      </c>
      <c r="E359" s="96" t="str">
        <f ca="1">IFERROR(OFFSET(DC[[#Headers],[Code Project]],MATCH(MYCS[[#This Row],[Project Code and Name ]],DC[Code Project],0),6),"")</f>
        <v/>
      </c>
      <c r="F359" s="93"/>
      <c r="G359" s="93"/>
      <c r="H359" s="97"/>
      <c r="I359" s="97"/>
      <c r="J359" s="97"/>
      <c r="K359" s="97"/>
      <c r="L359" s="97"/>
      <c r="M359" s="97"/>
      <c r="N359" s="98">
        <f>J359+K359+L359+MYCS[[#This Row],[Non contractual commitments]]</f>
        <v>0</v>
      </c>
      <c r="O359" s="97"/>
      <c r="P359" s="97"/>
      <c r="Q359" s="97"/>
      <c r="R359" s="97"/>
      <c r="S359" s="97"/>
      <c r="T359" s="97"/>
      <c r="U359" s="98">
        <f>SUM(MYCS[[#This Row],[FY25-26 sum (signed)]:[Cumulative spending to end FY 23/24]],MYCS[[#This Row],[Approved budget FY 24/25]])</f>
        <v>0</v>
      </c>
      <c r="V359" s="99">
        <f>MYCS[[#This Row],[Total Project Commitments]]-MYCS[[#This Row],[Total approved cost of the project by DC (Value in UGX)]]</f>
        <v>0</v>
      </c>
      <c r="W359" s="93"/>
      <c r="X359" s="93"/>
      <c r="Y359" s="93"/>
      <c r="Z359" s="100"/>
    </row>
    <row r="360" spans="1:26" ht="20.25" x14ac:dyDescent="0.3">
      <c r="A360" s="93"/>
      <c r="B360" s="94" t="str">
        <f ca="1">IFERROR(OFFSET(DC[[#Headers],[Code Project]],MATCH(MYCS[[#This Row],[Project Code and Name ]],DC[Code Project],0),-3),"")</f>
        <v/>
      </c>
      <c r="C360" s="93"/>
      <c r="D360" s="95" t="str">
        <f ca="1">IFERROR(OFFSET(DC[[#Headers],[Code Project]],MATCH(MYCS[[#This Row],[Project Code and Name ]],DC[Code Project],0),1),"")</f>
        <v/>
      </c>
      <c r="E360" s="96" t="str">
        <f ca="1">IFERROR(OFFSET(DC[[#Headers],[Code Project]],MATCH(MYCS[[#This Row],[Project Code and Name ]],DC[Code Project],0),6),"")</f>
        <v/>
      </c>
      <c r="F360" s="93"/>
      <c r="G360" s="93"/>
      <c r="H360" s="97"/>
      <c r="I360" s="97"/>
      <c r="J360" s="97"/>
      <c r="K360" s="97"/>
      <c r="L360" s="97"/>
      <c r="M360" s="97"/>
      <c r="N360" s="98">
        <f>J360+K360+L360+MYCS[[#This Row],[Non contractual commitments]]</f>
        <v>0</v>
      </c>
      <c r="O360" s="97"/>
      <c r="P360" s="97"/>
      <c r="Q360" s="97"/>
      <c r="R360" s="97"/>
      <c r="S360" s="97"/>
      <c r="T360" s="97"/>
      <c r="U360" s="98">
        <f>SUM(MYCS[[#This Row],[FY25-26 sum (signed)]:[Cumulative spending to end FY 23/24]],MYCS[[#This Row],[Approved budget FY 24/25]])</f>
        <v>0</v>
      </c>
      <c r="V360" s="99">
        <f>MYCS[[#This Row],[Total Project Commitments]]-MYCS[[#This Row],[Total approved cost of the project by DC (Value in UGX)]]</f>
        <v>0</v>
      </c>
      <c r="W360" s="93"/>
      <c r="X360" s="93"/>
      <c r="Y360" s="93"/>
      <c r="Z360" s="100"/>
    </row>
    <row r="361" spans="1:26" ht="20.25" x14ac:dyDescent="0.3">
      <c r="A361" s="93"/>
      <c r="B361" s="94" t="str">
        <f ca="1">IFERROR(OFFSET(DC[[#Headers],[Code Project]],MATCH(MYCS[[#This Row],[Project Code and Name ]],DC[Code Project],0),-3),"")</f>
        <v/>
      </c>
      <c r="C361" s="93"/>
      <c r="D361" s="95" t="str">
        <f ca="1">IFERROR(OFFSET(DC[[#Headers],[Code Project]],MATCH(MYCS[[#This Row],[Project Code and Name ]],DC[Code Project],0),1),"")</f>
        <v/>
      </c>
      <c r="E361" s="96" t="str">
        <f ca="1">IFERROR(OFFSET(DC[[#Headers],[Code Project]],MATCH(MYCS[[#This Row],[Project Code and Name ]],DC[Code Project],0),6),"")</f>
        <v/>
      </c>
      <c r="F361" s="93"/>
      <c r="G361" s="93"/>
      <c r="H361" s="97"/>
      <c r="I361" s="97"/>
      <c r="J361" s="97"/>
      <c r="K361" s="97"/>
      <c r="L361" s="97"/>
      <c r="M361" s="97"/>
      <c r="N361" s="98">
        <f>J361+K361+L361+MYCS[[#This Row],[Non contractual commitments]]</f>
        <v>0</v>
      </c>
      <c r="O361" s="97"/>
      <c r="P361" s="97"/>
      <c r="Q361" s="97"/>
      <c r="R361" s="97"/>
      <c r="S361" s="97"/>
      <c r="T361" s="97"/>
      <c r="U361" s="98">
        <f>SUM(MYCS[[#This Row],[FY25-26 sum (signed)]:[Cumulative spending to end FY 23/24]],MYCS[[#This Row],[Approved budget FY 24/25]])</f>
        <v>0</v>
      </c>
      <c r="V361" s="99">
        <f>MYCS[[#This Row],[Total Project Commitments]]-MYCS[[#This Row],[Total approved cost of the project by DC (Value in UGX)]]</f>
        <v>0</v>
      </c>
      <c r="W361" s="93"/>
      <c r="X361" s="93"/>
      <c r="Y361" s="93"/>
      <c r="Z361" s="100"/>
    </row>
    <row r="362" spans="1:26" ht="20.25" x14ac:dyDescent="0.3">
      <c r="A362" s="93"/>
      <c r="B362" s="94" t="str">
        <f ca="1">IFERROR(OFFSET(DC[[#Headers],[Code Project]],MATCH(MYCS[[#This Row],[Project Code and Name ]],DC[Code Project],0),-3),"")</f>
        <v/>
      </c>
      <c r="C362" s="93"/>
      <c r="D362" s="95" t="str">
        <f ca="1">IFERROR(OFFSET(DC[[#Headers],[Code Project]],MATCH(MYCS[[#This Row],[Project Code and Name ]],DC[Code Project],0),1),"")</f>
        <v/>
      </c>
      <c r="E362" s="96" t="str">
        <f ca="1">IFERROR(OFFSET(DC[[#Headers],[Code Project]],MATCH(MYCS[[#This Row],[Project Code and Name ]],DC[Code Project],0),6),"")</f>
        <v/>
      </c>
      <c r="F362" s="93"/>
      <c r="G362" s="93"/>
      <c r="H362" s="97"/>
      <c r="I362" s="97"/>
      <c r="J362" s="97"/>
      <c r="K362" s="97"/>
      <c r="L362" s="97"/>
      <c r="M362" s="97"/>
      <c r="N362" s="98">
        <f>J362+K362+L362+MYCS[[#This Row],[Non contractual commitments]]</f>
        <v>0</v>
      </c>
      <c r="O362" s="97"/>
      <c r="P362" s="97"/>
      <c r="Q362" s="97"/>
      <c r="R362" s="97"/>
      <c r="S362" s="97"/>
      <c r="T362" s="97"/>
      <c r="U362" s="98">
        <f>SUM(MYCS[[#This Row],[FY25-26 sum (signed)]:[Cumulative spending to end FY 23/24]],MYCS[[#This Row],[Approved budget FY 24/25]])</f>
        <v>0</v>
      </c>
      <c r="V362" s="99">
        <f>MYCS[[#This Row],[Total Project Commitments]]-MYCS[[#This Row],[Total approved cost of the project by DC (Value in UGX)]]</f>
        <v>0</v>
      </c>
      <c r="W362" s="93"/>
      <c r="X362" s="93"/>
      <c r="Y362" s="93"/>
      <c r="Z362" s="100"/>
    </row>
    <row r="363" spans="1:26" ht="20.25" x14ac:dyDescent="0.3">
      <c r="A363" s="93"/>
      <c r="B363" s="94" t="str">
        <f ca="1">IFERROR(OFFSET(DC[[#Headers],[Code Project]],MATCH(MYCS[[#This Row],[Project Code and Name ]],DC[Code Project],0),-3),"")</f>
        <v/>
      </c>
      <c r="C363" s="93"/>
      <c r="D363" s="95" t="str">
        <f ca="1">IFERROR(OFFSET(DC[[#Headers],[Code Project]],MATCH(MYCS[[#This Row],[Project Code and Name ]],DC[Code Project],0),1),"")</f>
        <v/>
      </c>
      <c r="E363" s="96" t="str">
        <f ca="1">IFERROR(OFFSET(DC[[#Headers],[Code Project]],MATCH(MYCS[[#This Row],[Project Code and Name ]],DC[Code Project],0),6),"")</f>
        <v/>
      </c>
      <c r="F363" s="93"/>
      <c r="G363" s="93"/>
      <c r="H363" s="97"/>
      <c r="I363" s="97"/>
      <c r="J363" s="97"/>
      <c r="K363" s="97"/>
      <c r="L363" s="97"/>
      <c r="M363" s="97"/>
      <c r="N363" s="98">
        <f>J363+K363+L363+MYCS[[#This Row],[Non contractual commitments]]</f>
        <v>0</v>
      </c>
      <c r="O363" s="97"/>
      <c r="P363" s="97"/>
      <c r="Q363" s="97"/>
      <c r="R363" s="97"/>
      <c r="S363" s="97"/>
      <c r="T363" s="97"/>
      <c r="U363" s="98">
        <f>SUM(MYCS[[#This Row],[FY25-26 sum (signed)]:[Cumulative spending to end FY 23/24]],MYCS[[#This Row],[Approved budget FY 24/25]])</f>
        <v>0</v>
      </c>
      <c r="V363" s="99">
        <f>MYCS[[#This Row],[Total Project Commitments]]-MYCS[[#This Row],[Total approved cost of the project by DC (Value in UGX)]]</f>
        <v>0</v>
      </c>
      <c r="W363" s="93"/>
      <c r="X363" s="93"/>
      <c r="Y363" s="93"/>
      <c r="Z363" s="100"/>
    </row>
    <row r="364" spans="1:26" ht="20.25" x14ac:dyDescent="0.3">
      <c r="A364" s="93"/>
      <c r="B364" s="94" t="str">
        <f ca="1">IFERROR(OFFSET(DC[[#Headers],[Code Project]],MATCH(MYCS[[#This Row],[Project Code and Name ]],DC[Code Project],0),-3),"")</f>
        <v/>
      </c>
      <c r="C364" s="93"/>
      <c r="D364" s="95" t="str">
        <f ca="1">IFERROR(OFFSET(DC[[#Headers],[Code Project]],MATCH(MYCS[[#This Row],[Project Code and Name ]],DC[Code Project],0),1),"")</f>
        <v/>
      </c>
      <c r="E364" s="96" t="str">
        <f ca="1">IFERROR(OFFSET(DC[[#Headers],[Code Project]],MATCH(MYCS[[#This Row],[Project Code and Name ]],DC[Code Project],0),6),"")</f>
        <v/>
      </c>
      <c r="F364" s="93"/>
      <c r="G364" s="93"/>
      <c r="H364" s="97"/>
      <c r="I364" s="97"/>
      <c r="J364" s="97"/>
      <c r="K364" s="97"/>
      <c r="L364" s="97"/>
      <c r="M364" s="97"/>
      <c r="N364" s="98">
        <f>J364+K364+L364+MYCS[[#This Row],[Non contractual commitments]]</f>
        <v>0</v>
      </c>
      <c r="O364" s="97"/>
      <c r="P364" s="97"/>
      <c r="Q364" s="97"/>
      <c r="R364" s="97"/>
      <c r="S364" s="97"/>
      <c r="T364" s="97"/>
      <c r="U364" s="98">
        <f>SUM(MYCS[[#This Row],[FY25-26 sum (signed)]:[Cumulative spending to end FY 23/24]],MYCS[[#This Row],[Approved budget FY 24/25]])</f>
        <v>0</v>
      </c>
      <c r="V364" s="99">
        <f>MYCS[[#This Row],[Total Project Commitments]]-MYCS[[#This Row],[Total approved cost of the project by DC (Value in UGX)]]</f>
        <v>0</v>
      </c>
      <c r="W364" s="93"/>
      <c r="X364" s="93"/>
      <c r="Y364" s="93"/>
      <c r="Z364" s="100"/>
    </row>
    <row r="365" spans="1:26" ht="20.25" x14ac:dyDescent="0.3">
      <c r="A365" s="93"/>
      <c r="B365" s="94" t="str">
        <f ca="1">IFERROR(OFFSET(DC[[#Headers],[Code Project]],MATCH(MYCS[[#This Row],[Project Code and Name ]],DC[Code Project],0),-3),"")</f>
        <v/>
      </c>
      <c r="C365" s="93"/>
      <c r="D365" s="95" t="str">
        <f ca="1">IFERROR(OFFSET(DC[[#Headers],[Code Project]],MATCH(MYCS[[#This Row],[Project Code and Name ]],DC[Code Project],0),1),"")</f>
        <v/>
      </c>
      <c r="E365" s="96" t="str">
        <f ca="1">IFERROR(OFFSET(DC[[#Headers],[Code Project]],MATCH(MYCS[[#This Row],[Project Code and Name ]],DC[Code Project],0),6),"")</f>
        <v/>
      </c>
      <c r="F365" s="93"/>
      <c r="G365" s="93"/>
      <c r="H365" s="97"/>
      <c r="I365" s="97"/>
      <c r="J365" s="97"/>
      <c r="K365" s="97"/>
      <c r="L365" s="97"/>
      <c r="M365" s="97"/>
      <c r="N365" s="98">
        <f>J365+K365+L365+MYCS[[#This Row],[Non contractual commitments]]</f>
        <v>0</v>
      </c>
      <c r="O365" s="97"/>
      <c r="P365" s="97"/>
      <c r="Q365" s="97"/>
      <c r="R365" s="97"/>
      <c r="S365" s="97"/>
      <c r="T365" s="97"/>
      <c r="U365" s="98">
        <f>SUM(MYCS[[#This Row],[FY25-26 sum (signed)]:[Cumulative spending to end FY 23/24]],MYCS[[#This Row],[Approved budget FY 24/25]])</f>
        <v>0</v>
      </c>
      <c r="V365" s="99">
        <f>MYCS[[#This Row],[Total Project Commitments]]-MYCS[[#This Row],[Total approved cost of the project by DC (Value in UGX)]]</f>
        <v>0</v>
      </c>
      <c r="W365" s="93"/>
      <c r="X365" s="93"/>
      <c r="Y365" s="93"/>
      <c r="Z365" s="100"/>
    </row>
    <row r="366" spans="1:26" ht="20.25" x14ac:dyDescent="0.3">
      <c r="A366" s="93"/>
      <c r="B366" s="94" t="str">
        <f ca="1">IFERROR(OFFSET(DC[[#Headers],[Code Project]],MATCH(MYCS[[#This Row],[Project Code and Name ]],DC[Code Project],0),-3),"")</f>
        <v/>
      </c>
      <c r="C366" s="93"/>
      <c r="D366" s="95" t="str">
        <f ca="1">IFERROR(OFFSET(DC[[#Headers],[Code Project]],MATCH(MYCS[[#This Row],[Project Code and Name ]],DC[Code Project],0),1),"")</f>
        <v/>
      </c>
      <c r="E366" s="96" t="str">
        <f ca="1">IFERROR(OFFSET(DC[[#Headers],[Code Project]],MATCH(MYCS[[#This Row],[Project Code and Name ]],DC[Code Project],0),6),"")</f>
        <v/>
      </c>
      <c r="F366" s="93"/>
      <c r="G366" s="93"/>
      <c r="H366" s="97"/>
      <c r="I366" s="97"/>
      <c r="J366" s="97"/>
      <c r="K366" s="97"/>
      <c r="L366" s="97"/>
      <c r="M366" s="97"/>
      <c r="N366" s="98">
        <f>J366+K366+L366+MYCS[[#This Row],[Non contractual commitments]]</f>
        <v>0</v>
      </c>
      <c r="O366" s="97"/>
      <c r="P366" s="97"/>
      <c r="Q366" s="97"/>
      <c r="R366" s="97"/>
      <c r="S366" s="97"/>
      <c r="T366" s="97"/>
      <c r="U366" s="98">
        <f>SUM(MYCS[[#This Row],[FY25-26 sum (signed)]:[Cumulative spending to end FY 23/24]],MYCS[[#This Row],[Approved budget FY 24/25]])</f>
        <v>0</v>
      </c>
      <c r="V366" s="99">
        <f>MYCS[[#This Row],[Total Project Commitments]]-MYCS[[#This Row],[Total approved cost of the project by DC (Value in UGX)]]</f>
        <v>0</v>
      </c>
      <c r="W366" s="93"/>
      <c r="X366" s="93"/>
      <c r="Y366" s="93"/>
      <c r="Z366" s="100"/>
    </row>
    <row r="367" spans="1:26" ht="20.25" x14ac:dyDescent="0.3">
      <c r="A367" s="93"/>
      <c r="B367" s="94" t="str">
        <f ca="1">IFERROR(OFFSET(DC[[#Headers],[Code Project]],MATCH(MYCS[[#This Row],[Project Code and Name ]],DC[Code Project],0),-3),"")</f>
        <v/>
      </c>
      <c r="C367" s="93"/>
      <c r="D367" s="95" t="str">
        <f ca="1">IFERROR(OFFSET(DC[[#Headers],[Code Project]],MATCH(MYCS[[#This Row],[Project Code and Name ]],DC[Code Project],0),1),"")</f>
        <v/>
      </c>
      <c r="E367" s="96" t="str">
        <f ca="1">IFERROR(OFFSET(DC[[#Headers],[Code Project]],MATCH(MYCS[[#This Row],[Project Code and Name ]],DC[Code Project],0),6),"")</f>
        <v/>
      </c>
      <c r="F367" s="93"/>
      <c r="G367" s="93"/>
      <c r="H367" s="97"/>
      <c r="I367" s="97"/>
      <c r="J367" s="97"/>
      <c r="K367" s="97"/>
      <c r="L367" s="97"/>
      <c r="M367" s="97"/>
      <c r="N367" s="98">
        <f>J367+K367+L367+MYCS[[#This Row],[Non contractual commitments]]</f>
        <v>0</v>
      </c>
      <c r="O367" s="97"/>
      <c r="P367" s="97"/>
      <c r="Q367" s="97"/>
      <c r="R367" s="97"/>
      <c r="S367" s="97"/>
      <c r="T367" s="97"/>
      <c r="U367" s="98">
        <f>SUM(MYCS[[#This Row],[FY25-26 sum (signed)]:[Cumulative spending to end FY 23/24]],MYCS[[#This Row],[Approved budget FY 24/25]])</f>
        <v>0</v>
      </c>
      <c r="V367" s="99">
        <f>MYCS[[#This Row],[Total Project Commitments]]-MYCS[[#This Row],[Total approved cost of the project by DC (Value in UGX)]]</f>
        <v>0</v>
      </c>
      <c r="W367" s="93"/>
      <c r="X367" s="93"/>
      <c r="Y367" s="93"/>
      <c r="Z367" s="100"/>
    </row>
    <row r="368" spans="1:26" ht="20.25" x14ac:dyDescent="0.3">
      <c r="A368" s="93"/>
      <c r="B368" s="94" t="str">
        <f ca="1">IFERROR(OFFSET(DC[[#Headers],[Code Project]],MATCH(MYCS[[#This Row],[Project Code and Name ]],DC[Code Project],0),-3),"")</f>
        <v/>
      </c>
      <c r="C368" s="93"/>
      <c r="D368" s="95" t="str">
        <f ca="1">IFERROR(OFFSET(DC[[#Headers],[Code Project]],MATCH(MYCS[[#This Row],[Project Code and Name ]],DC[Code Project],0),1),"")</f>
        <v/>
      </c>
      <c r="E368" s="96" t="str">
        <f ca="1">IFERROR(OFFSET(DC[[#Headers],[Code Project]],MATCH(MYCS[[#This Row],[Project Code and Name ]],DC[Code Project],0),6),"")</f>
        <v/>
      </c>
      <c r="F368" s="93"/>
      <c r="G368" s="93"/>
      <c r="H368" s="97"/>
      <c r="I368" s="97"/>
      <c r="J368" s="97"/>
      <c r="K368" s="97"/>
      <c r="L368" s="97"/>
      <c r="M368" s="97"/>
      <c r="N368" s="98">
        <f>J368+K368+L368+MYCS[[#This Row],[Non contractual commitments]]</f>
        <v>0</v>
      </c>
      <c r="O368" s="97"/>
      <c r="P368" s="97"/>
      <c r="Q368" s="97"/>
      <c r="R368" s="97"/>
      <c r="S368" s="97"/>
      <c r="T368" s="97"/>
      <c r="U368" s="98">
        <f>SUM(MYCS[[#This Row],[FY25-26 sum (signed)]:[Cumulative spending to end FY 23/24]],MYCS[[#This Row],[Approved budget FY 24/25]])</f>
        <v>0</v>
      </c>
      <c r="V368" s="99">
        <f>MYCS[[#This Row],[Total Project Commitments]]-MYCS[[#This Row],[Total approved cost of the project by DC (Value in UGX)]]</f>
        <v>0</v>
      </c>
      <c r="W368" s="93"/>
      <c r="X368" s="93"/>
      <c r="Y368" s="93"/>
      <c r="Z368" s="100"/>
    </row>
    <row r="369" spans="1:26" ht="20.25" x14ac:dyDescent="0.3">
      <c r="A369" s="93"/>
      <c r="B369" s="94" t="str">
        <f ca="1">IFERROR(OFFSET(DC[[#Headers],[Code Project]],MATCH(MYCS[[#This Row],[Project Code and Name ]],DC[Code Project],0),-3),"")</f>
        <v/>
      </c>
      <c r="C369" s="93"/>
      <c r="D369" s="95" t="str">
        <f ca="1">IFERROR(OFFSET(DC[[#Headers],[Code Project]],MATCH(MYCS[[#This Row],[Project Code and Name ]],DC[Code Project],0),1),"")</f>
        <v/>
      </c>
      <c r="E369" s="96" t="str">
        <f ca="1">IFERROR(OFFSET(DC[[#Headers],[Code Project]],MATCH(MYCS[[#This Row],[Project Code and Name ]],DC[Code Project],0),6),"")</f>
        <v/>
      </c>
      <c r="F369" s="93"/>
      <c r="G369" s="93"/>
      <c r="H369" s="97"/>
      <c r="I369" s="97"/>
      <c r="J369" s="97"/>
      <c r="K369" s="97"/>
      <c r="L369" s="97"/>
      <c r="M369" s="97"/>
      <c r="N369" s="98">
        <f>J369+K369+L369+MYCS[[#This Row],[Non contractual commitments]]</f>
        <v>0</v>
      </c>
      <c r="O369" s="97"/>
      <c r="P369" s="97"/>
      <c r="Q369" s="97"/>
      <c r="R369" s="97"/>
      <c r="S369" s="97"/>
      <c r="T369" s="97"/>
      <c r="U369" s="98">
        <f>SUM(MYCS[[#This Row],[FY25-26 sum (signed)]:[Cumulative spending to end FY 23/24]],MYCS[[#This Row],[Approved budget FY 24/25]])</f>
        <v>0</v>
      </c>
      <c r="V369" s="99">
        <f>MYCS[[#This Row],[Total Project Commitments]]-MYCS[[#This Row],[Total approved cost of the project by DC (Value in UGX)]]</f>
        <v>0</v>
      </c>
      <c r="W369" s="93"/>
      <c r="X369" s="93"/>
      <c r="Y369" s="93"/>
      <c r="Z369" s="100"/>
    </row>
    <row r="370" spans="1:26" ht="20.25" x14ac:dyDescent="0.3">
      <c r="A370" s="93"/>
      <c r="B370" s="94" t="str">
        <f ca="1">IFERROR(OFFSET(DC[[#Headers],[Code Project]],MATCH(MYCS[[#This Row],[Project Code and Name ]],DC[Code Project],0),-3),"")</f>
        <v/>
      </c>
      <c r="C370" s="93"/>
      <c r="D370" s="95" t="str">
        <f ca="1">IFERROR(OFFSET(DC[[#Headers],[Code Project]],MATCH(MYCS[[#This Row],[Project Code and Name ]],DC[Code Project],0),1),"")</f>
        <v/>
      </c>
      <c r="E370" s="96" t="str">
        <f ca="1">IFERROR(OFFSET(DC[[#Headers],[Code Project]],MATCH(MYCS[[#This Row],[Project Code and Name ]],DC[Code Project],0),6),"")</f>
        <v/>
      </c>
      <c r="F370" s="93"/>
      <c r="G370" s="93"/>
      <c r="H370" s="97"/>
      <c r="I370" s="97"/>
      <c r="J370" s="97"/>
      <c r="K370" s="97"/>
      <c r="L370" s="97"/>
      <c r="M370" s="97"/>
      <c r="N370" s="98">
        <f>J370+K370+L370+MYCS[[#This Row],[Non contractual commitments]]</f>
        <v>0</v>
      </c>
      <c r="O370" s="97"/>
      <c r="P370" s="97"/>
      <c r="Q370" s="97"/>
      <c r="R370" s="97"/>
      <c r="S370" s="97"/>
      <c r="T370" s="97"/>
      <c r="U370" s="98">
        <f>SUM(MYCS[[#This Row],[FY25-26 sum (signed)]:[Cumulative spending to end FY 23/24]],MYCS[[#This Row],[Approved budget FY 24/25]])</f>
        <v>0</v>
      </c>
      <c r="V370" s="99">
        <f>MYCS[[#This Row],[Total Project Commitments]]-MYCS[[#This Row],[Total approved cost of the project by DC (Value in UGX)]]</f>
        <v>0</v>
      </c>
      <c r="W370" s="93"/>
      <c r="X370" s="93"/>
      <c r="Y370" s="93"/>
      <c r="Z370" s="100"/>
    </row>
    <row r="371" spans="1:26" ht="20.25" x14ac:dyDescent="0.3">
      <c r="A371" s="93"/>
      <c r="B371" s="94" t="str">
        <f ca="1">IFERROR(OFFSET(DC[[#Headers],[Code Project]],MATCH(MYCS[[#This Row],[Project Code and Name ]],DC[Code Project],0),-3),"")</f>
        <v/>
      </c>
      <c r="C371" s="93"/>
      <c r="D371" s="95" t="str">
        <f ca="1">IFERROR(OFFSET(DC[[#Headers],[Code Project]],MATCH(MYCS[[#This Row],[Project Code and Name ]],DC[Code Project],0),1),"")</f>
        <v/>
      </c>
      <c r="E371" s="96" t="str">
        <f ca="1">IFERROR(OFFSET(DC[[#Headers],[Code Project]],MATCH(MYCS[[#This Row],[Project Code and Name ]],DC[Code Project],0),6),"")</f>
        <v/>
      </c>
      <c r="F371" s="93"/>
      <c r="G371" s="93"/>
      <c r="H371" s="97"/>
      <c r="I371" s="97"/>
      <c r="J371" s="97"/>
      <c r="K371" s="97"/>
      <c r="L371" s="97"/>
      <c r="M371" s="97"/>
      <c r="N371" s="98">
        <f>J371+K371+L371+MYCS[[#This Row],[Non contractual commitments]]</f>
        <v>0</v>
      </c>
      <c r="O371" s="97"/>
      <c r="P371" s="97"/>
      <c r="Q371" s="97"/>
      <c r="R371" s="97"/>
      <c r="S371" s="97"/>
      <c r="T371" s="97"/>
      <c r="U371" s="98">
        <f>SUM(MYCS[[#This Row],[FY25-26 sum (signed)]:[Cumulative spending to end FY 23/24]],MYCS[[#This Row],[Approved budget FY 24/25]])</f>
        <v>0</v>
      </c>
      <c r="V371" s="99">
        <f>MYCS[[#This Row],[Total Project Commitments]]-MYCS[[#This Row],[Total approved cost of the project by DC (Value in UGX)]]</f>
        <v>0</v>
      </c>
      <c r="W371" s="93"/>
      <c r="X371" s="93"/>
      <c r="Y371" s="93"/>
      <c r="Z371" s="100"/>
    </row>
    <row r="372" spans="1:26" ht="20.25" x14ac:dyDescent="0.3">
      <c r="A372" s="93"/>
      <c r="B372" s="94" t="str">
        <f ca="1">IFERROR(OFFSET(DC[[#Headers],[Code Project]],MATCH(MYCS[[#This Row],[Project Code and Name ]],DC[Code Project],0),-3),"")</f>
        <v/>
      </c>
      <c r="C372" s="93"/>
      <c r="D372" s="95" t="str">
        <f ca="1">IFERROR(OFFSET(DC[[#Headers],[Code Project]],MATCH(MYCS[[#This Row],[Project Code and Name ]],DC[Code Project],0),1),"")</f>
        <v/>
      </c>
      <c r="E372" s="96" t="str">
        <f ca="1">IFERROR(OFFSET(DC[[#Headers],[Code Project]],MATCH(MYCS[[#This Row],[Project Code and Name ]],DC[Code Project],0),6),"")</f>
        <v/>
      </c>
      <c r="F372" s="93"/>
      <c r="G372" s="93"/>
      <c r="H372" s="97"/>
      <c r="I372" s="97"/>
      <c r="J372" s="97"/>
      <c r="K372" s="97"/>
      <c r="L372" s="97"/>
      <c r="M372" s="97"/>
      <c r="N372" s="98">
        <f>J372+K372+L372+MYCS[[#This Row],[Non contractual commitments]]</f>
        <v>0</v>
      </c>
      <c r="O372" s="97"/>
      <c r="P372" s="97"/>
      <c r="Q372" s="97"/>
      <c r="R372" s="97"/>
      <c r="S372" s="97"/>
      <c r="T372" s="97"/>
      <c r="U372" s="98">
        <f>SUM(MYCS[[#This Row],[FY25-26 sum (signed)]:[Cumulative spending to end FY 23/24]],MYCS[[#This Row],[Approved budget FY 24/25]])</f>
        <v>0</v>
      </c>
      <c r="V372" s="99">
        <f>MYCS[[#This Row],[Total Project Commitments]]-MYCS[[#This Row],[Total approved cost of the project by DC (Value in UGX)]]</f>
        <v>0</v>
      </c>
      <c r="W372" s="93"/>
      <c r="X372" s="93"/>
      <c r="Y372" s="93"/>
      <c r="Z372" s="100"/>
    </row>
    <row r="373" spans="1:26" ht="20.25" x14ac:dyDescent="0.3">
      <c r="A373" s="93"/>
      <c r="B373" s="94" t="str">
        <f ca="1">IFERROR(OFFSET(DC[[#Headers],[Code Project]],MATCH(MYCS[[#This Row],[Project Code and Name ]],DC[Code Project],0),-3),"")</f>
        <v/>
      </c>
      <c r="C373" s="93"/>
      <c r="D373" s="95" t="str">
        <f ca="1">IFERROR(OFFSET(DC[[#Headers],[Code Project]],MATCH(MYCS[[#This Row],[Project Code and Name ]],DC[Code Project],0),1),"")</f>
        <v/>
      </c>
      <c r="E373" s="96" t="str">
        <f ca="1">IFERROR(OFFSET(DC[[#Headers],[Code Project]],MATCH(MYCS[[#This Row],[Project Code and Name ]],DC[Code Project],0),6),"")</f>
        <v/>
      </c>
      <c r="F373" s="93"/>
      <c r="G373" s="93"/>
      <c r="H373" s="97"/>
      <c r="I373" s="97"/>
      <c r="J373" s="97"/>
      <c r="K373" s="97"/>
      <c r="L373" s="97"/>
      <c r="M373" s="97"/>
      <c r="N373" s="98">
        <f>J373+K373+L373+MYCS[[#This Row],[Non contractual commitments]]</f>
        <v>0</v>
      </c>
      <c r="O373" s="97"/>
      <c r="P373" s="97"/>
      <c r="Q373" s="97"/>
      <c r="R373" s="97"/>
      <c r="S373" s="97"/>
      <c r="T373" s="97"/>
      <c r="U373" s="98">
        <f>SUM(MYCS[[#This Row],[FY25-26 sum (signed)]:[Cumulative spending to end FY 23/24]],MYCS[[#This Row],[Approved budget FY 24/25]])</f>
        <v>0</v>
      </c>
      <c r="V373" s="99">
        <f>MYCS[[#This Row],[Total Project Commitments]]-MYCS[[#This Row],[Total approved cost of the project by DC (Value in UGX)]]</f>
        <v>0</v>
      </c>
      <c r="W373" s="93"/>
      <c r="X373" s="93"/>
      <c r="Y373" s="93"/>
      <c r="Z373" s="100"/>
    </row>
    <row r="374" spans="1:26" ht="20.25" x14ac:dyDescent="0.3">
      <c r="A374" s="93"/>
      <c r="B374" s="94" t="str">
        <f ca="1">IFERROR(OFFSET(DC[[#Headers],[Code Project]],MATCH(MYCS[[#This Row],[Project Code and Name ]],DC[Code Project],0),-3),"")</f>
        <v/>
      </c>
      <c r="C374" s="93"/>
      <c r="D374" s="95" t="str">
        <f ca="1">IFERROR(OFFSET(DC[[#Headers],[Code Project]],MATCH(MYCS[[#This Row],[Project Code and Name ]],DC[Code Project],0),1),"")</f>
        <v/>
      </c>
      <c r="E374" s="96" t="str">
        <f ca="1">IFERROR(OFFSET(DC[[#Headers],[Code Project]],MATCH(MYCS[[#This Row],[Project Code and Name ]],DC[Code Project],0),6),"")</f>
        <v/>
      </c>
      <c r="F374" s="93"/>
      <c r="G374" s="93"/>
      <c r="H374" s="97"/>
      <c r="I374" s="97"/>
      <c r="J374" s="97"/>
      <c r="K374" s="97"/>
      <c r="L374" s="97"/>
      <c r="M374" s="97"/>
      <c r="N374" s="98">
        <f>J374+K374+L374+MYCS[[#This Row],[Non contractual commitments]]</f>
        <v>0</v>
      </c>
      <c r="O374" s="97"/>
      <c r="P374" s="97"/>
      <c r="Q374" s="97"/>
      <c r="R374" s="97"/>
      <c r="S374" s="97"/>
      <c r="T374" s="97"/>
      <c r="U374" s="98">
        <f>SUM(MYCS[[#This Row],[FY25-26 sum (signed)]:[Cumulative spending to end FY 23/24]],MYCS[[#This Row],[Approved budget FY 24/25]])</f>
        <v>0</v>
      </c>
      <c r="V374" s="99">
        <f>MYCS[[#This Row],[Total Project Commitments]]-MYCS[[#This Row],[Total approved cost of the project by DC (Value in UGX)]]</f>
        <v>0</v>
      </c>
      <c r="W374" s="93"/>
      <c r="X374" s="93"/>
      <c r="Y374" s="93"/>
      <c r="Z374" s="100"/>
    </row>
    <row r="375" spans="1:26" ht="20.25" x14ac:dyDescent="0.3">
      <c r="A375" s="93"/>
      <c r="B375" s="94" t="str">
        <f ca="1">IFERROR(OFFSET(DC[[#Headers],[Code Project]],MATCH(MYCS[[#This Row],[Project Code and Name ]],DC[Code Project],0),-3),"")</f>
        <v/>
      </c>
      <c r="C375" s="93"/>
      <c r="D375" s="95" t="str">
        <f ca="1">IFERROR(OFFSET(DC[[#Headers],[Code Project]],MATCH(MYCS[[#This Row],[Project Code and Name ]],DC[Code Project],0),1),"")</f>
        <v/>
      </c>
      <c r="E375" s="96" t="str">
        <f ca="1">IFERROR(OFFSET(DC[[#Headers],[Code Project]],MATCH(MYCS[[#This Row],[Project Code and Name ]],DC[Code Project],0),6),"")</f>
        <v/>
      </c>
      <c r="F375" s="93"/>
      <c r="G375" s="93"/>
      <c r="H375" s="97"/>
      <c r="I375" s="97"/>
      <c r="J375" s="97"/>
      <c r="K375" s="97"/>
      <c r="L375" s="97"/>
      <c r="M375" s="97"/>
      <c r="N375" s="98">
        <f>J375+K375+L375+MYCS[[#This Row],[Non contractual commitments]]</f>
        <v>0</v>
      </c>
      <c r="O375" s="97"/>
      <c r="P375" s="97"/>
      <c r="Q375" s="97"/>
      <c r="R375" s="97"/>
      <c r="S375" s="97"/>
      <c r="T375" s="97"/>
      <c r="U375" s="98">
        <f>SUM(MYCS[[#This Row],[FY25-26 sum (signed)]:[Cumulative spending to end FY 23/24]],MYCS[[#This Row],[Approved budget FY 24/25]])</f>
        <v>0</v>
      </c>
      <c r="V375" s="99">
        <f>MYCS[[#This Row],[Total Project Commitments]]-MYCS[[#This Row],[Total approved cost of the project by DC (Value in UGX)]]</f>
        <v>0</v>
      </c>
      <c r="W375" s="93"/>
      <c r="X375" s="93"/>
      <c r="Y375" s="93"/>
      <c r="Z375" s="100"/>
    </row>
    <row r="376" spans="1:26" ht="20.25" x14ac:dyDescent="0.3">
      <c r="A376" s="93"/>
      <c r="B376" s="94" t="str">
        <f ca="1">IFERROR(OFFSET(DC[[#Headers],[Code Project]],MATCH(MYCS[[#This Row],[Project Code and Name ]],DC[Code Project],0),-3),"")</f>
        <v/>
      </c>
      <c r="C376" s="93"/>
      <c r="D376" s="95" t="str">
        <f ca="1">IFERROR(OFFSET(DC[[#Headers],[Code Project]],MATCH(MYCS[[#This Row],[Project Code and Name ]],DC[Code Project],0),1),"")</f>
        <v/>
      </c>
      <c r="E376" s="96" t="str">
        <f ca="1">IFERROR(OFFSET(DC[[#Headers],[Code Project]],MATCH(MYCS[[#This Row],[Project Code and Name ]],DC[Code Project],0),6),"")</f>
        <v/>
      </c>
      <c r="F376" s="93"/>
      <c r="G376" s="93"/>
      <c r="H376" s="97"/>
      <c r="I376" s="97"/>
      <c r="J376" s="97"/>
      <c r="K376" s="97"/>
      <c r="L376" s="97"/>
      <c r="M376" s="97"/>
      <c r="N376" s="98">
        <f>J376+K376+L376+MYCS[[#This Row],[Non contractual commitments]]</f>
        <v>0</v>
      </c>
      <c r="O376" s="97"/>
      <c r="P376" s="97"/>
      <c r="Q376" s="97"/>
      <c r="R376" s="97"/>
      <c r="S376" s="97"/>
      <c r="T376" s="97"/>
      <c r="U376" s="98">
        <f>SUM(MYCS[[#This Row],[FY25-26 sum (signed)]:[Cumulative spending to end FY 23/24]],MYCS[[#This Row],[Approved budget FY 24/25]])</f>
        <v>0</v>
      </c>
      <c r="V376" s="99">
        <f>MYCS[[#This Row],[Total Project Commitments]]-MYCS[[#This Row],[Total approved cost of the project by DC (Value in UGX)]]</f>
        <v>0</v>
      </c>
      <c r="W376" s="93"/>
      <c r="X376" s="93"/>
      <c r="Y376" s="93"/>
      <c r="Z376" s="100"/>
    </row>
    <row r="377" spans="1:26" ht="20.25" x14ac:dyDescent="0.3">
      <c r="A377" s="93"/>
      <c r="B377" s="94" t="str">
        <f ca="1">IFERROR(OFFSET(DC[[#Headers],[Code Project]],MATCH(MYCS[[#This Row],[Project Code and Name ]],DC[Code Project],0),-3),"")</f>
        <v/>
      </c>
      <c r="C377" s="93"/>
      <c r="D377" s="95" t="str">
        <f ca="1">IFERROR(OFFSET(DC[[#Headers],[Code Project]],MATCH(MYCS[[#This Row],[Project Code and Name ]],DC[Code Project],0),1),"")</f>
        <v/>
      </c>
      <c r="E377" s="96" t="str">
        <f ca="1">IFERROR(OFFSET(DC[[#Headers],[Code Project]],MATCH(MYCS[[#This Row],[Project Code and Name ]],DC[Code Project],0),6),"")</f>
        <v/>
      </c>
      <c r="F377" s="93"/>
      <c r="G377" s="93"/>
      <c r="H377" s="97"/>
      <c r="I377" s="97"/>
      <c r="J377" s="97"/>
      <c r="K377" s="97"/>
      <c r="L377" s="97"/>
      <c r="M377" s="97"/>
      <c r="N377" s="98">
        <f>J377+K377+L377+MYCS[[#This Row],[Non contractual commitments]]</f>
        <v>0</v>
      </c>
      <c r="O377" s="97"/>
      <c r="P377" s="97"/>
      <c r="Q377" s="97"/>
      <c r="R377" s="97"/>
      <c r="S377" s="97"/>
      <c r="T377" s="97"/>
      <c r="U377" s="98">
        <f>SUM(MYCS[[#This Row],[FY25-26 sum (signed)]:[Cumulative spending to end FY 23/24]],MYCS[[#This Row],[Approved budget FY 24/25]])</f>
        <v>0</v>
      </c>
      <c r="V377" s="99">
        <f>MYCS[[#This Row],[Total Project Commitments]]-MYCS[[#This Row],[Total approved cost of the project by DC (Value in UGX)]]</f>
        <v>0</v>
      </c>
      <c r="W377" s="93"/>
      <c r="X377" s="93"/>
      <c r="Y377" s="93"/>
      <c r="Z377" s="100"/>
    </row>
    <row r="378" spans="1:26" ht="20.25" x14ac:dyDescent="0.3">
      <c r="A378" s="93"/>
      <c r="B378" s="94" t="str">
        <f ca="1">IFERROR(OFFSET(DC[[#Headers],[Code Project]],MATCH(MYCS[[#This Row],[Project Code and Name ]],DC[Code Project],0),-3),"")</f>
        <v/>
      </c>
      <c r="C378" s="93"/>
      <c r="D378" s="95" t="str">
        <f ca="1">IFERROR(OFFSET(DC[[#Headers],[Code Project]],MATCH(MYCS[[#This Row],[Project Code and Name ]],DC[Code Project],0),1),"")</f>
        <v/>
      </c>
      <c r="E378" s="96" t="str">
        <f ca="1">IFERROR(OFFSET(DC[[#Headers],[Code Project]],MATCH(MYCS[[#This Row],[Project Code and Name ]],DC[Code Project],0),6),"")</f>
        <v/>
      </c>
      <c r="F378" s="93"/>
      <c r="G378" s="93"/>
      <c r="H378" s="97"/>
      <c r="I378" s="97"/>
      <c r="J378" s="97"/>
      <c r="K378" s="97"/>
      <c r="L378" s="97"/>
      <c r="M378" s="97"/>
      <c r="N378" s="98">
        <f>J378+K378+L378+MYCS[[#This Row],[Non contractual commitments]]</f>
        <v>0</v>
      </c>
      <c r="O378" s="97"/>
      <c r="P378" s="97"/>
      <c r="Q378" s="97"/>
      <c r="R378" s="97"/>
      <c r="S378" s="97"/>
      <c r="T378" s="97"/>
      <c r="U378" s="98">
        <f>SUM(MYCS[[#This Row],[FY25-26 sum (signed)]:[Cumulative spending to end FY 23/24]],MYCS[[#This Row],[Approved budget FY 24/25]])</f>
        <v>0</v>
      </c>
      <c r="V378" s="99">
        <f>MYCS[[#This Row],[Total Project Commitments]]-MYCS[[#This Row],[Total approved cost of the project by DC (Value in UGX)]]</f>
        <v>0</v>
      </c>
      <c r="W378" s="93"/>
      <c r="X378" s="93"/>
      <c r="Y378" s="93"/>
      <c r="Z378" s="100"/>
    </row>
    <row r="379" spans="1:26" ht="20.25" x14ac:dyDescent="0.3">
      <c r="A379" s="93"/>
      <c r="B379" s="94" t="str">
        <f ca="1">IFERROR(OFFSET(DC[[#Headers],[Code Project]],MATCH(MYCS[[#This Row],[Project Code and Name ]],DC[Code Project],0),-3),"")</f>
        <v/>
      </c>
      <c r="C379" s="93"/>
      <c r="D379" s="95" t="str">
        <f ca="1">IFERROR(OFFSET(DC[[#Headers],[Code Project]],MATCH(MYCS[[#This Row],[Project Code and Name ]],DC[Code Project],0),1),"")</f>
        <v/>
      </c>
      <c r="E379" s="96" t="str">
        <f ca="1">IFERROR(OFFSET(DC[[#Headers],[Code Project]],MATCH(MYCS[[#This Row],[Project Code and Name ]],DC[Code Project],0),6),"")</f>
        <v/>
      </c>
      <c r="F379" s="93"/>
      <c r="G379" s="93"/>
      <c r="H379" s="97"/>
      <c r="I379" s="97"/>
      <c r="J379" s="97"/>
      <c r="K379" s="97"/>
      <c r="L379" s="97"/>
      <c r="M379" s="97"/>
      <c r="N379" s="98">
        <f>J379+K379+L379+MYCS[[#This Row],[Non contractual commitments]]</f>
        <v>0</v>
      </c>
      <c r="O379" s="97"/>
      <c r="P379" s="97"/>
      <c r="Q379" s="97"/>
      <c r="R379" s="97"/>
      <c r="S379" s="97"/>
      <c r="T379" s="97"/>
      <c r="U379" s="98">
        <f>SUM(MYCS[[#This Row],[FY25-26 sum (signed)]:[Cumulative spending to end FY 23/24]],MYCS[[#This Row],[Approved budget FY 24/25]])</f>
        <v>0</v>
      </c>
      <c r="V379" s="99">
        <f>MYCS[[#This Row],[Total Project Commitments]]-MYCS[[#This Row],[Total approved cost of the project by DC (Value in UGX)]]</f>
        <v>0</v>
      </c>
      <c r="W379" s="93"/>
      <c r="X379" s="93"/>
      <c r="Y379" s="93"/>
      <c r="Z379" s="100"/>
    </row>
    <row r="380" spans="1:26" ht="20.25" x14ac:dyDescent="0.3">
      <c r="A380" s="93"/>
      <c r="B380" s="94" t="str">
        <f ca="1">IFERROR(OFFSET(DC[[#Headers],[Code Project]],MATCH(MYCS[[#This Row],[Project Code and Name ]],DC[Code Project],0),-3),"")</f>
        <v/>
      </c>
      <c r="C380" s="93"/>
      <c r="D380" s="95" t="str">
        <f ca="1">IFERROR(OFFSET(DC[[#Headers],[Code Project]],MATCH(MYCS[[#This Row],[Project Code and Name ]],DC[Code Project],0),1),"")</f>
        <v/>
      </c>
      <c r="E380" s="96" t="str">
        <f ca="1">IFERROR(OFFSET(DC[[#Headers],[Code Project]],MATCH(MYCS[[#This Row],[Project Code and Name ]],DC[Code Project],0),6),"")</f>
        <v/>
      </c>
      <c r="F380" s="93"/>
      <c r="G380" s="93"/>
      <c r="H380" s="97"/>
      <c r="I380" s="97"/>
      <c r="J380" s="97"/>
      <c r="K380" s="97"/>
      <c r="L380" s="97"/>
      <c r="M380" s="97"/>
      <c r="N380" s="98">
        <f>J380+K380+L380+MYCS[[#This Row],[Non contractual commitments]]</f>
        <v>0</v>
      </c>
      <c r="O380" s="97"/>
      <c r="P380" s="97"/>
      <c r="Q380" s="97"/>
      <c r="R380" s="97"/>
      <c r="S380" s="97"/>
      <c r="T380" s="97"/>
      <c r="U380" s="98">
        <f>SUM(MYCS[[#This Row],[FY25-26 sum (signed)]:[Cumulative spending to end FY 23/24]],MYCS[[#This Row],[Approved budget FY 24/25]])</f>
        <v>0</v>
      </c>
      <c r="V380" s="99">
        <f>MYCS[[#This Row],[Total Project Commitments]]-MYCS[[#This Row],[Total approved cost of the project by DC (Value in UGX)]]</f>
        <v>0</v>
      </c>
      <c r="W380" s="93"/>
      <c r="X380" s="93"/>
      <c r="Y380" s="93"/>
      <c r="Z380" s="100"/>
    </row>
    <row r="381" spans="1:26" ht="20.25" x14ac:dyDescent="0.3">
      <c r="A381" s="93"/>
      <c r="B381" s="94" t="str">
        <f ca="1">IFERROR(OFFSET(DC[[#Headers],[Code Project]],MATCH(MYCS[[#This Row],[Project Code and Name ]],DC[Code Project],0),-3),"")</f>
        <v/>
      </c>
      <c r="C381" s="93"/>
      <c r="D381" s="95" t="str">
        <f ca="1">IFERROR(OFFSET(DC[[#Headers],[Code Project]],MATCH(MYCS[[#This Row],[Project Code and Name ]],DC[Code Project],0),1),"")</f>
        <v/>
      </c>
      <c r="E381" s="96" t="str">
        <f ca="1">IFERROR(OFFSET(DC[[#Headers],[Code Project]],MATCH(MYCS[[#This Row],[Project Code and Name ]],DC[Code Project],0),6),"")</f>
        <v/>
      </c>
      <c r="F381" s="93"/>
      <c r="G381" s="93"/>
      <c r="H381" s="97"/>
      <c r="I381" s="97"/>
      <c r="J381" s="97"/>
      <c r="K381" s="97"/>
      <c r="L381" s="97"/>
      <c r="M381" s="97"/>
      <c r="N381" s="98">
        <f>J381+K381+L381+MYCS[[#This Row],[Non contractual commitments]]</f>
        <v>0</v>
      </c>
      <c r="O381" s="97"/>
      <c r="P381" s="97"/>
      <c r="Q381" s="97"/>
      <c r="R381" s="97"/>
      <c r="S381" s="97"/>
      <c r="T381" s="97"/>
      <c r="U381" s="98">
        <f>SUM(MYCS[[#This Row],[FY25-26 sum (signed)]:[Cumulative spending to end FY 23/24]],MYCS[[#This Row],[Approved budget FY 24/25]])</f>
        <v>0</v>
      </c>
      <c r="V381" s="99">
        <f>MYCS[[#This Row],[Total Project Commitments]]-MYCS[[#This Row],[Total approved cost of the project by DC (Value in UGX)]]</f>
        <v>0</v>
      </c>
      <c r="W381" s="93"/>
      <c r="X381" s="93"/>
      <c r="Y381" s="93"/>
      <c r="Z381" s="100"/>
    </row>
    <row r="382" spans="1:26" ht="20.25" x14ac:dyDescent="0.3">
      <c r="A382" s="93"/>
      <c r="B382" s="94" t="str">
        <f ca="1">IFERROR(OFFSET(DC[[#Headers],[Code Project]],MATCH(MYCS[[#This Row],[Project Code and Name ]],DC[Code Project],0),-3),"")</f>
        <v/>
      </c>
      <c r="C382" s="93"/>
      <c r="D382" s="95" t="str">
        <f ca="1">IFERROR(OFFSET(DC[[#Headers],[Code Project]],MATCH(MYCS[[#This Row],[Project Code and Name ]],DC[Code Project],0),1),"")</f>
        <v/>
      </c>
      <c r="E382" s="96" t="str">
        <f ca="1">IFERROR(OFFSET(DC[[#Headers],[Code Project]],MATCH(MYCS[[#This Row],[Project Code and Name ]],DC[Code Project],0),6),"")</f>
        <v/>
      </c>
      <c r="F382" s="93"/>
      <c r="G382" s="93"/>
      <c r="H382" s="97"/>
      <c r="I382" s="97"/>
      <c r="J382" s="97"/>
      <c r="K382" s="97"/>
      <c r="L382" s="97"/>
      <c r="M382" s="97"/>
      <c r="N382" s="98">
        <f>J382+K382+L382+MYCS[[#This Row],[Non contractual commitments]]</f>
        <v>0</v>
      </c>
      <c r="O382" s="97"/>
      <c r="P382" s="97"/>
      <c r="Q382" s="97"/>
      <c r="R382" s="97"/>
      <c r="S382" s="97"/>
      <c r="T382" s="97"/>
      <c r="U382" s="98">
        <f>SUM(MYCS[[#This Row],[FY25-26 sum (signed)]:[Cumulative spending to end FY 23/24]],MYCS[[#This Row],[Approved budget FY 24/25]])</f>
        <v>0</v>
      </c>
      <c r="V382" s="99">
        <f>MYCS[[#This Row],[Total Project Commitments]]-MYCS[[#This Row],[Total approved cost of the project by DC (Value in UGX)]]</f>
        <v>0</v>
      </c>
      <c r="W382" s="93"/>
      <c r="X382" s="93"/>
      <c r="Y382" s="93"/>
      <c r="Z382" s="100"/>
    </row>
    <row r="383" spans="1:26" ht="20.25" x14ac:dyDescent="0.3">
      <c r="A383" s="93"/>
      <c r="B383" s="94" t="str">
        <f ca="1">IFERROR(OFFSET(DC[[#Headers],[Code Project]],MATCH(MYCS[[#This Row],[Project Code and Name ]],DC[Code Project],0),-3),"")</f>
        <v/>
      </c>
      <c r="C383" s="93"/>
      <c r="D383" s="95" t="str">
        <f ca="1">IFERROR(OFFSET(DC[[#Headers],[Code Project]],MATCH(MYCS[[#This Row],[Project Code and Name ]],DC[Code Project],0),1),"")</f>
        <v/>
      </c>
      <c r="E383" s="96" t="str">
        <f ca="1">IFERROR(OFFSET(DC[[#Headers],[Code Project]],MATCH(MYCS[[#This Row],[Project Code and Name ]],DC[Code Project],0),6),"")</f>
        <v/>
      </c>
      <c r="F383" s="93"/>
      <c r="G383" s="93"/>
      <c r="H383" s="97"/>
      <c r="I383" s="97"/>
      <c r="J383" s="97"/>
      <c r="K383" s="97"/>
      <c r="L383" s="97"/>
      <c r="M383" s="97"/>
      <c r="N383" s="98">
        <f>J383+K383+L383+MYCS[[#This Row],[Non contractual commitments]]</f>
        <v>0</v>
      </c>
      <c r="O383" s="97"/>
      <c r="P383" s="97"/>
      <c r="Q383" s="97"/>
      <c r="R383" s="97"/>
      <c r="S383" s="97"/>
      <c r="T383" s="97"/>
      <c r="U383" s="98">
        <f>SUM(MYCS[[#This Row],[FY25-26 sum (signed)]:[Cumulative spending to end FY 23/24]],MYCS[[#This Row],[Approved budget FY 24/25]])</f>
        <v>0</v>
      </c>
      <c r="V383" s="99">
        <f>MYCS[[#This Row],[Total Project Commitments]]-MYCS[[#This Row],[Total approved cost of the project by DC (Value in UGX)]]</f>
        <v>0</v>
      </c>
      <c r="W383" s="93"/>
      <c r="X383" s="93"/>
      <c r="Y383" s="93"/>
      <c r="Z383" s="100"/>
    </row>
    <row r="384" spans="1:26" ht="20.25" x14ac:dyDescent="0.3">
      <c r="A384" s="93"/>
      <c r="B384" s="94" t="str">
        <f ca="1">IFERROR(OFFSET(DC[[#Headers],[Code Project]],MATCH(MYCS[[#This Row],[Project Code and Name ]],DC[Code Project],0),-3),"")</f>
        <v/>
      </c>
      <c r="C384" s="93"/>
      <c r="D384" s="95" t="str">
        <f ca="1">IFERROR(OFFSET(DC[[#Headers],[Code Project]],MATCH(MYCS[[#This Row],[Project Code and Name ]],DC[Code Project],0),1),"")</f>
        <v/>
      </c>
      <c r="E384" s="96" t="str">
        <f ca="1">IFERROR(OFFSET(DC[[#Headers],[Code Project]],MATCH(MYCS[[#This Row],[Project Code and Name ]],DC[Code Project],0),6),"")</f>
        <v/>
      </c>
      <c r="F384" s="93"/>
      <c r="G384" s="93"/>
      <c r="H384" s="97"/>
      <c r="I384" s="97"/>
      <c r="J384" s="97"/>
      <c r="K384" s="97"/>
      <c r="L384" s="97"/>
      <c r="M384" s="97"/>
      <c r="N384" s="98">
        <f>J384+K384+L384+MYCS[[#This Row],[Non contractual commitments]]</f>
        <v>0</v>
      </c>
      <c r="O384" s="97"/>
      <c r="P384" s="97"/>
      <c r="Q384" s="97"/>
      <c r="R384" s="97"/>
      <c r="S384" s="97"/>
      <c r="T384" s="97"/>
      <c r="U384" s="98">
        <f>SUM(MYCS[[#This Row],[FY25-26 sum (signed)]:[Cumulative spending to end FY 23/24]],MYCS[[#This Row],[Approved budget FY 24/25]])</f>
        <v>0</v>
      </c>
      <c r="V384" s="99">
        <f>MYCS[[#This Row],[Total Project Commitments]]-MYCS[[#This Row],[Total approved cost of the project by DC (Value in UGX)]]</f>
        <v>0</v>
      </c>
      <c r="W384" s="93"/>
      <c r="X384" s="93"/>
      <c r="Y384" s="93"/>
      <c r="Z384" s="100"/>
    </row>
    <row r="385" spans="1:26" ht="20.25" x14ac:dyDescent="0.3">
      <c r="A385" s="93"/>
      <c r="B385" s="94" t="str">
        <f ca="1">IFERROR(OFFSET(DC[[#Headers],[Code Project]],MATCH(MYCS[[#This Row],[Project Code and Name ]],DC[Code Project],0),-3),"")</f>
        <v/>
      </c>
      <c r="C385" s="93"/>
      <c r="D385" s="95" t="str">
        <f ca="1">IFERROR(OFFSET(DC[[#Headers],[Code Project]],MATCH(MYCS[[#This Row],[Project Code and Name ]],DC[Code Project],0),1),"")</f>
        <v/>
      </c>
      <c r="E385" s="96" t="str">
        <f ca="1">IFERROR(OFFSET(DC[[#Headers],[Code Project]],MATCH(MYCS[[#This Row],[Project Code and Name ]],DC[Code Project],0),6),"")</f>
        <v/>
      </c>
      <c r="F385" s="93"/>
      <c r="G385" s="93"/>
      <c r="H385" s="97"/>
      <c r="I385" s="97"/>
      <c r="J385" s="97"/>
      <c r="K385" s="97"/>
      <c r="L385" s="97"/>
      <c r="M385" s="97"/>
      <c r="N385" s="98">
        <f>J385+K385+L385+MYCS[[#This Row],[Non contractual commitments]]</f>
        <v>0</v>
      </c>
      <c r="O385" s="97"/>
      <c r="P385" s="97"/>
      <c r="Q385" s="97"/>
      <c r="R385" s="97"/>
      <c r="S385" s="97"/>
      <c r="T385" s="97"/>
      <c r="U385" s="98">
        <f>SUM(MYCS[[#This Row],[FY25-26 sum (signed)]:[Cumulative spending to end FY 23/24]],MYCS[[#This Row],[Approved budget FY 24/25]])</f>
        <v>0</v>
      </c>
      <c r="V385" s="99">
        <f>MYCS[[#This Row],[Total Project Commitments]]-MYCS[[#This Row],[Total approved cost of the project by DC (Value in UGX)]]</f>
        <v>0</v>
      </c>
      <c r="W385" s="93"/>
      <c r="X385" s="93"/>
      <c r="Y385" s="93"/>
      <c r="Z385" s="100"/>
    </row>
    <row r="386" spans="1:26" ht="20.25" x14ac:dyDescent="0.3">
      <c r="A386" s="93"/>
      <c r="B386" s="94" t="str">
        <f ca="1">IFERROR(OFFSET(DC[[#Headers],[Code Project]],MATCH(MYCS[[#This Row],[Project Code and Name ]],DC[Code Project],0),-3),"")</f>
        <v/>
      </c>
      <c r="C386" s="93"/>
      <c r="D386" s="95" t="str">
        <f ca="1">IFERROR(OFFSET(DC[[#Headers],[Code Project]],MATCH(MYCS[[#This Row],[Project Code and Name ]],DC[Code Project],0),1),"")</f>
        <v/>
      </c>
      <c r="E386" s="96" t="str">
        <f ca="1">IFERROR(OFFSET(DC[[#Headers],[Code Project]],MATCH(MYCS[[#This Row],[Project Code and Name ]],DC[Code Project],0),6),"")</f>
        <v/>
      </c>
      <c r="F386" s="93"/>
      <c r="G386" s="93"/>
      <c r="H386" s="97"/>
      <c r="I386" s="97"/>
      <c r="J386" s="97"/>
      <c r="K386" s="97"/>
      <c r="L386" s="97"/>
      <c r="M386" s="97"/>
      <c r="N386" s="98">
        <f>J386+K386+L386+MYCS[[#This Row],[Non contractual commitments]]</f>
        <v>0</v>
      </c>
      <c r="O386" s="97"/>
      <c r="P386" s="97"/>
      <c r="Q386" s="97"/>
      <c r="R386" s="97"/>
      <c r="S386" s="97"/>
      <c r="T386" s="97"/>
      <c r="U386" s="98">
        <f>SUM(MYCS[[#This Row],[FY25-26 sum (signed)]:[Cumulative spending to end FY 23/24]],MYCS[[#This Row],[Approved budget FY 24/25]])</f>
        <v>0</v>
      </c>
      <c r="V386" s="99">
        <f>MYCS[[#This Row],[Total Project Commitments]]-MYCS[[#This Row],[Total approved cost of the project by DC (Value in UGX)]]</f>
        <v>0</v>
      </c>
      <c r="W386" s="93"/>
      <c r="X386" s="93"/>
      <c r="Y386" s="93"/>
      <c r="Z386" s="100"/>
    </row>
    <row r="387" spans="1:26" ht="20.25" x14ac:dyDescent="0.3">
      <c r="A387" s="93"/>
      <c r="B387" s="94" t="str">
        <f ca="1">IFERROR(OFFSET(DC[[#Headers],[Code Project]],MATCH(MYCS[[#This Row],[Project Code and Name ]],DC[Code Project],0),-3),"")</f>
        <v/>
      </c>
      <c r="C387" s="93"/>
      <c r="D387" s="95" t="str">
        <f ca="1">IFERROR(OFFSET(DC[[#Headers],[Code Project]],MATCH(MYCS[[#This Row],[Project Code and Name ]],DC[Code Project],0),1),"")</f>
        <v/>
      </c>
      <c r="E387" s="96" t="str">
        <f ca="1">IFERROR(OFFSET(DC[[#Headers],[Code Project]],MATCH(MYCS[[#This Row],[Project Code and Name ]],DC[Code Project],0),6),"")</f>
        <v/>
      </c>
      <c r="F387" s="93"/>
      <c r="G387" s="93"/>
      <c r="H387" s="97"/>
      <c r="I387" s="97"/>
      <c r="J387" s="97"/>
      <c r="K387" s="97"/>
      <c r="L387" s="97"/>
      <c r="M387" s="97"/>
      <c r="N387" s="98">
        <f>J387+K387+L387+MYCS[[#This Row],[Non contractual commitments]]</f>
        <v>0</v>
      </c>
      <c r="O387" s="97"/>
      <c r="P387" s="97"/>
      <c r="Q387" s="97"/>
      <c r="R387" s="97"/>
      <c r="S387" s="97"/>
      <c r="T387" s="97"/>
      <c r="U387" s="98">
        <f>SUM(MYCS[[#This Row],[FY25-26 sum (signed)]:[Cumulative spending to end FY 23/24]],MYCS[[#This Row],[Approved budget FY 24/25]])</f>
        <v>0</v>
      </c>
      <c r="V387" s="99">
        <f>MYCS[[#This Row],[Total Project Commitments]]-MYCS[[#This Row],[Total approved cost of the project by DC (Value in UGX)]]</f>
        <v>0</v>
      </c>
      <c r="W387" s="93"/>
      <c r="X387" s="93"/>
      <c r="Y387" s="93"/>
      <c r="Z387" s="100"/>
    </row>
    <row r="388" spans="1:26" ht="20.25" x14ac:dyDescent="0.3">
      <c r="A388" s="93"/>
      <c r="B388" s="94" t="str">
        <f ca="1">IFERROR(OFFSET(DC[[#Headers],[Code Project]],MATCH(MYCS[[#This Row],[Project Code and Name ]],DC[Code Project],0),-3),"")</f>
        <v/>
      </c>
      <c r="C388" s="93"/>
      <c r="D388" s="95" t="str">
        <f ca="1">IFERROR(OFFSET(DC[[#Headers],[Code Project]],MATCH(MYCS[[#This Row],[Project Code and Name ]],DC[Code Project],0),1),"")</f>
        <v/>
      </c>
      <c r="E388" s="96" t="str">
        <f ca="1">IFERROR(OFFSET(DC[[#Headers],[Code Project]],MATCH(MYCS[[#This Row],[Project Code and Name ]],DC[Code Project],0),6),"")</f>
        <v/>
      </c>
      <c r="F388" s="93"/>
      <c r="G388" s="93"/>
      <c r="H388" s="97"/>
      <c r="I388" s="97"/>
      <c r="J388" s="97"/>
      <c r="K388" s="97"/>
      <c r="L388" s="97"/>
      <c r="M388" s="97"/>
      <c r="N388" s="98">
        <f>J388+K388+L388+MYCS[[#This Row],[Non contractual commitments]]</f>
        <v>0</v>
      </c>
      <c r="O388" s="97"/>
      <c r="P388" s="97"/>
      <c r="Q388" s="97"/>
      <c r="R388" s="97"/>
      <c r="S388" s="97"/>
      <c r="T388" s="97"/>
      <c r="U388" s="98">
        <f>SUM(MYCS[[#This Row],[FY25-26 sum (signed)]:[Cumulative spending to end FY 23/24]],MYCS[[#This Row],[Approved budget FY 24/25]])</f>
        <v>0</v>
      </c>
      <c r="V388" s="99">
        <f>MYCS[[#This Row],[Total Project Commitments]]-MYCS[[#This Row],[Total approved cost of the project by DC (Value in UGX)]]</f>
        <v>0</v>
      </c>
      <c r="W388" s="93"/>
      <c r="X388" s="93"/>
      <c r="Y388" s="93"/>
      <c r="Z388" s="100"/>
    </row>
    <row r="389" spans="1:26" ht="20.25" x14ac:dyDescent="0.3">
      <c r="A389" s="93"/>
      <c r="B389" s="94" t="str">
        <f ca="1">IFERROR(OFFSET(DC[[#Headers],[Code Project]],MATCH(MYCS[[#This Row],[Project Code and Name ]],DC[Code Project],0),-3),"")</f>
        <v/>
      </c>
      <c r="C389" s="93"/>
      <c r="D389" s="95" t="str">
        <f ca="1">IFERROR(OFFSET(DC[[#Headers],[Code Project]],MATCH(MYCS[[#This Row],[Project Code and Name ]],DC[Code Project],0),1),"")</f>
        <v/>
      </c>
      <c r="E389" s="96" t="str">
        <f ca="1">IFERROR(OFFSET(DC[[#Headers],[Code Project]],MATCH(MYCS[[#This Row],[Project Code and Name ]],DC[Code Project],0),6),"")</f>
        <v/>
      </c>
      <c r="F389" s="93"/>
      <c r="G389" s="93"/>
      <c r="H389" s="97"/>
      <c r="I389" s="97"/>
      <c r="J389" s="97"/>
      <c r="K389" s="97"/>
      <c r="L389" s="97"/>
      <c r="M389" s="97"/>
      <c r="N389" s="98">
        <f>J389+K389+L389+MYCS[[#This Row],[Non contractual commitments]]</f>
        <v>0</v>
      </c>
      <c r="O389" s="97"/>
      <c r="P389" s="97"/>
      <c r="Q389" s="97"/>
      <c r="R389" s="97"/>
      <c r="S389" s="97"/>
      <c r="T389" s="97"/>
      <c r="U389" s="98">
        <f>SUM(MYCS[[#This Row],[FY25-26 sum (signed)]:[Cumulative spending to end FY 23/24]],MYCS[[#This Row],[Approved budget FY 24/25]])</f>
        <v>0</v>
      </c>
      <c r="V389" s="99">
        <f>MYCS[[#This Row],[Total Project Commitments]]-MYCS[[#This Row],[Total approved cost of the project by DC (Value in UGX)]]</f>
        <v>0</v>
      </c>
      <c r="W389" s="93"/>
      <c r="X389" s="93"/>
      <c r="Y389" s="93"/>
      <c r="Z389" s="100"/>
    </row>
    <row r="390" spans="1:26" ht="20.25" x14ac:dyDescent="0.3">
      <c r="A390" s="93"/>
      <c r="B390" s="94" t="str">
        <f ca="1">IFERROR(OFFSET(DC[[#Headers],[Code Project]],MATCH(MYCS[[#This Row],[Project Code and Name ]],DC[Code Project],0),-3),"")</f>
        <v/>
      </c>
      <c r="C390" s="93"/>
      <c r="D390" s="95" t="str">
        <f ca="1">IFERROR(OFFSET(DC[[#Headers],[Code Project]],MATCH(MYCS[[#This Row],[Project Code and Name ]],DC[Code Project],0),1),"")</f>
        <v/>
      </c>
      <c r="E390" s="96" t="str">
        <f ca="1">IFERROR(OFFSET(DC[[#Headers],[Code Project]],MATCH(MYCS[[#This Row],[Project Code and Name ]],DC[Code Project],0),6),"")</f>
        <v/>
      </c>
      <c r="F390" s="93"/>
      <c r="G390" s="93"/>
      <c r="H390" s="97"/>
      <c r="I390" s="97"/>
      <c r="J390" s="97"/>
      <c r="K390" s="97"/>
      <c r="L390" s="97"/>
      <c r="M390" s="97"/>
      <c r="N390" s="98">
        <f>J390+K390+L390+MYCS[[#This Row],[Non contractual commitments]]</f>
        <v>0</v>
      </c>
      <c r="O390" s="97"/>
      <c r="P390" s="97"/>
      <c r="Q390" s="97"/>
      <c r="R390" s="97"/>
      <c r="S390" s="97"/>
      <c r="T390" s="97"/>
      <c r="U390" s="98">
        <f>SUM(MYCS[[#This Row],[FY25-26 sum (signed)]:[Cumulative spending to end FY 23/24]],MYCS[[#This Row],[Approved budget FY 24/25]])</f>
        <v>0</v>
      </c>
      <c r="V390" s="99">
        <f>MYCS[[#This Row],[Total Project Commitments]]-MYCS[[#This Row],[Total approved cost of the project by DC (Value in UGX)]]</f>
        <v>0</v>
      </c>
      <c r="W390" s="93"/>
      <c r="X390" s="93"/>
      <c r="Y390" s="93"/>
      <c r="Z390" s="100"/>
    </row>
    <row r="391" spans="1:26" ht="20.25" x14ac:dyDescent="0.3">
      <c r="A391" s="93"/>
      <c r="B391" s="94" t="str">
        <f ca="1">IFERROR(OFFSET(DC[[#Headers],[Code Project]],MATCH(MYCS[[#This Row],[Project Code and Name ]],DC[Code Project],0),-3),"")</f>
        <v/>
      </c>
      <c r="C391" s="93"/>
      <c r="D391" s="95" t="str">
        <f ca="1">IFERROR(OFFSET(DC[[#Headers],[Code Project]],MATCH(MYCS[[#This Row],[Project Code and Name ]],DC[Code Project],0),1),"")</f>
        <v/>
      </c>
      <c r="E391" s="96" t="str">
        <f ca="1">IFERROR(OFFSET(DC[[#Headers],[Code Project]],MATCH(MYCS[[#This Row],[Project Code and Name ]],DC[Code Project],0),6),"")</f>
        <v/>
      </c>
      <c r="F391" s="93"/>
      <c r="G391" s="93"/>
      <c r="H391" s="97"/>
      <c r="I391" s="97"/>
      <c r="J391" s="97"/>
      <c r="K391" s="97"/>
      <c r="L391" s="97"/>
      <c r="M391" s="97"/>
      <c r="N391" s="98">
        <f>J391+K391+L391+MYCS[[#This Row],[Non contractual commitments]]</f>
        <v>0</v>
      </c>
      <c r="O391" s="97"/>
      <c r="P391" s="97"/>
      <c r="Q391" s="97"/>
      <c r="R391" s="97"/>
      <c r="S391" s="97"/>
      <c r="T391" s="97"/>
      <c r="U391" s="98">
        <f>SUM(MYCS[[#This Row],[FY25-26 sum (signed)]:[Cumulative spending to end FY 23/24]],MYCS[[#This Row],[Approved budget FY 24/25]])</f>
        <v>0</v>
      </c>
      <c r="V391" s="99">
        <f>MYCS[[#This Row],[Total Project Commitments]]-MYCS[[#This Row],[Total approved cost of the project by DC (Value in UGX)]]</f>
        <v>0</v>
      </c>
      <c r="W391" s="93"/>
      <c r="X391" s="93"/>
      <c r="Y391" s="93"/>
      <c r="Z391" s="100"/>
    </row>
    <row r="392" spans="1:26" ht="20.25" x14ac:dyDescent="0.3">
      <c r="A392" s="93"/>
      <c r="B392" s="94" t="str">
        <f ca="1">IFERROR(OFFSET(DC[[#Headers],[Code Project]],MATCH(MYCS[[#This Row],[Project Code and Name ]],DC[Code Project],0),-3),"")</f>
        <v/>
      </c>
      <c r="C392" s="93"/>
      <c r="D392" s="95" t="str">
        <f ca="1">IFERROR(OFFSET(DC[[#Headers],[Code Project]],MATCH(MYCS[[#This Row],[Project Code and Name ]],DC[Code Project],0),1),"")</f>
        <v/>
      </c>
      <c r="E392" s="96" t="str">
        <f ca="1">IFERROR(OFFSET(DC[[#Headers],[Code Project]],MATCH(MYCS[[#This Row],[Project Code and Name ]],DC[Code Project],0),6),"")</f>
        <v/>
      </c>
      <c r="F392" s="93"/>
      <c r="G392" s="93"/>
      <c r="H392" s="97"/>
      <c r="I392" s="97"/>
      <c r="J392" s="97"/>
      <c r="K392" s="97"/>
      <c r="L392" s="97"/>
      <c r="M392" s="97"/>
      <c r="N392" s="98">
        <f>J392+K392+L392+MYCS[[#This Row],[Non contractual commitments]]</f>
        <v>0</v>
      </c>
      <c r="O392" s="97"/>
      <c r="P392" s="97"/>
      <c r="Q392" s="97"/>
      <c r="R392" s="97"/>
      <c r="S392" s="97"/>
      <c r="T392" s="97"/>
      <c r="U392" s="98">
        <f>SUM(MYCS[[#This Row],[FY25-26 sum (signed)]:[Cumulative spending to end FY 23/24]],MYCS[[#This Row],[Approved budget FY 24/25]])</f>
        <v>0</v>
      </c>
      <c r="V392" s="99">
        <f>MYCS[[#This Row],[Total Project Commitments]]-MYCS[[#This Row],[Total approved cost of the project by DC (Value in UGX)]]</f>
        <v>0</v>
      </c>
      <c r="W392" s="93"/>
      <c r="X392" s="93"/>
      <c r="Y392" s="93"/>
      <c r="Z392" s="100"/>
    </row>
    <row r="393" spans="1:26" ht="20.25" x14ac:dyDescent="0.3">
      <c r="A393" s="93"/>
      <c r="B393" s="94" t="str">
        <f ca="1">IFERROR(OFFSET(DC[[#Headers],[Code Project]],MATCH(MYCS[[#This Row],[Project Code and Name ]],DC[Code Project],0),-3),"")</f>
        <v/>
      </c>
      <c r="C393" s="93"/>
      <c r="D393" s="95" t="str">
        <f ca="1">IFERROR(OFFSET(DC[[#Headers],[Code Project]],MATCH(MYCS[[#This Row],[Project Code and Name ]],DC[Code Project],0),1),"")</f>
        <v/>
      </c>
      <c r="E393" s="96" t="str">
        <f ca="1">IFERROR(OFFSET(DC[[#Headers],[Code Project]],MATCH(MYCS[[#This Row],[Project Code and Name ]],DC[Code Project],0),6),"")</f>
        <v/>
      </c>
      <c r="F393" s="93"/>
      <c r="G393" s="93"/>
      <c r="H393" s="97"/>
      <c r="I393" s="97"/>
      <c r="J393" s="97"/>
      <c r="K393" s="97"/>
      <c r="L393" s="97"/>
      <c r="M393" s="97"/>
      <c r="N393" s="98">
        <f>J393+K393+L393+MYCS[[#This Row],[Non contractual commitments]]</f>
        <v>0</v>
      </c>
      <c r="O393" s="97"/>
      <c r="P393" s="97"/>
      <c r="Q393" s="97"/>
      <c r="R393" s="97"/>
      <c r="S393" s="97"/>
      <c r="T393" s="97"/>
      <c r="U393" s="98">
        <f>SUM(MYCS[[#This Row],[FY25-26 sum (signed)]:[Cumulative spending to end FY 23/24]],MYCS[[#This Row],[Approved budget FY 24/25]])</f>
        <v>0</v>
      </c>
      <c r="V393" s="99">
        <f>MYCS[[#This Row],[Total Project Commitments]]-MYCS[[#This Row],[Total approved cost of the project by DC (Value in UGX)]]</f>
        <v>0</v>
      </c>
      <c r="W393" s="93"/>
      <c r="X393" s="93"/>
      <c r="Y393" s="93"/>
      <c r="Z393" s="100"/>
    </row>
    <row r="394" spans="1:26" ht="20.25" x14ac:dyDescent="0.3">
      <c r="A394" s="93"/>
      <c r="B394" s="94" t="str">
        <f ca="1">IFERROR(OFFSET(DC[[#Headers],[Code Project]],MATCH(MYCS[[#This Row],[Project Code and Name ]],DC[Code Project],0),-3),"")</f>
        <v/>
      </c>
      <c r="C394" s="93"/>
      <c r="D394" s="95" t="str">
        <f ca="1">IFERROR(OFFSET(DC[[#Headers],[Code Project]],MATCH(MYCS[[#This Row],[Project Code and Name ]],DC[Code Project],0),1),"")</f>
        <v/>
      </c>
      <c r="E394" s="96" t="str">
        <f ca="1">IFERROR(OFFSET(DC[[#Headers],[Code Project]],MATCH(MYCS[[#This Row],[Project Code and Name ]],DC[Code Project],0),6),"")</f>
        <v/>
      </c>
      <c r="F394" s="93"/>
      <c r="G394" s="93"/>
      <c r="H394" s="97"/>
      <c r="I394" s="97"/>
      <c r="J394" s="97"/>
      <c r="K394" s="97"/>
      <c r="L394" s="97"/>
      <c r="M394" s="97"/>
      <c r="N394" s="98">
        <f>J394+K394+L394+MYCS[[#This Row],[Non contractual commitments]]</f>
        <v>0</v>
      </c>
      <c r="O394" s="97"/>
      <c r="P394" s="97"/>
      <c r="Q394" s="97"/>
      <c r="R394" s="97"/>
      <c r="S394" s="97"/>
      <c r="T394" s="97"/>
      <c r="U394" s="98">
        <f>SUM(MYCS[[#This Row],[FY25-26 sum (signed)]:[Cumulative spending to end FY 23/24]],MYCS[[#This Row],[Approved budget FY 24/25]])</f>
        <v>0</v>
      </c>
      <c r="V394" s="99">
        <f>MYCS[[#This Row],[Total Project Commitments]]-MYCS[[#This Row],[Total approved cost of the project by DC (Value in UGX)]]</f>
        <v>0</v>
      </c>
      <c r="W394" s="93"/>
      <c r="X394" s="93"/>
      <c r="Y394" s="93"/>
      <c r="Z394" s="100"/>
    </row>
    <row r="395" spans="1:26" ht="20.25" x14ac:dyDescent="0.3">
      <c r="A395" s="93"/>
      <c r="B395" s="94" t="str">
        <f ca="1">IFERROR(OFFSET(DC[[#Headers],[Code Project]],MATCH(MYCS[[#This Row],[Project Code and Name ]],DC[Code Project],0),-3),"")</f>
        <v/>
      </c>
      <c r="C395" s="93"/>
      <c r="D395" s="95" t="str">
        <f ca="1">IFERROR(OFFSET(DC[[#Headers],[Code Project]],MATCH(MYCS[[#This Row],[Project Code and Name ]],DC[Code Project],0),1),"")</f>
        <v/>
      </c>
      <c r="E395" s="96" t="str">
        <f ca="1">IFERROR(OFFSET(DC[[#Headers],[Code Project]],MATCH(MYCS[[#This Row],[Project Code and Name ]],DC[Code Project],0),6),"")</f>
        <v/>
      </c>
      <c r="F395" s="93"/>
      <c r="G395" s="93"/>
      <c r="H395" s="97"/>
      <c r="I395" s="97"/>
      <c r="J395" s="97"/>
      <c r="K395" s="97"/>
      <c r="L395" s="97"/>
      <c r="M395" s="97"/>
      <c r="N395" s="98">
        <f>J395+K395+L395+MYCS[[#This Row],[Non contractual commitments]]</f>
        <v>0</v>
      </c>
      <c r="O395" s="97"/>
      <c r="P395" s="97"/>
      <c r="Q395" s="97"/>
      <c r="R395" s="97"/>
      <c r="S395" s="97"/>
      <c r="T395" s="97"/>
      <c r="U395" s="98">
        <f>SUM(MYCS[[#This Row],[FY25-26 sum (signed)]:[Cumulative spending to end FY 23/24]],MYCS[[#This Row],[Approved budget FY 24/25]])</f>
        <v>0</v>
      </c>
      <c r="V395" s="99">
        <f>MYCS[[#This Row],[Total Project Commitments]]-MYCS[[#This Row],[Total approved cost of the project by DC (Value in UGX)]]</f>
        <v>0</v>
      </c>
      <c r="W395" s="93"/>
      <c r="X395" s="93"/>
      <c r="Y395" s="93"/>
      <c r="Z395" s="100"/>
    </row>
    <row r="396" spans="1:26" ht="20.25" x14ac:dyDescent="0.3">
      <c r="A396" s="93"/>
      <c r="B396" s="94" t="str">
        <f ca="1">IFERROR(OFFSET(DC[[#Headers],[Code Project]],MATCH(MYCS[[#This Row],[Project Code and Name ]],DC[Code Project],0),-3),"")</f>
        <v/>
      </c>
      <c r="C396" s="93"/>
      <c r="D396" s="95" t="str">
        <f ca="1">IFERROR(OFFSET(DC[[#Headers],[Code Project]],MATCH(MYCS[[#This Row],[Project Code and Name ]],DC[Code Project],0),1),"")</f>
        <v/>
      </c>
      <c r="E396" s="96" t="str">
        <f ca="1">IFERROR(OFFSET(DC[[#Headers],[Code Project]],MATCH(MYCS[[#This Row],[Project Code and Name ]],DC[Code Project],0),6),"")</f>
        <v/>
      </c>
      <c r="F396" s="93"/>
      <c r="G396" s="93"/>
      <c r="H396" s="97"/>
      <c r="I396" s="97"/>
      <c r="J396" s="97"/>
      <c r="K396" s="97"/>
      <c r="L396" s="97"/>
      <c r="M396" s="97"/>
      <c r="N396" s="98">
        <f>J396+K396+L396+MYCS[[#This Row],[Non contractual commitments]]</f>
        <v>0</v>
      </c>
      <c r="O396" s="97"/>
      <c r="P396" s="97"/>
      <c r="Q396" s="97"/>
      <c r="R396" s="97"/>
      <c r="S396" s="97"/>
      <c r="T396" s="97"/>
      <c r="U396" s="98">
        <f>SUM(MYCS[[#This Row],[FY25-26 sum (signed)]:[Cumulative spending to end FY 23/24]],MYCS[[#This Row],[Approved budget FY 24/25]])</f>
        <v>0</v>
      </c>
      <c r="V396" s="99">
        <f>MYCS[[#This Row],[Total Project Commitments]]-MYCS[[#This Row],[Total approved cost of the project by DC (Value in UGX)]]</f>
        <v>0</v>
      </c>
      <c r="W396" s="93"/>
      <c r="X396" s="93"/>
      <c r="Y396" s="93"/>
      <c r="Z396" s="100"/>
    </row>
    <row r="397" spans="1:26" ht="20.25" x14ac:dyDescent="0.3">
      <c r="A397" s="93"/>
      <c r="B397" s="94" t="str">
        <f ca="1">IFERROR(OFFSET(DC[[#Headers],[Code Project]],MATCH(MYCS[[#This Row],[Project Code and Name ]],DC[Code Project],0),-3),"")</f>
        <v/>
      </c>
      <c r="C397" s="93"/>
      <c r="D397" s="95" t="str">
        <f ca="1">IFERROR(OFFSET(DC[[#Headers],[Code Project]],MATCH(MYCS[[#This Row],[Project Code and Name ]],DC[Code Project],0),1),"")</f>
        <v/>
      </c>
      <c r="E397" s="96" t="str">
        <f ca="1">IFERROR(OFFSET(DC[[#Headers],[Code Project]],MATCH(MYCS[[#This Row],[Project Code and Name ]],DC[Code Project],0),6),"")</f>
        <v/>
      </c>
      <c r="F397" s="93"/>
      <c r="G397" s="93"/>
      <c r="H397" s="97"/>
      <c r="I397" s="97"/>
      <c r="J397" s="97"/>
      <c r="K397" s="97"/>
      <c r="L397" s="97"/>
      <c r="M397" s="97"/>
      <c r="N397" s="98">
        <f>J397+K397+L397+MYCS[[#This Row],[Non contractual commitments]]</f>
        <v>0</v>
      </c>
      <c r="O397" s="97"/>
      <c r="P397" s="97"/>
      <c r="Q397" s="97"/>
      <c r="R397" s="97"/>
      <c r="S397" s="97"/>
      <c r="T397" s="97"/>
      <c r="U397" s="98">
        <f>SUM(MYCS[[#This Row],[FY25-26 sum (signed)]:[Cumulative spending to end FY 23/24]],MYCS[[#This Row],[Approved budget FY 24/25]])</f>
        <v>0</v>
      </c>
      <c r="V397" s="99">
        <f>MYCS[[#This Row],[Total Project Commitments]]-MYCS[[#This Row],[Total approved cost of the project by DC (Value in UGX)]]</f>
        <v>0</v>
      </c>
      <c r="W397" s="93"/>
      <c r="X397" s="93"/>
      <c r="Y397" s="93"/>
      <c r="Z397" s="100"/>
    </row>
    <row r="398" spans="1:26" ht="20.25" x14ac:dyDescent="0.3">
      <c r="A398" s="93"/>
      <c r="B398" s="94" t="str">
        <f ca="1">IFERROR(OFFSET(DC[[#Headers],[Code Project]],MATCH(MYCS[[#This Row],[Project Code and Name ]],DC[Code Project],0),-3),"")</f>
        <v/>
      </c>
      <c r="C398" s="93"/>
      <c r="D398" s="95" t="str">
        <f ca="1">IFERROR(OFFSET(DC[[#Headers],[Code Project]],MATCH(MYCS[[#This Row],[Project Code and Name ]],DC[Code Project],0),1),"")</f>
        <v/>
      </c>
      <c r="E398" s="96" t="str">
        <f ca="1">IFERROR(OFFSET(DC[[#Headers],[Code Project]],MATCH(MYCS[[#This Row],[Project Code and Name ]],DC[Code Project],0),6),"")</f>
        <v/>
      </c>
      <c r="F398" s="93"/>
      <c r="G398" s="93"/>
      <c r="H398" s="97"/>
      <c r="I398" s="97"/>
      <c r="J398" s="97"/>
      <c r="K398" s="97"/>
      <c r="L398" s="97"/>
      <c r="M398" s="97"/>
      <c r="N398" s="98">
        <f>J398+K398+L398+MYCS[[#This Row],[Non contractual commitments]]</f>
        <v>0</v>
      </c>
      <c r="O398" s="97"/>
      <c r="P398" s="97"/>
      <c r="Q398" s="97"/>
      <c r="R398" s="97"/>
      <c r="S398" s="97"/>
      <c r="T398" s="97"/>
      <c r="U398" s="98">
        <f>SUM(MYCS[[#This Row],[FY25-26 sum (signed)]:[Cumulative spending to end FY 23/24]],MYCS[[#This Row],[Approved budget FY 24/25]])</f>
        <v>0</v>
      </c>
      <c r="V398" s="99">
        <f>MYCS[[#This Row],[Total Project Commitments]]-MYCS[[#This Row],[Total approved cost of the project by DC (Value in UGX)]]</f>
        <v>0</v>
      </c>
      <c r="W398" s="93"/>
      <c r="X398" s="93"/>
      <c r="Y398" s="93"/>
      <c r="Z398" s="100"/>
    </row>
    <row r="399" spans="1:26" ht="20.25" x14ac:dyDescent="0.3">
      <c r="A399" s="93"/>
      <c r="B399" s="94" t="str">
        <f ca="1">IFERROR(OFFSET(DC[[#Headers],[Code Project]],MATCH(MYCS[[#This Row],[Project Code and Name ]],DC[Code Project],0),-3),"")</f>
        <v/>
      </c>
      <c r="C399" s="93"/>
      <c r="D399" s="95" t="str">
        <f ca="1">IFERROR(OFFSET(DC[[#Headers],[Code Project]],MATCH(MYCS[[#This Row],[Project Code and Name ]],DC[Code Project],0),1),"")</f>
        <v/>
      </c>
      <c r="E399" s="96" t="str">
        <f ca="1">IFERROR(OFFSET(DC[[#Headers],[Code Project]],MATCH(MYCS[[#This Row],[Project Code and Name ]],DC[Code Project],0),6),"")</f>
        <v/>
      </c>
      <c r="F399" s="93"/>
      <c r="G399" s="93"/>
      <c r="H399" s="97"/>
      <c r="I399" s="97"/>
      <c r="J399" s="97"/>
      <c r="K399" s="97"/>
      <c r="L399" s="97"/>
      <c r="M399" s="97"/>
      <c r="N399" s="98">
        <f>J399+K399+L399+MYCS[[#This Row],[Non contractual commitments]]</f>
        <v>0</v>
      </c>
      <c r="O399" s="97"/>
      <c r="P399" s="97"/>
      <c r="Q399" s="97"/>
      <c r="R399" s="97"/>
      <c r="S399" s="97"/>
      <c r="T399" s="97"/>
      <c r="U399" s="98">
        <f>SUM(MYCS[[#This Row],[FY25-26 sum (signed)]:[Cumulative spending to end FY 23/24]],MYCS[[#This Row],[Approved budget FY 24/25]])</f>
        <v>0</v>
      </c>
      <c r="V399" s="99">
        <f>MYCS[[#This Row],[Total Project Commitments]]-MYCS[[#This Row],[Total approved cost of the project by DC (Value in UGX)]]</f>
        <v>0</v>
      </c>
      <c r="W399" s="93"/>
      <c r="X399" s="93"/>
      <c r="Y399" s="93"/>
      <c r="Z399" s="100"/>
    </row>
    <row r="400" spans="1:26" ht="20.25" x14ac:dyDescent="0.3">
      <c r="A400" s="93"/>
      <c r="B400" s="94" t="str">
        <f ca="1">IFERROR(OFFSET(DC[[#Headers],[Code Project]],MATCH(MYCS[[#This Row],[Project Code and Name ]],DC[Code Project],0),-3),"")</f>
        <v/>
      </c>
      <c r="C400" s="93"/>
      <c r="D400" s="95" t="str">
        <f ca="1">IFERROR(OFFSET(DC[[#Headers],[Code Project]],MATCH(MYCS[[#This Row],[Project Code and Name ]],DC[Code Project],0),1),"")</f>
        <v/>
      </c>
      <c r="E400" s="96" t="str">
        <f ca="1">IFERROR(OFFSET(DC[[#Headers],[Code Project]],MATCH(MYCS[[#This Row],[Project Code and Name ]],DC[Code Project],0),6),"")</f>
        <v/>
      </c>
      <c r="F400" s="93"/>
      <c r="G400" s="93"/>
      <c r="H400" s="97"/>
      <c r="I400" s="97"/>
      <c r="J400" s="97"/>
      <c r="K400" s="97"/>
      <c r="L400" s="97"/>
      <c r="M400" s="97"/>
      <c r="N400" s="98">
        <f>J400+K400+L400+MYCS[[#This Row],[Non contractual commitments]]</f>
        <v>0</v>
      </c>
      <c r="O400" s="97"/>
      <c r="P400" s="97"/>
      <c r="Q400" s="97"/>
      <c r="R400" s="97"/>
      <c r="S400" s="97"/>
      <c r="T400" s="97"/>
      <c r="U400" s="98">
        <f>SUM(MYCS[[#This Row],[FY25-26 sum (signed)]:[Cumulative spending to end FY 23/24]],MYCS[[#This Row],[Approved budget FY 24/25]])</f>
        <v>0</v>
      </c>
      <c r="V400" s="99">
        <f>MYCS[[#This Row],[Total Project Commitments]]-MYCS[[#This Row],[Total approved cost of the project by DC (Value in UGX)]]</f>
        <v>0</v>
      </c>
      <c r="W400" s="93"/>
      <c r="X400" s="93"/>
      <c r="Y400" s="93"/>
      <c r="Z400" s="100"/>
    </row>
    <row r="401" spans="1:26" ht="20.25" x14ac:dyDescent="0.3">
      <c r="A401" s="93"/>
      <c r="B401" s="94" t="str">
        <f ca="1">IFERROR(OFFSET(DC[[#Headers],[Code Project]],MATCH(MYCS[[#This Row],[Project Code and Name ]],DC[Code Project],0),-3),"")</f>
        <v/>
      </c>
      <c r="C401" s="93"/>
      <c r="D401" s="95" t="str">
        <f ca="1">IFERROR(OFFSET(DC[[#Headers],[Code Project]],MATCH(MYCS[[#This Row],[Project Code and Name ]],DC[Code Project],0),1),"")</f>
        <v/>
      </c>
      <c r="E401" s="96" t="str">
        <f ca="1">IFERROR(OFFSET(DC[[#Headers],[Code Project]],MATCH(MYCS[[#This Row],[Project Code and Name ]],DC[Code Project],0),6),"")</f>
        <v/>
      </c>
      <c r="F401" s="93"/>
      <c r="G401" s="93"/>
      <c r="H401" s="97"/>
      <c r="I401" s="97"/>
      <c r="J401" s="97"/>
      <c r="K401" s="97"/>
      <c r="L401" s="97"/>
      <c r="M401" s="97"/>
      <c r="N401" s="98">
        <f>J401+K401+L401+MYCS[[#This Row],[Non contractual commitments]]</f>
        <v>0</v>
      </c>
      <c r="O401" s="97"/>
      <c r="P401" s="97"/>
      <c r="Q401" s="97"/>
      <c r="R401" s="97"/>
      <c r="S401" s="97"/>
      <c r="T401" s="97"/>
      <c r="U401" s="98">
        <f>SUM(MYCS[[#This Row],[FY25-26 sum (signed)]:[Cumulative spending to end FY 23/24]],MYCS[[#This Row],[Approved budget FY 24/25]])</f>
        <v>0</v>
      </c>
      <c r="V401" s="99">
        <f>MYCS[[#This Row],[Total Project Commitments]]-MYCS[[#This Row],[Total approved cost of the project by DC (Value in UGX)]]</f>
        <v>0</v>
      </c>
      <c r="W401" s="93"/>
      <c r="X401" s="93"/>
      <c r="Y401" s="93"/>
      <c r="Z401" s="100"/>
    </row>
    <row r="402" spans="1:26" ht="20.25" x14ac:dyDescent="0.3">
      <c r="A402" s="93"/>
      <c r="B402" s="94" t="str">
        <f ca="1">IFERROR(OFFSET(DC[[#Headers],[Code Project]],MATCH(MYCS[[#This Row],[Project Code and Name ]],DC[Code Project],0),-3),"")</f>
        <v/>
      </c>
      <c r="C402" s="93"/>
      <c r="D402" s="95" t="str">
        <f ca="1">IFERROR(OFFSET(DC[[#Headers],[Code Project]],MATCH(MYCS[[#This Row],[Project Code and Name ]],DC[Code Project],0),1),"")</f>
        <v/>
      </c>
      <c r="E402" s="96" t="str">
        <f ca="1">IFERROR(OFFSET(DC[[#Headers],[Code Project]],MATCH(MYCS[[#This Row],[Project Code and Name ]],DC[Code Project],0),6),"")</f>
        <v/>
      </c>
      <c r="F402" s="93"/>
      <c r="G402" s="93"/>
      <c r="H402" s="97"/>
      <c r="I402" s="97"/>
      <c r="J402" s="97"/>
      <c r="K402" s="97"/>
      <c r="L402" s="97"/>
      <c r="M402" s="97"/>
      <c r="N402" s="98">
        <f>J402+K402+L402+MYCS[[#This Row],[Non contractual commitments]]</f>
        <v>0</v>
      </c>
      <c r="O402" s="97"/>
      <c r="P402" s="97"/>
      <c r="Q402" s="97"/>
      <c r="R402" s="97"/>
      <c r="S402" s="97"/>
      <c r="T402" s="97"/>
      <c r="U402" s="98">
        <f>SUM(MYCS[[#This Row],[FY25-26 sum (signed)]:[Cumulative spending to end FY 23/24]],MYCS[[#This Row],[Approved budget FY 24/25]])</f>
        <v>0</v>
      </c>
      <c r="V402" s="99">
        <f>MYCS[[#This Row],[Total Project Commitments]]-MYCS[[#This Row],[Total approved cost of the project by DC (Value in UGX)]]</f>
        <v>0</v>
      </c>
      <c r="W402" s="93"/>
      <c r="X402" s="93"/>
      <c r="Y402" s="93"/>
      <c r="Z402" s="100"/>
    </row>
    <row r="403" spans="1:26" ht="20.25" x14ac:dyDescent="0.3">
      <c r="A403" s="93"/>
      <c r="B403" s="94" t="str">
        <f ca="1">IFERROR(OFFSET(DC[[#Headers],[Code Project]],MATCH(MYCS[[#This Row],[Project Code and Name ]],DC[Code Project],0),-3),"")</f>
        <v/>
      </c>
      <c r="C403" s="93"/>
      <c r="D403" s="95" t="str">
        <f ca="1">IFERROR(OFFSET(DC[[#Headers],[Code Project]],MATCH(MYCS[[#This Row],[Project Code and Name ]],DC[Code Project],0),1),"")</f>
        <v/>
      </c>
      <c r="E403" s="96" t="str">
        <f ca="1">IFERROR(OFFSET(DC[[#Headers],[Code Project]],MATCH(MYCS[[#This Row],[Project Code and Name ]],DC[Code Project],0),6),"")</f>
        <v/>
      </c>
      <c r="F403" s="93"/>
      <c r="G403" s="93"/>
      <c r="H403" s="97"/>
      <c r="I403" s="97"/>
      <c r="J403" s="97"/>
      <c r="K403" s="97"/>
      <c r="L403" s="97"/>
      <c r="M403" s="97"/>
      <c r="N403" s="98">
        <f>J403+K403+L403+MYCS[[#This Row],[Non contractual commitments]]</f>
        <v>0</v>
      </c>
      <c r="O403" s="97"/>
      <c r="P403" s="97"/>
      <c r="Q403" s="97"/>
      <c r="R403" s="97"/>
      <c r="S403" s="97"/>
      <c r="T403" s="97"/>
      <c r="U403" s="98">
        <f>SUM(MYCS[[#This Row],[FY25-26 sum (signed)]:[Cumulative spending to end FY 23/24]],MYCS[[#This Row],[Approved budget FY 24/25]])</f>
        <v>0</v>
      </c>
      <c r="V403" s="99">
        <f>MYCS[[#This Row],[Total Project Commitments]]-MYCS[[#This Row],[Total approved cost of the project by DC (Value in UGX)]]</f>
        <v>0</v>
      </c>
      <c r="W403" s="93"/>
      <c r="X403" s="93"/>
      <c r="Y403" s="93"/>
      <c r="Z403" s="100"/>
    </row>
    <row r="404" spans="1:26" ht="20.25" x14ac:dyDescent="0.3">
      <c r="A404" s="93"/>
      <c r="B404" s="94" t="str">
        <f ca="1">IFERROR(OFFSET(DC[[#Headers],[Code Project]],MATCH(MYCS[[#This Row],[Project Code and Name ]],DC[Code Project],0),-3),"")</f>
        <v/>
      </c>
      <c r="C404" s="93"/>
      <c r="D404" s="95" t="str">
        <f ca="1">IFERROR(OFFSET(DC[[#Headers],[Code Project]],MATCH(MYCS[[#This Row],[Project Code and Name ]],DC[Code Project],0),1),"")</f>
        <v/>
      </c>
      <c r="E404" s="96" t="str">
        <f ca="1">IFERROR(OFFSET(DC[[#Headers],[Code Project]],MATCH(MYCS[[#This Row],[Project Code and Name ]],DC[Code Project],0),6),"")</f>
        <v/>
      </c>
      <c r="F404" s="93"/>
      <c r="G404" s="93"/>
      <c r="H404" s="97"/>
      <c r="I404" s="97"/>
      <c r="J404" s="97"/>
      <c r="K404" s="97"/>
      <c r="L404" s="97"/>
      <c r="M404" s="97"/>
      <c r="N404" s="98">
        <f>J404+K404+L404+MYCS[[#This Row],[Non contractual commitments]]</f>
        <v>0</v>
      </c>
      <c r="O404" s="97"/>
      <c r="P404" s="97"/>
      <c r="Q404" s="97"/>
      <c r="R404" s="97"/>
      <c r="S404" s="97"/>
      <c r="T404" s="97"/>
      <c r="U404" s="98">
        <f>SUM(MYCS[[#This Row],[FY25-26 sum (signed)]:[Cumulative spending to end FY 23/24]],MYCS[[#This Row],[Approved budget FY 24/25]])</f>
        <v>0</v>
      </c>
      <c r="V404" s="99">
        <f>MYCS[[#This Row],[Total Project Commitments]]-MYCS[[#This Row],[Total approved cost of the project by DC (Value in UGX)]]</f>
        <v>0</v>
      </c>
      <c r="W404" s="93"/>
      <c r="X404" s="93"/>
      <c r="Y404" s="93"/>
      <c r="Z404" s="100"/>
    </row>
    <row r="405" spans="1:26" ht="20.25" x14ac:dyDescent="0.3">
      <c r="A405" s="93"/>
      <c r="B405" s="94" t="str">
        <f ca="1">IFERROR(OFFSET(DC[[#Headers],[Code Project]],MATCH(MYCS[[#This Row],[Project Code and Name ]],DC[Code Project],0),-3),"")</f>
        <v/>
      </c>
      <c r="C405" s="93"/>
      <c r="D405" s="95" t="str">
        <f ca="1">IFERROR(OFFSET(DC[[#Headers],[Code Project]],MATCH(MYCS[[#This Row],[Project Code and Name ]],DC[Code Project],0),1),"")</f>
        <v/>
      </c>
      <c r="E405" s="96" t="str">
        <f ca="1">IFERROR(OFFSET(DC[[#Headers],[Code Project]],MATCH(MYCS[[#This Row],[Project Code and Name ]],DC[Code Project],0),6),"")</f>
        <v/>
      </c>
      <c r="F405" s="93"/>
      <c r="G405" s="93"/>
      <c r="H405" s="97"/>
      <c r="I405" s="97"/>
      <c r="J405" s="97"/>
      <c r="K405" s="97"/>
      <c r="L405" s="97"/>
      <c r="M405" s="97"/>
      <c r="N405" s="98">
        <f>J405+K405+L405+MYCS[[#This Row],[Non contractual commitments]]</f>
        <v>0</v>
      </c>
      <c r="O405" s="97"/>
      <c r="P405" s="97"/>
      <c r="Q405" s="97"/>
      <c r="R405" s="97"/>
      <c r="S405" s="97"/>
      <c r="T405" s="97"/>
      <c r="U405" s="98">
        <f>SUM(MYCS[[#This Row],[FY25-26 sum (signed)]:[Cumulative spending to end FY 23/24]],MYCS[[#This Row],[Approved budget FY 24/25]])</f>
        <v>0</v>
      </c>
      <c r="V405" s="99">
        <f>MYCS[[#This Row],[Total Project Commitments]]-MYCS[[#This Row],[Total approved cost of the project by DC (Value in UGX)]]</f>
        <v>0</v>
      </c>
      <c r="W405" s="93"/>
      <c r="X405" s="93"/>
      <c r="Y405" s="93"/>
      <c r="Z405" s="100"/>
    </row>
    <row r="406" spans="1:26" ht="20.25" x14ac:dyDescent="0.3">
      <c r="A406" s="93"/>
      <c r="B406" s="94" t="str">
        <f ca="1">IFERROR(OFFSET(DC[[#Headers],[Code Project]],MATCH(MYCS[[#This Row],[Project Code and Name ]],DC[Code Project],0),-3),"")</f>
        <v/>
      </c>
      <c r="C406" s="93"/>
      <c r="D406" s="95" t="str">
        <f ca="1">IFERROR(OFFSET(DC[[#Headers],[Code Project]],MATCH(MYCS[[#This Row],[Project Code and Name ]],DC[Code Project],0),1),"")</f>
        <v/>
      </c>
      <c r="E406" s="96" t="str">
        <f ca="1">IFERROR(OFFSET(DC[[#Headers],[Code Project]],MATCH(MYCS[[#This Row],[Project Code and Name ]],DC[Code Project],0),6),"")</f>
        <v/>
      </c>
      <c r="F406" s="93"/>
      <c r="G406" s="93"/>
      <c r="H406" s="97"/>
      <c r="I406" s="97"/>
      <c r="J406" s="97"/>
      <c r="K406" s="97"/>
      <c r="L406" s="97"/>
      <c r="M406" s="97"/>
      <c r="N406" s="98">
        <f>J406+K406+L406+MYCS[[#This Row],[Non contractual commitments]]</f>
        <v>0</v>
      </c>
      <c r="O406" s="97"/>
      <c r="P406" s="97"/>
      <c r="Q406" s="97"/>
      <c r="R406" s="97"/>
      <c r="S406" s="97"/>
      <c r="T406" s="97"/>
      <c r="U406" s="98">
        <f>SUM(MYCS[[#This Row],[FY25-26 sum (signed)]:[Cumulative spending to end FY 23/24]],MYCS[[#This Row],[Approved budget FY 24/25]])</f>
        <v>0</v>
      </c>
      <c r="V406" s="99">
        <f>MYCS[[#This Row],[Total Project Commitments]]-MYCS[[#This Row],[Total approved cost of the project by DC (Value in UGX)]]</f>
        <v>0</v>
      </c>
      <c r="W406" s="93"/>
      <c r="X406" s="93"/>
      <c r="Y406" s="93"/>
      <c r="Z406" s="100"/>
    </row>
    <row r="407" spans="1:26" ht="20.25" x14ac:dyDescent="0.3">
      <c r="A407" s="93"/>
      <c r="B407" s="94" t="str">
        <f ca="1">IFERROR(OFFSET(DC[[#Headers],[Code Project]],MATCH(MYCS[[#This Row],[Project Code and Name ]],DC[Code Project],0),-3),"")</f>
        <v/>
      </c>
      <c r="C407" s="93"/>
      <c r="D407" s="95" t="str">
        <f ca="1">IFERROR(OFFSET(DC[[#Headers],[Code Project]],MATCH(MYCS[[#This Row],[Project Code and Name ]],DC[Code Project],0),1),"")</f>
        <v/>
      </c>
      <c r="E407" s="96" t="str">
        <f ca="1">IFERROR(OFFSET(DC[[#Headers],[Code Project]],MATCH(MYCS[[#This Row],[Project Code and Name ]],DC[Code Project],0),6),"")</f>
        <v/>
      </c>
      <c r="F407" s="93"/>
      <c r="G407" s="93"/>
      <c r="H407" s="97"/>
      <c r="I407" s="97"/>
      <c r="J407" s="97"/>
      <c r="K407" s="97"/>
      <c r="L407" s="97"/>
      <c r="M407" s="97"/>
      <c r="N407" s="98">
        <f>J407+K407+L407+MYCS[[#This Row],[Non contractual commitments]]</f>
        <v>0</v>
      </c>
      <c r="O407" s="97"/>
      <c r="P407" s="97"/>
      <c r="Q407" s="97"/>
      <c r="R407" s="97"/>
      <c r="S407" s="97"/>
      <c r="T407" s="97"/>
      <c r="U407" s="98">
        <f>SUM(MYCS[[#This Row],[FY25-26 sum (signed)]:[Cumulative spending to end FY 23/24]],MYCS[[#This Row],[Approved budget FY 24/25]])</f>
        <v>0</v>
      </c>
      <c r="V407" s="99">
        <f>MYCS[[#This Row],[Total Project Commitments]]-MYCS[[#This Row],[Total approved cost of the project by DC (Value in UGX)]]</f>
        <v>0</v>
      </c>
      <c r="W407" s="93"/>
      <c r="X407" s="93"/>
      <c r="Y407" s="93"/>
      <c r="Z407" s="100"/>
    </row>
    <row r="408" spans="1:26" ht="20.25" x14ac:dyDescent="0.3">
      <c r="A408" s="93"/>
      <c r="B408" s="94" t="str">
        <f ca="1">IFERROR(OFFSET(DC[[#Headers],[Code Project]],MATCH(MYCS[[#This Row],[Project Code and Name ]],DC[Code Project],0),-3),"")</f>
        <v/>
      </c>
      <c r="C408" s="93"/>
      <c r="D408" s="95" t="str">
        <f ca="1">IFERROR(OFFSET(DC[[#Headers],[Code Project]],MATCH(MYCS[[#This Row],[Project Code and Name ]],DC[Code Project],0),1),"")</f>
        <v/>
      </c>
      <c r="E408" s="96" t="str">
        <f ca="1">IFERROR(OFFSET(DC[[#Headers],[Code Project]],MATCH(MYCS[[#This Row],[Project Code and Name ]],DC[Code Project],0),6),"")</f>
        <v/>
      </c>
      <c r="F408" s="93"/>
      <c r="G408" s="93"/>
      <c r="H408" s="97"/>
      <c r="I408" s="97"/>
      <c r="J408" s="97"/>
      <c r="K408" s="97"/>
      <c r="L408" s="97"/>
      <c r="M408" s="97"/>
      <c r="N408" s="98">
        <f>J408+K408+L408+MYCS[[#This Row],[Non contractual commitments]]</f>
        <v>0</v>
      </c>
      <c r="O408" s="97"/>
      <c r="P408" s="97"/>
      <c r="Q408" s="97"/>
      <c r="R408" s="97"/>
      <c r="S408" s="97"/>
      <c r="T408" s="97"/>
      <c r="U408" s="98">
        <f>SUM(MYCS[[#This Row],[FY25-26 sum (signed)]:[Cumulative spending to end FY 23/24]],MYCS[[#This Row],[Approved budget FY 24/25]])</f>
        <v>0</v>
      </c>
      <c r="V408" s="99">
        <f>MYCS[[#This Row],[Total Project Commitments]]-MYCS[[#This Row],[Total approved cost of the project by DC (Value in UGX)]]</f>
        <v>0</v>
      </c>
      <c r="W408" s="93"/>
      <c r="X408" s="93"/>
      <c r="Y408" s="93"/>
      <c r="Z408" s="100"/>
    </row>
    <row r="409" spans="1:26" ht="20.25" x14ac:dyDescent="0.3">
      <c r="A409" s="93"/>
      <c r="B409" s="94" t="str">
        <f ca="1">IFERROR(OFFSET(DC[[#Headers],[Code Project]],MATCH(MYCS[[#This Row],[Project Code and Name ]],DC[Code Project],0),-3),"")</f>
        <v/>
      </c>
      <c r="C409" s="93"/>
      <c r="D409" s="95" t="str">
        <f ca="1">IFERROR(OFFSET(DC[[#Headers],[Code Project]],MATCH(MYCS[[#This Row],[Project Code and Name ]],DC[Code Project],0),1),"")</f>
        <v/>
      </c>
      <c r="E409" s="96" t="str">
        <f ca="1">IFERROR(OFFSET(DC[[#Headers],[Code Project]],MATCH(MYCS[[#This Row],[Project Code and Name ]],DC[Code Project],0),6),"")</f>
        <v/>
      </c>
      <c r="F409" s="93"/>
      <c r="G409" s="93"/>
      <c r="H409" s="97"/>
      <c r="I409" s="97"/>
      <c r="J409" s="97"/>
      <c r="K409" s="97"/>
      <c r="L409" s="97"/>
      <c r="M409" s="97"/>
      <c r="N409" s="98">
        <f>J409+K409+L409+MYCS[[#This Row],[Non contractual commitments]]</f>
        <v>0</v>
      </c>
      <c r="O409" s="97"/>
      <c r="P409" s="97"/>
      <c r="Q409" s="97"/>
      <c r="R409" s="97"/>
      <c r="S409" s="97"/>
      <c r="T409" s="97"/>
      <c r="U409" s="98">
        <f>SUM(MYCS[[#This Row],[FY25-26 sum (signed)]:[Cumulative spending to end FY 23/24]],MYCS[[#This Row],[Approved budget FY 24/25]])</f>
        <v>0</v>
      </c>
      <c r="V409" s="99">
        <f>MYCS[[#This Row],[Total Project Commitments]]-MYCS[[#This Row],[Total approved cost of the project by DC (Value in UGX)]]</f>
        <v>0</v>
      </c>
      <c r="W409" s="93"/>
      <c r="X409" s="93"/>
      <c r="Y409" s="93"/>
      <c r="Z409" s="100"/>
    </row>
    <row r="410" spans="1:26" ht="20.25" x14ac:dyDescent="0.3">
      <c r="A410" s="93"/>
      <c r="B410" s="94" t="str">
        <f ca="1">IFERROR(OFFSET(DC[[#Headers],[Code Project]],MATCH(MYCS[[#This Row],[Project Code and Name ]],DC[Code Project],0),-3),"")</f>
        <v/>
      </c>
      <c r="C410" s="93"/>
      <c r="D410" s="95" t="str">
        <f ca="1">IFERROR(OFFSET(DC[[#Headers],[Code Project]],MATCH(MYCS[[#This Row],[Project Code and Name ]],DC[Code Project],0),1),"")</f>
        <v/>
      </c>
      <c r="E410" s="96" t="str">
        <f ca="1">IFERROR(OFFSET(DC[[#Headers],[Code Project]],MATCH(MYCS[[#This Row],[Project Code and Name ]],DC[Code Project],0),6),"")</f>
        <v/>
      </c>
      <c r="F410" s="93"/>
      <c r="G410" s="93"/>
      <c r="H410" s="97"/>
      <c r="I410" s="97"/>
      <c r="J410" s="97"/>
      <c r="K410" s="97"/>
      <c r="L410" s="97"/>
      <c r="M410" s="97"/>
      <c r="N410" s="98">
        <f>J410+K410+L410+MYCS[[#This Row],[Non contractual commitments]]</f>
        <v>0</v>
      </c>
      <c r="O410" s="97"/>
      <c r="P410" s="97"/>
      <c r="Q410" s="97"/>
      <c r="R410" s="97"/>
      <c r="S410" s="97"/>
      <c r="T410" s="97"/>
      <c r="U410" s="98">
        <f>SUM(MYCS[[#This Row],[FY25-26 sum (signed)]:[Cumulative spending to end FY 23/24]],MYCS[[#This Row],[Approved budget FY 24/25]])</f>
        <v>0</v>
      </c>
      <c r="V410" s="99">
        <f>MYCS[[#This Row],[Total Project Commitments]]-MYCS[[#This Row],[Total approved cost of the project by DC (Value in UGX)]]</f>
        <v>0</v>
      </c>
      <c r="W410" s="93"/>
      <c r="X410" s="93"/>
      <c r="Y410" s="93"/>
      <c r="Z410" s="100"/>
    </row>
    <row r="411" spans="1:26" ht="20.25" x14ac:dyDescent="0.3">
      <c r="A411" s="93"/>
      <c r="B411" s="94" t="str">
        <f ca="1">IFERROR(OFFSET(DC[[#Headers],[Code Project]],MATCH(MYCS[[#This Row],[Project Code and Name ]],DC[Code Project],0),-3),"")</f>
        <v/>
      </c>
      <c r="C411" s="93"/>
      <c r="D411" s="95" t="str">
        <f ca="1">IFERROR(OFFSET(DC[[#Headers],[Code Project]],MATCH(MYCS[[#This Row],[Project Code and Name ]],DC[Code Project],0),1),"")</f>
        <v/>
      </c>
      <c r="E411" s="96" t="str">
        <f ca="1">IFERROR(OFFSET(DC[[#Headers],[Code Project]],MATCH(MYCS[[#This Row],[Project Code and Name ]],DC[Code Project],0),6),"")</f>
        <v/>
      </c>
      <c r="F411" s="93"/>
      <c r="G411" s="93"/>
      <c r="H411" s="97"/>
      <c r="I411" s="97"/>
      <c r="J411" s="97"/>
      <c r="K411" s="97"/>
      <c r="L411" s="97"/>
      <c r="M411" s="97"/>
      <c r="N411" s="98">
        <f>J411+K411+L411+MYCS[[#This Row],[Non contractual commitments]]</f>
        <v>0</v>
      </c>
      <c r="O411" s="97"/>
      <c r="P411" s="97"/>
      <c r="Q411" s="97"/>
      <c r="R411" s="97"/>
      <c r="S411" s="97"/>
      <c r="T411" s="97"/>
      <c r="U411" s="98">
        <f>SUM(MYCS[[#This Row],[FY25-26 sum (signed)]:[Cumulative spending to end FY 23/24]],MYCS[[#This Row],[Approved budget FY 24/25]])</f>
        <v>0</v>
      </c>
      <c r="V411" s="99">
        <f>MYCS[[#This Row],[Total Project Commitments]]-MYCS[[#This Row],[Total approved cost of the project by DC (Value in UGX)]]</f>
        <v>0</v>
      </c>
      <c r="W411" s="93"/>
      <c r="X411" s="93"/>
      <c r="Y411" s="93"/>
      <c r="Z411" s="100"/>
    </row>
    <row r="412" spans="1:26" ht="20.25" x14ac:dyDescent="0.3">
      <c r="A412" s="93"/>
      <c r="B412" s="94" t="str">
        <f ca="1">IFERROR(OFFSET(DC[[#Headers],[Code Project]],MATCH(MYCS[[#This Row],[Project Code and Name ]],DC[Code Project],0),-3),"")</f>
        <v/>
      </c>
      <c r="C412" s="93"/>
      <c r="D412" s="95" t="str">
        <f ca="1">IFERROR(OFFSET(DC[[#Headers],[Code Project]],MATCH(MYCS[[#This Row],[Project Code and Name ]],DC[Code Project],0),1),"")</f>
        <v/>
      </c>
      <c r="E412" s="96" t="str">
        <f ca="1">IFERROR(OFFSET(DC[[#Headers],[Code Project]],MATCH(MYCS[[#This Row],[Project Code and Name ]],DC[Code Project],0),6),"")</f>
        <v/>
      </c>
      <c r="F412" s="93"/>
      <c r="G412" s="93"/>
      <c r="H412" s="97"/>
      <c r="I412" s="97"/>
      <c r="J412" s="97"/>
      <c r="K412" s="97"/>
      <c r="L412" s="97"/>
      <c r="M412" s="97"/>
      <c r="N412" s="98">
        <f>J412+K412+L412+MYCS[[#This Row],[Non contractual commitments]]</f>
        <v>0</v>
      </c>
      <c r="O412" s="97"/>
      <c r="P412" s="97"/>
      <c r="Q412" s="97"/>
      <c r="R412" s="97"/>
      <c r="S412" s="97"/>
      <c r="T412" s="97"/>
      <c r="U412" s="98">
        <f>SUM(MYCS[[#This Row],[FY25-26 sum (signed)]:[Cumulative spending to end FY 23/24]],MYCS[[#This Row],[Approved budget FY 24/25]])</f>
        <v>0</v>
      </c>
      <c r="V412" s="99">
        <f>MYCS[[#This Row],[Total Project Commitments]]-MYCS[[#This Row],[Total approved cost of the project by DC (Value in UGX)]]</f>
        <v>0</v>
      </c>
      <c r="W412" s="93"/>
      <c r="X412" s="93"/>
      <c r="Y412" s="93"/>
      <c r="Z412" s="100"/>
    </row>
    <row r="413" spans="1:26" ht="20.25" x14ac:dyDescent="0.3">
      <c r="A413" s="93"/>
      <c r="B413" s="94" t="str">
        <f ca="1">IFERROR(OFFSET(DC[[#Headers],[Code Project]],MATCH(MYCS[[#This Row],[Project Code and Name ]],DC[Code Project],0),-3),"")</f>
        <v/>
      </c>
      <c r="C413" s="93"/>
      <c r="D413" s="95" t="str">
        <f ca="1">IFERROR(OFFSET(DC[[#Headers],[Code Project]],MATCH(MYCS[[#This Row],[Project Code and Name ]],DC[Code Project],0),1),"")</f>
        <v/>
      </c>
      <c r="E413" s="96" t="str">
        <f ca="1">IFERROR(OFFSET(DC[[#Headers],[Code Project]],MATCH(MYCS[[#This Row],[Project Code and Name ]],DC[Code Project],0),6),"")</f>
        <v/>
      </c>
      <c r="F413" s="93"/>
      <c r="G413" s="93"/>
      <c r="H413" s="97"/>
      <c r="I413" s="97"/>
      <c r="J413" s="97"/>
      <c r="K413" s="97"/>
      <c r="L413" s="97"/>
      <c r="M413" s="97"/>
      <c r="N413" s="98">
        <f>J413+K413+L413+MYCS[[#This Row],[Non contractual commitments]]</f>
        <v>0</v>
      </c>
      <c r="O413" s="97"/>
      <c r="P413" s="97"/>
      <c r="Q413" s="97"/>
      <c r="R413" s="97"/>
      <c r="S413" s="97"/>
      <c r="T413" s="97"/>
      <c r="U413" s="98">
        <f>SUM(MYCS[[#This Row],[FY25-26 sum (signed)]:[Cumulative spending to end FY 23/24]],MYCS[[#This Row],[Approved budget FY 24/25]])</f>
        <v>0</v>
      </c>
      <c r="V413" s="99">
        <f>MYCS[[#This Row],[Total Project Commitments]]-MYCS[[#This Row],[Total approved cost of the project by DC (Value in UGX)]]</f>
        <v>0</v>
      </c>
      <c r="W413" s="93"/>
      <c r="X413" s="93"/>
      <c r="Y413" s="93"/>
      <c r="Z413" s="100"/>
    </row>
    <row r="414" spans="1:26" ht="20.25" x14ac:dyDescent="0.3">
      <c r="A414" s="93"/>
      <c r="B414" s="94" t="str">
        <f ca="1">IFERROR(OFFSET(DC[[#Headers],[Code Project]],MATCH(MYCS[[#This Row],[Project Code and Name ]],DC[Code Project],0),-3),"")</f>
        <v/>
      </c>
      <c r="C414" s="93"/>
      <c r="D414" s="95" t="str">
        <f ca="1">IFERROR(OFFSET(DC[[#Headers],[Code Project]],MATCH(MYCS[[#This Row],[Project Code and Name ]],DC[Code Project],0),1),"")</f>
        <v/>
      </c>
      <c r="E414" s="96" t="str">
        <f ca="1">IFERROR(OFFSET(DC[[#Headers],[Code Project]],MATCH(MYCS[[#This Row],[Project Code and Name ]],DC[Code Project],0),6),"")</f>
        <v/>
      </c>
      <c r="F414" s="93"/>
      <c r="G414" s="93"/>
      <c r="H414" s="97"/>
      <c r="I414" s="97"/>
      <c r="J414" s="97"/>
      <c r="K414" s="97"/>
      <c r="L414" s="97"/>
      <c r="M414" s="97"/>
      <c r="N414" s="98">
        <f>J414+K414+L414+MYCS[[#This Row],[Non contractual commitments]]</f>
        <v>0</v>
      </c>
      <c r="O414" s="97"/>
      <c r="P414" s="97"/>
      <c r="Q414" s="97"/>
      <c r="R414" s="97"/>
      <c r="S414" s="97"/>
      <c r="T414" s="97"/>
      <c r="U414" s="98">
        <f>SUM(MYCS[[#This Row],[FY25-26 sum (signed)]:[Cumulative spending to end FY 23/24]],MYCS[[#This Row],[Approved budget FY 24/25]])</f>
        <v>0</v>
      </c>
      <c r="V414" s="99">
        <f>MYCS[[#This Row],[Total Project Commitments]]-MYCS[[#This Row],[Total approved cost of the project by DC (Value in UGX)]]</f>
        <v>0</v>
      </c>
      <c r="W414" s="93"/>
      <c r="X414" s="93"/>
      <c r="Y414" s="93"/>
      <c r="Z414" s="100"/>
    </row>
    <row r="415" spans="1:26" ht="20.25" x14ac:dyDescent="0.3">
      <c r="A415" s="93"/>
      <c r="B415" s="94" t="str">
        <f ca="1">IFERROR(OFFSET(DC[[#Headers],[Code Project]],MATCH(MYCS[[#This Row],[Project Code and Name ]],DC[Code Project],0),-3),"")</f>
        <v/>
      </c>
      <c r="C415" s="93"/>
      <c r="D415" s="95" t="str">
        <f ca="1">IFERROR(OFFSET(DC[[#Headers],[Code Project]],MATCH(MYCS[[#This Row],[Project Code and Name ]],DC[Code Project],0),1),"")</f>
        <v/>
      </c>
      <c r="E415" s="96" t="str">
        <f ca="1">IFERROR(OFFSET(DC[[#Headers],[Code Project]],MATCH(MYCS[[#This Row],[Project Code and Name ]],DC[Code Project],0),6),"")</f>
        <v/>
      </c>
      <c r="F415" s="93"/>
      <c r="G415" s="93"/>
      <c r="H415" s="97"/>
      <c r="I415" s="97"/>
      <c r="J415" s="97"/>
      <c r="K415" s="97"/>
      <c r="L415" s="97"/>
      <c r="M415" s="97"/>
      <c r="N415" s="98">
        <f>J415+K415+L415+MYCS[[#This Row],[Non contractual commitments]]</f>
        <v>0</v>
      </c>
      <c r="O415" s="97"/>
      <c r="P415" s="97"/>
      <c r="Q415" s="97"/>
      <c r="R415" s="97"/>
      <c r="S415" s="97"/>
      <c r="T415" s="97"/>
      <c r="U415" s="98">
        <f>SUM(MYCS[[#This Row],[FY25-26 sum (signed)]:[Cumulative spending to end FY 23/24]],MYCS[[#This Row],[Approved budget FY 24/25]])</f>
        <v>0</v>
      </c>
      <c r="V415" s="99">
        <f>MYCS[[#This Row],[Total Project Commitments]]-MYCS[[#This Row],[Total approved cost of the project by DC (Value in UGX)]]</f>
        <v>0</v>
      </c>
      <c r="W415" s="93"/>
      <c r="X415" s="93"/>
      <c r="Y415" s="93"/>
      <c r="Z415" s="100"/>
    </row>
    <row r="416" spans="1:26" ht="20.25" x14ac:dyDescent="0.3">
      <c r="A416" s="93"/>
      <c r="B416" s="94" t="str">
        <f ca="1">IFERROR(OFFSET(DC[[#Headers],[Code Project]],MATCH(MYCS[[#This Row],[Project Code and Name ]],DC[Code Project],0),-3),"")</f>
        <v/>
      </c>
      <c r="C416" s="93"/>
      <c r="D416" s="95" t="str">
        <f ca="1">IFERROR(OFFSET(DC[[#Headers],[Code Project]],MATCH(MYCS[[#This Row],[Project Code and Name ]],DC[Code Project],0),1),"")</f>
        <v/>
      </c>
      <c r="E416" s="96" t="str">
        <f ca="1">IFERROR(OFFSET(DC[[#Headers],[Code Project]],MATCH(MYCS[[#This Row],[Project Code and Name ]],DC[Code Project],0),6),"")</f>
        <v/>
      </c>
      <c r="F416" s="93"/>
      <c r="G416" s="93"/>
      <c r="H416" s="97"/>
      <c r="I416" s="97"/>
      <c r="J416" s="97"/>
      <c r="K416" s="97"/>
      <c r="L416" s="97"/>
      <c r="M416" s="97"/>
      <c r="N416" s="98">
        <f>J416+K416+L416+MYCS[[#This Row],[Non contractual commitments]]</f>
        <v>0</v>
      </c>
      <c r="O416" s="97"/>
      <c r="P416" s="97"/>
      <c r="Q416" s="97"/>
      <c r="R416" s="97"/>
      <c r="S416" s="97"/>
      <c r="T416" s="97"/>
      <c r="U416" s="98">
        <f>SUM(MYCS[[#This Row],[FY25-26 sum (signed)]:[Cumulative spending to end FY 23/24]],MYCS[[#This Row],[Approved budget FY 24/25]])</f>
        <v>0</v>
      </c>
      <c r="V416" s="99">
        <f>MYCS[[#This Row],[Total Project Commitments]]-MYCS[[#This Row],[Total approved cost of the project by DC (Value in UGX)]]</f>
        <v>0</v>
      </c>
      <c r="W416" s="93"/>
      <c r="X416" s="93"/>
      <c r="Y416" s="93"/>
      <c r="Z416" s="100"/>
    </row>
    <row r="417" spans="1:26" ht="20.25" x14ac:dyDescent="0.3">
      <c r="A417" s="93"/>
      <c r="B417" s="94" t="str">
        <f ca="1">IFERROR(OFFSET(DC[[#Headers],[Code Project]],MATCH(MYCS[[#This Row],[Project Code and Name ]],DC[Code Project],0),-3),"")</f>
        <v/>
      </c>
      <c r="C417" s="93"/>
      <c r="D417" s="95" t="str">
        <f ca="1">IFERROR(OFFSET(DC[[#Headers],[Code Project]],MATCH(MYCS[[#This Row],[Project Code and Name ]],DC[Code Project],0),1),"")</f>
        <v/>
      </c>
      <c r="E417" s="96" t="str">
        <f ca="1">IFERROR(OFFSET(DC[[#Headers],[Code Project]],MATCH(MYCS[[#This Row],[Project Code and Name ]],DC[Code Project],0),6),"")</f>
        <v/>
      </c>
      <c r="F417" s="93"/>
      <c r="G417" s="93"/>
      <c r="H417" s="97"/>
      <c r="I417" s="97"/>
      <c r="J417" s="97"/>
      <c r="K417" s="97"/>
      <c r="L417" s="97"/>
      <c r="M417" s="97"/>
      <c r="N417" s="98">
        <f>J417+K417+L417+MYCS[[#This Row],[Non contractual commitments]]</f>
        <v>0</v>
      </c>
      <c r="O417" s="97"/>
      <c r="P417" s="97"/>
      <c r="Q417" s="97"/>
      <c r="R417" s="97"/>
      <c r="S417" s="97"/>
      <c r="T417" s="97"/>
      <c r="U417" s="98">
        <f>SUM(MYCS[[#This Row],[FY25-26 sum (signed)]:[Cumulative spending to end FY 23/24]],MYCS[[#This Row],[Approved budget FY 24/25]])</f>
        <v>0</v>
      </c>
      <c r="V417" s="99">
        <f>MYCS[[#This Row],[Total Project Commitments]]-MYCS[[#This Row],[Total approved cost of the project by DC (Value in UGX)]]</f>
        <v>0</v>
      </c>
      <c r="W417" s="93"/>
      <c r="X417" s="93"/>
      <c r="Y417" s="93"/>
      <c r="Z417" s="100"/>
    </row>
    <row r="418" spans="1:26" ht="20.25" x14ac:dyDescent="0.3">
      <c r="A418" s="93"/>
      <c r="B418" s="94" t="str">
        <f ca="1">IFERROR(OFFSET(DC[[#Headers],[Code Project]],MATCH(MYCS[[#This Row],[Project Code and Name ]],DC[Code Project],0),-3),"")</f>
        <v/>
      </c>
      <c r="C418" s="93"/>
      <c r="D418" s="95" t="str">
        <f ca="1">IFERROR(OFFSET(DC[[#Headers],[Code Project]],MATCH(MYCS[[#This Row],[Project Code and Name ]],DC[Code Project],0),1),"")</f>
        <v/>
      </c>
      <c r="E418" s="96" t="str">
        <f ca="1">IFERROR(OFFSET(DC[[#Headers],[Code Project]],MATCH(MYCS[[#This Row],[Project Code and Name ]],DC[Code Project],0),6),"")</f>
        <v/>
      </c>
      <c r="F418" s="93"/>
      <c r="G418" s="93"/>
      <c r="H418" s="97"/>
      <c r="I418" s="97"/>
      <c r="J418" s="97"/>
      <c r="K418" s="97"/>
      <c r="L418" s="97"/>
      <c r="M418" s="97"/>
      <c r="N418" s="98">
        <f>J418+K418+L418+MYCS[[#This Row],[Non contractual commitments]]</f>
        <v>0</v>
      </c>
      <c r="O418" s="97"/>
      <c r="P418" s="97"/>
      <c r="Q418" s="97"/>
      <c r="R418" s="97"/>
      <c r="S418" s="97"/>
      <c r="T418" s="97"/>
      <c r="U418" s="98">
        <f>SUM(MYCS[[#This Row],[FY25-26 sum (signed)]:[Cumulative spending to end FY 23/24]],MYCS[[#This Row],[Approved budget FY 24/25]])</f>
        <v>0</v>
      </c>
      <c r="V418" s="99">
        <f>MYCS[[#This Row],[Total Project Commitments]]-MYCS[[#This Row],[Total approved cost of the project by DC (Value in UGX)]]</f>
        <v>0</v>
      </c>
      <c r="W418" s="93"/>
      <c r="X418" s="93"/>
      <c r="Y418" s="93"/>
      <c r="Z418" s="100"/>
    </row>
    <row r="419" spans="1:26" ht="20.25" x14ac:dyDescent="0.3">
      <c r="A419" s="93"/>
      <c r="B419" s="94" t="str">
        <f ca="1">IFERROR(OFFSET(DC[[#Headers],[Code Project]],MATCH(MYCS[[#This Row],[Project Code and Name ]],DC[Code Project],0),-3),"")</f>
        <v/>
      </c>
      <c r="C419" s="93"/>
      <c r="D419" s="95" t="str">
        <f ca="1">IFERROR(OFFSET(DC[[#Headers],[Code Project]],MATCH(MYCS[[#This Row],[Project Code and Name ]],DC[Code Project],0),1),"")</f>
        <v/>
      </c>
      <c r="E419" s="96" t="str">
        <f ca="1">IFERROR(OFFSET(DC[[#Headers],[Code Project]],MATCH(MYCS[[#This Row],[Project Code and Name ]],DC[Code Project],0),6),"")</f>
        <v/>
      </c>
      <c r="F419" s="93"/>
      <c r="G419" s="93"/>
      <c r="H419" s="97"/>
      <c r="I419" s="97"/>
      <c r="J419" s="97"/>
      <c r="K419" s="97"/>
      <c r="L419" s="97"/>
      <c r="M419" s="97"/>
      <c r="N419" s="98">
        <f>J419+K419+L419+MYCS[[#This Row],[Non contractual commitments]]</f>
        <v>0</v>
      </c>
      <c r="O419" s="97"/>
      <c r="P419" s="97"/>
      <c r="Q419" s="97"/>
      <c r="R419" s="97"/>
      <c r="S419" s="97"/>
      <c r="T419" s="97"/>
      <c r="U419" s="98">
        <f>SUM(MYCS[[#This Row],[FY25-26 sum (signed)]:[Cumulative spending to end FY 23/24]],MYCS[[#This Row],[Approved budget FY 24/25]])</f>
        <v>0</v>
      </c>
      <c r="V419" s="99">
        <f>MYCS[[#This Row],[Total Project Commitments]]-MYCS[[#This Row],[Total approved cost of the project by DC (Value in UGX)]]</f>
        <v>0</v>
      </c>
      <c r="W419" s="93"/>
      <c r="X419" s="93"/>
      <c r="Y419" s="93"/>
      <c r="Z419" s="100"/>
    </row>
    <row r="420" spans="1:26" ht="20.25" x14ac:dyDescent="0.3">
      <c r="A420" s="93"/>
      <c r="B420" s="94" t="str">
        <f ca="1">IFERROR(OFFSET(DC[[#Headers],[Code Project]],MATCH(MYCS[[#This Row],[Project Code and Name ]],DC[Code Project],0),-3),"")</f>
        <v/>
      </c>
      <c r="C420" s="93"/>
      <c r="D420" s="95" t="str">
        <f ca="1">IFERROR(OFFSET(DC[[#Headers],[Code Project]],MATCH(MYCS[[#This Row],[Project Code and Name ]],DC[Code Project],0),1),"")</f>
        <v/>
      </c>
      <c r="E420" s="96" t="str">
        <f ca="1">IFERROR(OFFSET(DC[[#Headers],[Code Project]],MATCH(MYCS[[#This Row],[Project Code and Name ]],DC[Code Project],0),6),"")</f>
        <v/>
      </c>
      <c r="F420" s="93"/>
      <c r="G420" s="93"/>
      <c r="H420" s="97"/>
      <c r="I420" s="97"/>
      <c r="J420" s="97"/>
      <c r="K420" s="97"/>
      <c r="L420" s="97"/>
      <c r="M420" s="97"/>
      <c r="N420" s="98">
        <f>J420+K420+L420+MYCS[[#This Row],[Non contractual commitments]]</f>
        <v>0</v>
      </c>
      <c r="O420" s="97"/>
      <c r="P420" s="97"/>
      <c r="Q420" s="97"/>
      <c r="R420" s="97"/>
      <c r="S420" s="97"/>
      <c r="T420" s="97"/>
      <c r="U420" s="98">
        <f>SUM(MYCS[[#This Row],[FY25-26 sum (signed)]:[Cumulative spending to end FY 23/24]],MYCS[[#This Row],[Approved budget FY 24/25]])</f>
        <v>0</v>
      </c>
      <c r="V420" s="99">
        <f>MYCS[[#This Row],[Total Project Commitments]]-MYCS[[#This Row],[Total approved cost of the project by DC (Value in UGX)]]</f>
        <v>0</v>
      </c>
      <c r="W420" s="93"/>
      <c r="X420" s="93"/>
      <c r="Y420" s="93"/>
      <c r="Z420" s="100"/>
    </row>
    <row r="421" spans="1:26" ht="20.25" x14ac:dyDescent="0.3">
      <c r="A421" s="93"/>
      <c r="B421" s="94" t="str">
        <f ca="1">IFERROR(OFFSET(DC[[#Headers],[Code Project]],MATCH(MYCS[[#This Row],[Project Code and Name ]],DC[Code Project],0),-3),"")</f>
        <v/>
      </c>
      <c r="C421" s="93"/>
      <c r="D421" s="95" t="str">
        <f ca="1">IFERROR(OFFSET(DC[[#Headers],[Code Project]],MATCH(MYCS[[#This Row],[Project Code and Name ]],DC[Code Project],0),1),"")</f>
        <v/>
      </c>
      <c r="E421" s="96" t="str">
        <f ca="1">IFERROR(OFFSET(DC[[#Headers],[Code Project]],MATCH(MYCS[[#This Row],[Project Code and Name ]],DC[Code Project],0),6),"")</f>
        <v/>
      </c>
      <c r="F421" s="93"/>
      <c r="G421" s="93"/>
      <c r="H421" s="97"/>
      <c r="I421" s="97"/>
      <c r="J421" s="97"/>
      <c r="K421" s="97"/>
      <c r="L421" s="97"/>
      <c r="M421" s="97"/>
      <c r="N421" s="98">
        <f>J421+K421+L421+MYCS[[#This Row],[Non contractual commitments]]</f>
        <v>0</v>
      </c>
      <c r="O421" s="97"/>
      <c r="P421" s="97"/>
      <c r="Q421" s="97"/>
      <c r="R421" s="97"/>
      <c r="S421" s="97"/>
      <c r="T421" s="97"/>
      <c r="U421" s="98">
        <f>SUM(MYCS[[#This Row],[FY25-26 sum (signed)]:[Cumulative spending to end FY 23/24]],MYCS[[#This Row],[Approved budget FY 24/25]])</f>
        <v>0</v>
      </c>
      <c r="V421" s="99">
        <f>MYCS[[#This Row],[Total Project Commitments]]-MYCS[[#This Row],[Total approved cost of the project by DC (Value in UGX)]]</f>
        <v>0</v>
      </c>
      <c r="W421" s="93"/>
      <c r="X421" s="93"/>
      <c r="Y421" s="93"/>
      <c r="Z421" s="100"/>
    </row>
    <row r="422" spans="1:26" ht="20.25" x14ac:dyDescent="0.3">
      <c r="A422" s="93"/>
      <c r="B422" s="94" t="str">
        <f ca="1">IFERROR(OFFSET(DC[[#Headers],[Code Project]],MATCH(MYCS[[#This Row],[Project Code and Name ]],DC[Code Project],0),-3),"")</f>
        <v/>
      </c>
      <c r="C422" s="93"/>
      <c r="D422" s="95" t="str">
        <f ca="1">IFERROR(OFFSET(DC[[#Headers],[Code Project]],MATCH(MYCS[[#This Row],[Project Code and Name ]],DC[Code Project],0),1),"")</f>
        <v/>
      </c>
      <c r="E422" s="96" t="str">
        <f ca="1">IFERROR(OFFSET(DC[[#Headers],[Code Project]],MATCH(MYCS[[#This Row],[Project Code and Name ]],DC[Code Project],0),6),"")</f>
        <v/>
      </c>
      <c r="F422" s="93"/>
      <c r="G422" s="93"/>
      <c r="H422" s="97"/>
      <c r="I422" s="97"/>
      <c r="J422" s="97"/>
      <c r="K422" s="97"/>
      <c r="L422" s="97"/>
      <c r="M422" s="97"/>
      <c r="N422" s="98">
        <f>J422+K422+L422+MYCS[[#This Row],[Non contractual commitments]]</f>
        <v>0</v>
      </c>
      <c r="O422" s="97"/>
      <c r="P422" s="97"/>
      <c r="Q422" s="97"/>
      <c r="R422" s="97"/>
      <c r="S422" s="97"/>
      <c r="T422" s="97"/>
      <c r="U422" s="98">
        <f>SUM(MYCS[[#This Row],[FY25-26 sum (signed)]:[Cumulative spending to end FY 23/24]],MYCS[[#This Row],[Approved budget FY 24/25]])</f>
        <v>0</v>
      </c>
      <c r="V422" s="99">
        <f>MYCS[[#This Row],[Total Project Commitments]]-MYCS[[#This Row],[Total approved cost of the project by DC (Value in UGX)]]</f>
        <v>0</v>
      </c>
      <c r="W422" s="93"/>
      <c r="X422" s="93"/>
      <c r="Y422" s="93"/>
      <c r="Z422" s="100"/>
    </row>
    <row r="423" spans="1:26" ht="20.25" x14ac:dyDescent="0.3">
      <c r="A423" s="93"/>
      <c r="B423" s="94" t="str">
        <f ca="1">IFERROR(OFFSET(DC[[#Headers],[Code Project]],MATCH(MYCS[[#This Row],[Project Code and Name ]],DC[Code Project],0),-3),"")</f>
        <v/>
      </c>
      <c r="C423" s="93"/>
      <c r="D423" s="95" t="str">
        <f ca="1">IFERROR(OFFSET(DC[[#Headers],[Code Project]],MATCH(MYCS[[#This Row],[Project Code and Name ]],DC[Code Project],0),1),"")</f>
        <v/>
      </c>
      <c r="E423" s="96" t="str">
        <f ca="1">IFERROR(OFFSET(DC[[#Headers],[Code Project]],MATCH(MYCS[[#This Row],[Project Code and Name ]],DC[Code Project],0),6),"")</f>
        <v/>
      </c>
      <c r="F423" s="93"/>
      <c r="G423" s="93"/>
      <c r="H423" s="97"/>
      <c r="I423" s="97"/>
      <c r="J423" s="97"/>
      <c r="K423" s="97"/>
      <c r="L423" s="97"/>
      <c r="M423" s="97"/>
      <c r="N423" s="98">
        <f>J423+K423+L423+MYCS[[#This Row],[Non contractual commitments]]</f>
        <v>0</v>
      </c>
      <c r="O423" s="97"/>
      <c r="P423" s="97"/>
      <c r="Q423" s="97"/>
      <c r="R423" s="97"/>
      <c r="S423" s="97"/>
      <c r="T423" s="97"/>
      <c r="U423" s="98">
        <f>SUM(MYCS[[#This Row],[FY25-26 sum (signed)]:[Cumulative spending to end FY 23/24]],MYCS[[#This Row],[Approved budget FY 24/25]])</f>
        <v>0</v>
      </c>
      <c r="V423" s="99">
        <f>MYCS[[#This Row],[Total Project Commitments]]-MYCS[[#This Row],[Total approved cost of the project by DC (Value in UGX)]]</f>
        <v>0</v>
      </c>
      <c r="W423" s="93"/>
      <c r="X423" s="93"/>
      <c r="Y423" s="93"/>
      <c r="Z423" s="100"/>
    </row>
    <row r="424" spans="1:26" ht="20.25" x14ac:dyDescent="0.3">
      <c r="A424" s="93"/>
      <c r="B424" s="94" t="str">
        <f ca="1">IFERROR(OFFSET(DC[[#Headers],[Code Project]],MATCH(MYCS[[#This Row],[Project Code and Name ]],DC[Code Project],0),-3),"")</f>
        <v/>
      </c>
      <c r="C424" s="93"/>
      <c r="D424" s="95" t="str">
        <f ca="1">IFERROR(OFFSET(DC[[#Headers],[Code Project]],MATCH(MYCS[[#This Row],[Project Code and Name ]],DC[Code Project],0),1),"")</f>
        <v/>
      </c>
      <c r="E424" s="96" t="str">
        <f ca="1">IFERROR(OFFSET(DC[[#Headers],[Code Project]],MATCH(MYCS[[#This Row],[Project Code and Name ]],DC[Code Project],0),6),"")</f>
        <v/>
      </c>
      <c r="F424" s="93"/>
      <c r="G424" s="93"/>
      <c r="H424" s="97"/>
      <c r="I424" s="97"/>
      <c r="J424" s="97"/>
      <c r="K424" s="97"/>
      <c r="L424" s="97"/>
      <c r="M424" s="97"/>
      <c r="N424" s="98">
        <f>J424+K424+L424+MYCS[[#This Row],[Non contractual commitments]]</f>
        <v>0</v>
      </c>
      <c r="O424" s="97"/>
      <c r="P424" s="97"/>
      <c r="Q424" s="97"/>
      <c r="R424" s="97"/>
      <c r="S424" s="97"/>
      <c r="T424" s="97"/>
      <c r="U424" s="98">
        <f>SUM(MYCS[[#This Row],[FY25-26 sum (signed)]:[Cumulative spending to end FY 23/24]],MYCS[[#This Row],[Approved budget FY 24/25]])</f>
        <v>0</v>
      </c>
      <c r="V424" s="99">
        <f>MYCS[[#This Row],[Total Project Commitments]]-MYCS[[#This Row],[Total approved cost of the project by DC (Value in UGX)]]</f>
        <v>0</v>
      </c>
      <c r="W424" s="93"/>
      <c r="X424" s="93"/>
      <c r="Y424" s="93"/>
      <c r="Z424" s="100"/>
    </row>
    <row r="425" spans="1:26" ht="20.25" x14ac:dyDescent="0.3">
      <c r="A425" s="93"/>
      <c r="B425" s="94" t="str">
        <f ca="1">IFERROR(OFFSET(DC[[#Headers],[Code Project]],MATCH(MYCS[[#This Row],[Project Code and Name ]],DC[Code Project],0),-3),"")</f>
        <v/>
      </c>
      <c r="C425" s="93"/>
      <c r="D425" s="95" t="str">
        <f ca="1">IFERROR(OFFSET(DC[[#Headers],[Code Project]],MATCH(MYCS[[#This Row],[Project Code and Name ]],DC[Code Project],0),1),"")</f>
        <v/>
      </c>
      <c r="E425" s="96" t="str">
        <f ca="1">IFERROR(OFFSET(DC[[#Headers],[Code Project]],MATCH(MYCS[[#This Row],[Project Code and Name ]],DC[Code Project],0),6),"")</f>
        <v/>
      </c>
      <c r="F425" s="93"/>
      <c r="G425" s="93"/>
      <c r="H425" s="97"/>
      <c r="I425" s="97"/>
      <c r="J425" s="97"/>
      <c r="K425" s="97"/>
      <c r="L425" s="97"/>
      <c r="M425" s="97"/>
      <c r="N425" s="98">
        <f>J425+K425+L425+MYCS[[#This Row],[Non contractual commitments]]</f>
        <v>0</v>
      </c>
      <c r="O425" s="97"/>
      <c r="P425" s="97"/>
      <c r="Q425" s="97"/>
      <c r="R425" s="97"/>
      <c r="S425" s="97"/>
      <c r="T425" s="97"/>
      <c r="U425" s="98">
        <f>SUM(MYCS[[#This Row],[FY25-26 sum (signed)]:[Cumulative spending to end FY 23/24]],MYCS[[#This Row],[Approved budget FY 24/25]])</f>
        <v>0</v>
      </c>
      <c r="V425" s="99">
        <f>MYCS[[#This Row],[Total Project Commitments]]-MYCS[[#This Row],[Total approved cost of the project by DC (Value in UGX)]]</f>
        <v>0</v>
      </c>
      <c r="W425" s="93"/>
      <c r="X425" s="93"/>
      <c r="Y425" s="93"/>
      <c r="Z425" s="100"/>
    </row>
    <row r="426" spans="1:26" ht="20.25" x14ac:dyDescent="0.3">
      <c r="A426" s="93"/>
      <c r="B426" s="94" t="str">
        <f ca="1">IFERROR(OFFSET(DC[[#Headers],[Code Project]],MATCH(MYCS[[#This Row],[Project Code and Name ]],DC[Code Project],0),-3),"")</f>
        <v/>
      </c>
      <c r="C426" s="93"/>
      <c r="D426" s="95" t="str">
        <f ca="1">IFERROR(OFFSET(DC[[#Headers],[Code Project]],MATCH(MYCS[[#This Row],[Project Code and Name ]],DC[Code Project],0),1),"")</f>
        <v/>
      </c>
      <c r="E426" s="96" t="str">
        <f ca="1">IFERROR(OFFSET(DC[[#Headers],[Code Project]],MATCH(MYCS[[#This Row],[Project Code and Name ]],DC[Code Project],0),6),"")</f>
        <v/>
      </c>
      <c r="F426" s="93"/>
      <c r="G426" s="93"/>
      <c r="H426" s="97"/>
      <c r="I426" s="97"/>
      <c r="J426" s="97"/>
      <c r="K426" s="97"/>
      <c r="L426" s="97"/>
      <c r="M426" s="97"/>
      <c r="N426" s="98">
        <f>J426+K426+L426+MYCS[[#This Row],[Non contractual commitments]]</f>
        <v>0</v>
      </c>
      <c r="O426" s="97"/>
      <c r="P426" s="97"/>
      <c r="Q426" s="97"/>
      <c r="R426" s="97"/>
      <c r="S426" s="97"/>
      <c r="T426" s="97"/>
      <c r="U426" s="98">
        <f>SUM(MYCS[[#This Row],[FY25-26 sum (signed)]:[Cumulative spending to end FY 23/24]],MYCS[[#This Row],[Approved budget FY 24/25]])</f>
        <v>0</v>
      </c>
      <c r="V426" s="99">
        <f>MYCS[[#This Row],[Total Project Commitments]]-MYCS[[#This Row],[Total approved cost of the project by DC (Value in UGX)]]</f>
        <v>0</v>
      </c>
      <c r="W426" s="93"/>
      <c r="X426" s="93"/>
      <c r="Y426" s="93"/>
      <c r="Z426" s="100"/>
    </row>
    <row r="427" spans="1:26" ht="20.25" x14ac:dyDescent="0.3">
      <c r="A427" s="93"/>
      <c r="B427" s="94" t="str">
        <f ca="1">IFERROR(OFFSET(DC[[#Headers],[Code Project]],MATCH(MYCS[[#This Row],[Project Code and Name ]],DC[Code Project],0),-3),"")</f>
        <v/>
      </c>
      <c r="C427" s="93"/>
      <c r="D427" s="95" t="str">
        <f ca="1">IFERROR(OFFSET(DC[[#Headers],[Code Project]],MATCH(MYCS[[#This Row],[Project Code and Name ]],DC[Code Project],0),1),"")</f>
        <v/>
      </c>
      <c r="E427" s="96" t="str">
        <f ca="1">IFERROR(OFFSET(DC[[#Headers],[Code Project]],MATCH(MYCS[[#This Row],[Project Code and Name ]],DC[Code Project],0),6),"")</f>
        <v/>
      </c>
      <c r="F427" s="93"/>
      <c r="G427" s="93"/>
      <c r="H427" s="97"/>
      <c r="I427" s="97"/>
      <c r="J427" s="97"/>
      <c r="K427" s="97"/>
      <c r="L427" s="97"/>
      <c r="M427" s="97"/>
      <c r="N427" s="98">
        <f>J427+K427+L427+MYCS[[#This Row],[Non contractual commitments]]</f>
        <v>0</v>
      </c>
      <c r="O427" s="97"/>
      <c r="P427" s="97"/>
      <c r="Q427" s="97"/>
      <c r="R427" s="97"/>
      <c r="S427" s="97"/>
      <c r="T427" s="97"/>
      <c r="U427" s="98">
        <f>SUM(MYCS[[#This Row],[FY25-26 sum (signed)]:[Cumulative spending to end FY 23/24]],MYCS[[#This Row],[Approved budget FY 24/25]])</f>
        <v>0</v>
      </c>
      <c r="V427" s="99">
        <f>MYCS[[#This Row],[Total Project Commitments]]-MYCS[[#This Row],[Total approved cost of the project by DC (Value in UGX)]]</f>
        <v>0</v>
      </c>
      <c r="W427" s="93"/>
      <c r="X427" s="93"/>
      <c r="Y427" s="93"/>
      <c r="Z427" s="100"/>
    </row>
    <row r="428" spans="1:26" ht="20.25" x14ac:dyDescent="0.3">
      <c r="A428" s="93"/>
      <c r="B428" s="94" t="str">
        <f ca="1">IFERROR(OFFSET(DC[[#Headers],[Code Project]],MATCH(MYCS[[#This Row],[Project Code and Name ]],DC[Code Project],0),-3),"")</f>
        <v/>
      </c>
      <c r="C428" s="93"/>
      <c r="D428" s="95" t="str">
        <f ca="1">IFERROR(OFFSET(DC[[#Headers],[Code Project]],MATCH(MYCS[[#This Row],[Project Code and Name ]],DC[Code Project],0),1),"")</f>
        <v/>
      </c>
      <c r="E428" s="96" t="str">
        <f ca="1">IFERROR(OFFSET(DC[[#Headers],[Code Project]],MATCH(MYCS[[#This Row],[Project Code and Name ]],DC[Code Project],0),6),"")</f>
        <v/>
      </c>
      <c r="F428" s="93"/>
      <c r="G428" s="93"/>
      <c r="H428" s="97"/>
      <c r="I428" s="97"/>
      <c r="J428" s="97"/>
      <c r="K428" s="97"/>
      <c r="L428" s="97"/>
      <c r="M428" s="97"/>
      <c r="N428" s="98">
        <f>J428+K428+L428+MYCS[[#This Row],[Non contractual commitments]]</f>
        <v>0</v>
      </c>
      <c r="O428" s="97"/>
      <c r="P428" s="97"/>
      <c r="Q428" s="97"/>
      <c r="R428" s="97"/>
      <c r="S428" s="97"/>
      <c r="T428" s="97"/>
      <c r="U428" s="98">
        <f>SUM(MYCS[[#This Row],[FY25-26 sum (signed)]:[Cumulative spending to end FY 23/24]],MYCS[[#This Row],[Approved budget FY 24/25]])</f>
        <v>0</v>
      </c>
      <c r="V428" s="99">
        <f>MYCS[[#This Row],[Total Project Commitments]]-MYCS[[#This Row],[Total approved cost of the project by DC (Value in UGX)]]</f>
        <v>0</v>
      </c>
      <c r="W428" s="93"/>
      <c r="X428" s="93"/>
      <c r="Y428" s="93"/>
      <c r="Z428" s="100"/>
    </row>
    <row r="429" spans="1:26" ht="20.25" x14ac:dyDescent="0.3">
      <c r="A429" s="93"/>
      <c r="B429" s="94" t="str">
        <f ca="1">IFERROR(OFFSET(DC[[#Headers],[Code Project]],MATCH(MYCS[[#This Row],[Project Code and Name ]],DC[Code Project],0),-3),"")</f>
        <v/>
      </c>
      <c r="C429" s="93"/>
      <c r="D429" s="95" t="str">
        <f ca="1">IFERROR(OFFSET(DC[[#Headers],[Code Project]],MATCH(MYCS[[#This Row],[Project Code and Name ]],DC[Code Project],0),1),"")</f>
        <v/>
      </c>
      <c r="E429" s="96" t="str">
        <f ca="1">IFERROR(OFFSET(DC[[#Headers],[Code Project]],MATCH(MYCS[[#This Row],[Project Code and Name ]],DC[Code Project],0),6),"")</f>
        <v/>
      </c>
      <c r="F429" s="93"/>
      <c r="G429" s="93"/>
      <c r="H429" s="97"/>
      <c r="I429" s="97"/>
      <c r="J429" s="97"/>
      <c r="K429" s="97"/>
      <c r="L429" s="97"/>
      <c r="M429" s="97"/>
      <c r="N429" s="98">
        <f>J429+K429+L429+MYCS[[#This Row],[Non contractual commitments]]</f>
        <v>0</v>
      </c>
      <c r="O429" s="97"/>
      <c r="P429" s="97"/>
      <c r="Q429" s="97"/>
      <c r="R429" s="97"/>
      <c r="S429" s="97"/>
      <c r="T429" s="97"/>
      <c r="U429" s="98">
        <f>SUM(MYCS[[#This Row],[FY25-26 sum (signed)]:[Cumulative spending to end FY 23/24]],MYCS[[#This Row],[Approved budget FY 24/25]])</f>
        <v>0</v>
      </c>
      <c r="V429" s="99">
        <f>MYCS[[#This Row],[Total Project Commitments]]-MYCS[[#This Row],[Total approved cost of the project by DC (Value in UGX)]]</f>
        <v>0</v>
      </c>
      <c r="W429" s="93"/>
      <c r="X429" s="93"/>
      <c r="Y429" s="93"/>
      <c r="Z429" s="100"/>
    </row>
    <row r="430" spans="1:26" ht="20.25" x14ac:dyDescent="0.3">
      <c r="A430" s="93"/>
      <c r="B430" s="94" t="str">
        <f ca="1">IFERROR(OFFSET(DC[[#Headers],[Code Project]],MATCH(MYCS[[#This Row],[Project Code and Name ]],DC[Code Project],0),-3),"")</f>
        <v/>
      </c>
      <c r="C430" s="93"/>
      <c r="D430" s="95" t="str">
        <f ca="1">IFERROR(OFFSET(DC[[#Headers],[Code Project]],MATCH(MYCS[[#This Row],[Project Code and Name ]],DC[Code Project],0),1),"")</f>
        <v/>
      </c>
      <c r="E430" s="96" t="str">
        <f ca="1">IFERROR(OFFSET(DC[[#Headers],[Code Project]],MATCH(MYCS[[#This Row],[Project Code and Name ]],DC[Code Project],0),6),"")</f>
        <v/>
      </c>
      <c r="F430" s="93"/>
      <c r="G430" s="93"/>
      <c r="H430" s="97"/>
      <c r="I430" s="97"/>
      <c r="J430" s="97"/>
      <c r="K430" s="97"/>
      <c r="L430" s="97"/>
      <c r="M430" s="97"/>
      <c r="N430" s="98">
        <f>J430+K430+L430+MYCS[[#This Row],[Non contractual commitments]]</f>
        <v>0</v>
      </c>
      <c r="O430" s="97"/>
      <c r="P430" s="97"/>
      <c r="Q430" s="97"/>
      <c r="R430" s="97"/>
      <c r="S430" s="97"/>
      <c r="T430" s="97"/>
      <c r="U430" s="98">
        <f>SUM(MYCS[[#This Row],[FY25-26 sum (signed)]:[Cumulative spending to end FY 23/24]],MYCS[[#This Row],[Approved budget FY 24/25]])</f>
        <v>0</v>
      </c>
      <c r="V430" s="99">
        <f>MYCS[[#This Row],[Total Project Commitments]]-MYCS[[#This Row],[Total approved cost of the project by DC (Value in UGX)]]</f>
        <v>0</v>
      </c>
      <c r="W430" s="93"/>
      <c r="X430" s="93"/>
      <c r="Y430" s="93"/>
      <c r="Z430" s="100"/>
    </row>
    <row r="431" spans="1:26" ht="20.25" x14ac:dyDescent="0.3">
      <c r="A431" s="93"/>
      <c r="B431" s="94" t="str">
        <f ca="1">IFERROR(OFFSET(DC[[#Headers],[Code Project]],MATCH(MYCS[[#This Row],[Project Code and Name ]],DC[Code Project],0),-3),"")</f>
        <v/>
      </c>
      <c r="C431" s="93"/>
      <c r="D431" s="95" t="str">
        <f ca="1">IFERROR(OFFSET(DC[[#Headers],[Code Project]],MATCH(MYCS[[#This Row],[Project Code and Name ]],DC[Code Project],0),1),"")</f>
        <v/>
      </c>
      <c r="E431" s="96" t="str">
        <f ca="1">IFERROR(OFFSET(DC[[#Headers],[Code Project]],MATCH(MYCS[[#This Row],[Project Code and Name ]],DC[Code Project],0),6),"")</f>
        <v/>
      </c>
      <c r="F431" s="93"/>
      <c r="G431" s="93"/>
      <c r="H431" s="97"/>
      <c r="I431" s="97"/>
      <c r="J431" s="97"/>
      <c r="K431" s="97"/>
      <c r="L431" s="97"/>
      <c r="M431" s="97"/>
      <c r="N431" s="98">
        <f>J431+K431+L431+MYCS[[#This Row],[Non contractual commitments]]</f>
        <v>0</v>
      </c>
      <c r="O431" s="97"/>
      <c r="P431" s="97"/>
      <c r="Q431" s="97"/>
      <c r="R431" s="97"/>
      <c r="S431" s="97"/>
      <c r="T431" s="97"/>
      <c r="U431" s="98">
        <f>SUM(MYCS[[#This Row],[FY25-26 sum (signed)]:[Cumulative spending to end FY 23/24]],MYCS[[#This Row],[Approved budget FY 24/25]])</f>
        <v>0</v>
      </c>
      <c r="V431" s="99">
        <f>MYCS[[#This Row],[Total Project Commitments]]-MYCS[[#This Row],[Total approved cost of the project by DC (Value in UGX)]]</f>
        <v>0</v>
      </c>
      <c r="W431" s="93"/>
      <c r="X431" s="93"/>
      <c r="Y431" s="93"/>
      <c r="Z431" s="100"/>
    </row>
    <row r="432" spans="1:26" ht="20.25" x14ac:dyDescent="0.3">
      <c r="A432" s="93"/>
      <c r="B432" s="94" t="str">
        <f ca="1">IFERROR(OFFSET(DC[[#Headers],[Code Project]],MATCH(MYCS[[#This Row],[Project Code and Name ]],DC[Code Project],0),-3),"")</f>
        <v/>
      </c>
      <c r="C432" s="93"/>
      <c r="D432" s="95" t="str">
        <f ca="1">IFERROR(OFFSET(DC[[#Headers],[Code Project]],MATCH(MYCS[[#This Row],[Project Code and Name ]],DC[Code Project],0),1),"")</f>
        <v/>
      </c>
      <c r="E432" s="96" t="str">
        <f ca="1">IFERROR(OFFSET(DC[[#Headers],[Code Project]],MATCH(MYCS[[#This Row],[Project Code and Name ]],DC[Code Project],0),6),"")</f>
        <v/>
      </c>
      <c r="F432" s="93"/>
      <c r="G432" s="93"/>
      <c r="H432" s="97"/>
      <c r="I432" s="97"/>
      <c r="J432" s="97"/>
      <c r="K432" s="97"/>
      <c r="L432" s="97"/>
      <c r="M432" s="97"/>
      <c r="N432" s="98">
        <f>J432+K432+L432+MYCS[[#This Row],[Non contractual commitments]]</f>
        <v>0</v>
      </c>
      <c r="O432" s="97"/>
      <c r="P432" s="97"/>
      <c r="Q432" s="97"/>
      <c r="R432" s="97"/>
      <c r="S432" s="97"/>
      <c r="T432" s="97"/>
      <c r="U432" s="98">
        <f>SUM(MYCS[[#This Row],[FY25-26 sum (signed)]:[Cumulative spending to end FY 23/24]],MYCS[[#This Row],[Approved budget FY 24/25]])</f>
        <v>0</v>
      </c>
      <c r="V432" s="99">
        <f>MYCS[[#This Row],[Total Project Commitments]]-MYCS[[#This Row],[Total approved cost of the project by DC (Value in UGX)]]</f>
        <v>0</v>
      </c>
      <c r="W432" s="93"/>
      <c r="X432" s="93"/>
      <c r="Y432" s="93"/>
      <c r="Z432" s="100"/>
    </row>
    <row r="433" spans="1:26" ht="20.25" x14ac:dyDescent="0.3">
      <c r="A433" s="93"/>
      <c r="B433" s="94" t="str">
        <f ca="1">IFERROR(OFFSET(DC[[#Headers],[Code Project]],MATCH(MYCS[[#This Row],[Project Code and Name ]],DC[Code Project],0),-3),"")</f>
        <v/>
      </c>
      <c r="C433" s="93"/>
      <c r="D433" s="95" t="str">
        <f ca="1">IFERROR(OFFSET(DC[[#Headers],[Code Project]],MATCH(MYCS[[#This Row],[Project Code and Name ]],DC[Code Project],0),1),"")</f>
        <v/>
      </c>
      <c r="E433" s="96" t="str">
        <f ca="1">IFERROR(OFFSET(DC[[#Headers],[Code Project]],MATCH(MYCS[[#This Row],[Project Code and Name ]],DC[Code Project],0),6),"")</f>
        <v/>
      </c>
      <c r="F433" s="93"/>
      <c r="G433" s="93"/>
      <c r="H433" s="97"/>
      <c r="I433" s="97"/>
      <c r="J433" s="97"/>
      <c r="K433" s="97"/>
      <c r="L433" s="97"/>
      <c r="M433" s="97"/>
      <c r="N433" s="98">
        <f>J433+K433+L433+MYCS[[#This Row],[Non contractual commitments]]</f>
        <v>0</v>
      </c>
      <c r="O433" s="97"/>
      <c r="P433" s="97"/>
      <c r="Q433" s="97"/>
      <c r="R433" s="97"/>
      <c r="S433" s="97"/>
      <c r="T433" s="97"/>
      <c r="U433" s="98">
        <f>SUM(MYCS[[#This Row],[FY25-26 sum (signed)]:[Cumulative spending to end FY 23/24]],MYCS[[#This Row],[Approved budget FY 24/25]])</f>
        <v>0</v>
      </c>
      <c r="V433" s="99">
        <f>MYCS[[#This Row],[Total Project Commitments]]-MYCS[[#This Row],[Total approved cost of the project by DC (Value in UGX)]]</f>
        <v>0</v>
      </c>
      <c r="W433" s="93"/>
      <c r="X433" s="93"/>
      <c r="Y433" s="93"/>
      <c r="Z433" s="100"/>
    </row>
    <row r="434" spans="1:26" ht="20.25" x14ac:dyDescent="0.3">
      <c r="A434" s="93"/>
      <c r="B434" s="94" t="str">
        <f ca="1">IFERROR(OFFSET(DC[[#Headers],[Code Project]],MATCH(MYCS[[#This Row],[Project Code and Name ]],DC[Code Project],0),-3),"")</f>
        <v/>
      </c>
      <c r="C434" s="93"/>
      <c r="D434" s="95" t="str">
        <f ca="1">IFERROR(OFFSET(DC[[#Headers],[Code Project]],MATCH(MYCS[[#This Row],[Project Code and Name ]],DC[Code Project],0),1),"")</f>
        <v/>
      </c>
      <c r="E434" s="96" t="str">
        <f ca="1">IFERROR(OFFSET(DC[[#Headers],[Code Project]],MATCH(MYCS[[#This Row],[Project Code and Name ]],DC[Code Project],0),6),"")</f>
        <v/>
      </c>
      <c r="F434" s="93"/>
      <c r="G434" s="93"/>
      <c r="H434" s="97"/>
      <c r="I434" s="97"/>
      <c r="J434" s="97"/>
      <c r="K434" s="97"/>
      <c r="L434" s="97"/>
      <c r="M434" s="97"/>
      <c r="N434" s="98">
        <f>J434+K434+L434+MYCS[[#This Row],[Non contractual commitments]]</f>
        <v>0</v>
      </c>
      <c r="O434" s="97"/>
      <c r="P434" s="97"/>
      <c r="Q434" s="97"/>
      <c r="R434" s="97"/>
      <c r="S434" s="97"/>
      <c r="T434" s="97"/>
      <c r="U434" s="98">
        <f>SUM(MYCS[[#This Row],[FY25-26 sum (signed)]:[Cumulative spending to end FY 23/24]],MYCS[[#This Row],[Approved budget FY 24/25]])</f>
        <v>0</v>
      </c>
      <c r="V434" s="99">
        <f>MYCS[[#This Row],[Total Project Commitments]]-MYCS[[#This Row],[Total approved cost of the project by DC (Value in UGX)]]</f>
        <v>0</v>
      </c>
      <c r="W434" s="93"/>
      <c r="X434" s="93"/>
      <c r="Y434" s="93"/>
      <c r="Z434" s="100"/>
    </row>
    <row r="435" spans="1:26" ht="20.25" x14ac:dyDescent="0.3">
      <c r="A435" s="93"/>
      <c r="B435" s="94" t="str">
        <f ca="1">IFERROR(OFFSET(DC[[#Headers],[Code Project]],MATCH(MYCS[[#This Row],[Project Code and Name ]],DC[Code Project],0),-3),"")</f>
        <v/>
      </c>
      <c r="C435" s="93"/>
      <c r="D435" s="95" t="str">
        <f ca="1">IFERROR(OFFSET(DC[[#Headers],[Code Project]],MATCH(MYCS[[#This Row],[Project Code and Name ]],DC[Code Project],0),1),"")</f>
        <v/>
      </c>
      <c r="E435" s="96" t="str">
        <f ca="1">IFERROR(OFFSET(DC[[#Headers],[Code Project]],MATCH(MYCS[[#This Row],[Project Code and Name ]],DC[Code Project],0),6),"")</f>
        <v/>
      </c>
      <c r="F435" s="93"/>
      <c r="G435" s="93"/>
      <c r="H435" s="97"/>
      <c r="I435" s="97"/>
      <c r="J435" s="97"/>
      <c r="K435" s="97"/>
      <c r="L435" s="97"/>
      <c r="M435" s="97"/>
      <c r="N435" s="98">
        <f>J435+K435+L435+MYCS[[#This Row],[Non contractual commitments]]</f>
        <v>0</v>
      </c>
      <c r="O435" s="97"/>
      <c r="P435" s="97"/>
      <c r="Q435" s="97"/>
      <c r="R435" s="97"/>
      <c r="S435" s="97"/>
      <c r="T435" s="97"/>
      <c r="U435" s="98">
        <f>SUM(MYCS[[#This Row],[FY25-26 sum (signed)]:[Cumulative spending to end FY 23/24]],MYCS[[#This Row],[Approved budget FY 24/25]])</f>
        <v>0</v>
      </c>
      <c r="V435" s="99">
        <f>MYCS[[#This Row],[Total Project Commitments]]-MYCS[[#This Row],[Total approved cost of the project by DC (Value in UGX)]]</f>
        <v>0</v>
      </c>
      <c r="W435" s="93"/>
      <c r="X435" s="93"/>
      <c r="Y435" s="93"/>
      <c r="Z435" s="100"/>
    </row>
    <row r="436" spans="1:26" ht="20.25" x14ac:dyDescent="0.3">
      <c r="A436" s="93"/>
      <c r="B436" s="94" t="str">
        <f ca="1">IFERROR(OFFSET(DC[[#Headers],[Code Project]],MATCH(MYCS[[#This Row],[Project Code and Name ]],DC[Code Project],0),-3),"")</f>
        <v/>
      </c>
      <c r="C436" s="93"/>
      <c r="D436" s="95" t="str">
        <f ca="1">IFERROR(OFFSET(DC[[#Headers],[Code Project]],MATCH(MYCS[[#This Row],[Project Code and Name ]],DC[Code Project],0),1),"")</f>
        <v/>
      </c>
      <c r="E436" s="96" t="str">
        <f ca="1">IFERROR(OFFSET(DC[[#Headers],[Code Project]],MATCH(MYCS[[#This Row],[Project Code and Name ]],DC[Code Project],0),6),"")</f>
        <v/>
      </c>
      <c r="F436" s="93"/>
      <c r="G436" s="93"/>
      <c r="H436" s="97"/>
      <c r="I436" s="97"/>
      <c r="J436" s="97"/>
      <c r="K436" s="97"/>
      <c r="L436" s="97"/>
      <c r="M436" s="97"/>
      <c r="N436" s="98">
        <f>J436+K436+L436+MYCS[[#This Row],[Non contractual commitments]]</f>
        <v>0</v>
      </c>
      <c r="O436" s="97"/>
      <c r="P436" s="97"/>
      <c r="Q436" s="97"/>
      <c r="R436" s="97"/>
      <c r="S436" s="97"/>
      <c r="T436" s="97"/>
      <c r="U436" s="98">
        <f>SUM(MYCS[[#This Row],[FY25-26 sum (signed)]:[Cumulative spending to end FY 23/24]],MYCS[[#This Row],[Approved budget FY 24/25]])</f>
        <v>0</v>
      </c>
      <c r="V436" s="99">
        <f>MYCS[[#This Row],[Total Project Commitments]]-MYCS[[#This Row],[Total approved cost of the project by DC (Value in UGX)]]</f>
        <v>0</v>
      </c>
      <c r="W436" s="93"/>
      <c r="X436" s="93"/>
      <c r="Y436" s="93"/>
      <c r="Z436" s="100"/>
    </row>
    <row r="437" spans="1:26" ht="20.25" x14ac:dyDescent="0.3">
      <c r="A437" s="93"/>
      <c r="B437" s="94" t="str">
        <f ca="1">IFERROR(OFFSET(DC[[#Headers],[Code Project]],MATCH(MYCS[[#This Row],[Project Code and Name ]],DC[Code Project],0),-3),"")</f>
        <v/>
      </c>
      <c r="C437" s="93"/>
      <c r="D437" s="95" t="str">
        <f ca="1">IFERROR(OFFSET(DC[[#Headers],[Code Project]],MATCH(MYCS[[#This Row],[Project Code and Name ]],DC[Code Project],0),1),"")</f>
        <v/>
      </c>
      <c r="E437" s="96" t="str">
        <f ca="1">IFERROR(OFFSET(DC[[#Headers],[Code Project]],MATCH(MYCS[[#This Row],[Project Code and Name ]],DC[Code Project],0),6),"")</f>
        <v/>
      </c>
      <c r="F437" s="93"/>
      <c r="G437" s="93"/>
      <c r="H437" s="97"/>
      <c r="I437" s="97"/>
      <c r="J437" s="97"/>
      <c r="K437" s="97"/>
      <c r="L437" s="97"/>
      <c r="M437" s="97"/>
      <c r="N437" s="98">
        <f>J437+K437+L437+MYCS[[#This Row],[Non contractual commitments]]</f>
        <v>0</v>
      </c>
      <c r="O437" s="97"/>
      <c r="P437" s="97"/>
      <c r="Q437" s="97"/>
      <c r="R437" s="97"/>
      <c r="S437" s="97"/>
      <c r="T437" s="97"/>
      <c r="U437" s="98">
        <f>SUM(MYCS[[#This Row],[FY25-26 sum (signed)]:[Cumulative spending to end FY 23/24]],MYCS[[#This Row],[Approved budget FY 24/25]])</f>
        <v>0</v>
      </c>
      <c r="V437" s="99">
        <f>MYCS[[#This Row],[Total Project Commitments]]-MYCS[[#This Row],[Total approved cost of the project by DC (Value in UGX)]]</f>
        <v>0</v>
      </c>
      <c r="W437" s="93"/>
      <c r="X437" s="93"/>
      <c r="Y437" s="93"/>
      <c r="Z437" s="100"/>
    </row>
    <row r="438" spans="1:26" ht="20.25" x14ac:dyDescent="0.3">
      <c r="A438" s="93"/>
      <c r="B438" s="94" t="str">
        <f ca="1">IFERROR(OFFSET(DC[[#Headers],[Code Project]],MATCH(MYCS[[#This Row],[Project Code and Name ]],DC[Code Project],0),-3),"")</f>
        <v/>
      </c>
      <c r="C438" s="93"/>
      <c r="D438" s="95" t="str">
        <f ca="1">IFERROR(OFFSET(DC[[#Headers],[Code Project]],MATCH(MYCS[[#This Row],[Project Code and Name ]],DC[Code Project],0),1),"")</f>
        <v/>
      </c>
      <c r="E438" s="96" t="str">
        <f ca="1">IFERROR(OFFSET(DC[[#Headers],[Code Project]],MATCH(MYCS[[#This Row],[Project Code and Name ]],DC[Code Project],0),6),"")</f>
        <v/>
      </c>
      <c r="F438" s="93"/>
      <c r="G438" s="93"/>
      <c r="H438" s="97"/>
      <c r="I438" s="97"/>
      <c r="J438" s="97"/>
      <c r="K438" s="97"/>
      <c r="L438" s="97"/>
      <c r="M438" s="97"/>
      <c r="N438" s="98">
        <f>J438+K438+L438+MYCS[[#This Row],[Non contractual commitments]]</f>
        <v>0</v>
      </c>
      <c r="O438" s="97"/>
      <c r="P438" s="97"/>
      <c r="Q438" s="97"/>
      <c r="R438" s="97"/>
      <c r="S438" s="97"/>
      <c r="T438" s="97"/>
      <c r="U438" s="98">
        <f>SUM(MYCS[[#This Row],[FY25-26 sum (signed)]:[Cumulative spending to end FY 23/24]],MYCS[[#This Row],[Approved budget FY 24/25]])</f>
        <v>0</v>
      </c>
      <c r="V438" s="99">
        <f>MYCS[[#This Row],[Total Project Commitments]]-MYCS[[#This Row],[Total approved cost of the project by DC (Value in UGX)]]</f>
        <v>0</v>
      </c>
      <c r="W438" s="93"/>
      <c r="X438" s="93"/>
      <c r="Y438" s="93"/>
      <c r="Z438" s="100"/>
    </row>
    <row r="439" spans="1:26" ht="20.25" x14ac:dyDescent="0.3">
      <c r="A439" s="93"/>
      <c r="B439" s="94" t="str">
        <f ca="1">IFERROR(OFFSET(DC[[#Headers],[Code Project]],MATCH(MYCS[[#This Row],[Project Code and Name ]],DC[Code Project],0),-3),"")</f>
        <v/>
      </c>
      <c r="C439" s="93"/>
      <c r="D439" s="95" t="str">
        <f ca="1">IFERROR(OFFSET(DC[[#Headers],[Code Project]],MATCH(MYCS[[#This Row],[Project Code and Name ]],DC[Code Project],0),1),"")</f>
        <v/>
      </c>
      <c r="E439" s="96" t="str">
        <f ca="1">IFERROR(OFFSET(DC[[#Headers],[Code Project]],MATCH(MYCS[[#This Row],[Project Code and Name ]],DC[Code Project],0),6),"")</f>
        <v/>
      </c>
      <c r="F439" s="93"/>
      <c r="G439" s="93"/>
      <c r="H439" s="97"/>
      <c r="I439" s="97"/>
      <c r="J439" s="97"/>
      <c r="K439" s="97"/>
      <c r="L439" s="97"/>
      <c r="M439" s="97"/>
      <c r="N439" s="98">
        <f>J439+K439+L439+MYCS[[#This Row],[Non contractual commitments]]</f>
        <v>0</v>
      </c>
      <c r="O439" s="97"/>
      <c r="P439" s="97"/>
      <c r="Q439" s="97"/>
      <c r="R439" s="97"/>
      <c r="S439" s="97"/>
      <c r="T439" s="97"/>
      <c r="U439" s="98">
        <f>SUM(MYCS[[#This Row],[FY25-26 sum (signed)]:[Cumulative spending to end FY 23/24]],MYCS[[#This Row],[Approved budget FY 24/25]])</f>
        <v>0</v>
      </c>
      <c r="V439" s="99">
        <f>MYCS[[#This Row],[Total Project Commitments]]-MYCS[[#This Row],[Total approved cost of the project by DC (Value in UGX)]]</f>
        <v>0</v>
      </c>
      <c r="W439" s="93"/>
      <c r="X439" s="93"/>
      <c r="Y439" s="93"/>
      <c r="Z439" s="100"/>
    </row>
    <row r="440" spans="1:26" ht="20.25" x14ac:dyDescent="0.3">
      <c r="A440" s="93"/>
      <c r="B440" s="94" t="str">
        <f ca="1">IFERROR(OFFSET(DC[[#Headers],[Code Project]],MATCH(MYCS[[#This Row],[Project Code and Name ]],DC[Code Project],0),-3),"")</f>
        <v/>
      </c>
      <c r="C440" s="93"/>
      <c r="D440" s="95" t="str">
        <f ca="1">IFERROR(OFFSET(DC[[#Headers],[Code Project]],MATCH(MYCS[[#This Row],[Project Code and Name ]],DC[Code Project],0),1),"")</f>
        <v/>
      </c>
      <c r="E440" s="96" t="str">
        <f ca="1">IFERROR(OFFSET(DC[[#Headers],[Code Project]],MATCH(MYCS[[#This Row],[Project Code and Name ]],DC[Code Project],0),6),"")</f>
        <v/>
      </c>
      <c r="F440" s="93"/>
      <c r="G440" s="93"/>
      <c r="H440" s="97"/>
      <c r="I440" s="97"/>
      <c r="J440" s="97"/>
      <c r="K440" s="97"/>
      <c r="L440" s="97"/>
      <c r="M440" s="97"/>
      <c r="N440" s="98">
        <f>J440+K440+L440+MYCS[[#This Row],[Non contractual commitments]]</f>
        <v>0</v>
      </c>
      <c r="O440" s="97"/>
      <c r="P440" s="97"/>
      <c r="Q440" s="97"/>
      <c r="R440" s="97"/>
      <c r="S440" s="97"/>
      <c r="T440" s="97"/>
      <c r="U440" s="98">
        <f>SUM(MYCS[[#This Row],[FY25-26 sum (signed)]:[Cumulative spending to end FY 23/24]],MYCS[[#This Row],[Approved budget FY 24/25]])</f>
        <v>0</v>
      </c>
      <c r="V440" s="99">
        <f>MYCS[[#This Row],[Total Project Commitments]]-MYCS[[#This Row],[Total approved cost of the project by DC (Value in UGX)]]</f>
        <v>0</v>
      </c>
      <c r="W440" s="93"/>
      <c r="X440" s="93"/>
      <c r="Y440" s="93"/>
      <c r="Z440" s="100"/>
    </row>
    <row r="441" spans="1:26" ht="20.25" x14ac:dyDescent="0.3">
      <c r="A441" s="93"/>
      <c r="B441" s="94" t="str">
        <f ca="1">IFERROR(OFFSET(DC[[#Headers],[Code Project]],MATCH(MYCS[[#This Row],[Project Code and Name ]],DC[Code Project],0),-3),"")</f>
        <v/>
      </c>
      <c r="C441" s="93"/>
      <c r="D441" s="95" t="str">
        <f ca="1">IFERROR(OFFSET(DC[[#Headers],[Code Project]],MATCH(MYCS[[#This Row],[Project Code and Name ]],DC[Code Project],0),1),"")</f>
        <v/>
      </c>
      <c r="E441" s="96" t="str">
        <f ca="1">IFERROR(OFFSET(DC[[#Headers],[Code Project]],MATCH(MYCS[[#This Row],[Project Code and Name ]],DC[Code Project],0),6),"")</f>
        <v/>
      </c>
      <c r="F441" s="93"/>
      <c r="G441" s="93"/>
      <c r="H441" s="97"/>
      <c r="I441" s="97"/>
      <c r="J441" s="97"/>
      <c r="K441" s="97"/>
      <c r="L441" s="97"/>
      <c r="M441" s="97"/>
      <c r="N441" s="98">
        <f>J441+K441+L441+MYCS[[#This Row],[Non contractual commitments]]</f>
        <v>0</v>
      </c>
      <c r="O441" s="97"/>
      <c r="P441" s="97"/>
      <c r="Q441" s="97"/>
      <c r="R441" s="97"/>
      <c r="S441" s="97"/>
      <c r="T441" s="97"/>
      <c r="U441" s="98">
        <f>SUM(MYCS[[#This Row],[FY25-26 sum (signed)]:[Cumulative spending to end FY 23/24]],MYCS[[#This Row],[Approved budget FY 24/25]])</f>
        <v>0</v>
      </c>
      <c r="V441" s="99">
        <f>MYCS[[#This Row],[Total Project Commitments]]-MYCS[[#This Row],[Total approved cost of the project by DC (Value in UGX)]]</f>
        <v>0</v>
      </c>
      <c r="W441" s="93"/>
      <c r="X441" s="93"/>
      <c r="Y441" s="93"/>
      <c r="Z441" s="100"/>
    </row>
    <row r="442" spans="1:26" ht="20.25" x14ac:dyDescent="0.3">
      <c r="A442" s="93"/>
      <c r="B442" s="94" t="str">
        <f ca="1">IFERROR(OFFSET(DC[[#Headers],[Code Project]],MATCH(MYCS[[#This Row],[Project Code and Name ]],DC[Code Project],0),-3),"")</f>
        <v/>
      </c>
      <c r="C442" s="93"/>
      <c r="D442" s="95" t="str">
        <f ca="1">IFERROR(OFFSET(DC[[#Headers],[Code Project]],MATCH(MYCS[[#This Row],[Project Code and Name ]],DC[Code Project],0),1),"")</f>
        <v/>
      </c>
      <c r="E442" s="96" t="str">
        <f ca="1">IFERROR(OFFSET(DC[[#Headers],[Code Project]],MATCH(MYCS[[#This Row],[Project Code and Name ]],DC[Code Project],0),6),"")</f>
        <v/>
      </c>
      <c r="F442" s="93"/>
      <c r="G442" s="93"/>
      <c r="H442" s="97"/>
      <c r="I442" s="97"/>
      <c r="J442" s="97"/>
      <c r="K442" s="97"/>
      <c r="L442" s="97"/>
      <c r="M442" s="97"/>
      <c r="N442" s="98">
        <f>J442+K442+L442+MYCS[[#This Row],[Non contractual commitments]]</f>
        <v>0</v>
      </c>
      <c r="O442" s="97"/>
      <c r="P442" s="97"/>
      <c r="Q442" s="97"/>
      <c r="R442" s="97"/>
      <c r="S442" s="97"/>
      <c r="T442" s="97"/>
      <c r="U442" s="98">
        <f>SUM(MYCS[[#This Row],[FY25-26 sum (signed)]:[Cumulative spending to end FY 23/24]],MYCS[[#This Row],[Approved budget FY 24/25]])</f>
        <v>0</v>
      </c>
      <c r="V442" s="99">
        <f>MYCS[[#This Row],[Total Project Commitments]]-MYCS[[#This Row],[Total approved cost of the project by DC (Value in UGX)]]</f>
        <v>0</v>
      </c>
      <c r="W442" s="93"/>
      <c r="X442" s="93"/>
      <c r="Y442" s="93"/>
      <c r="Z442" s="100"/>
    </row>
    <row r="443" spans="1:26" ht="20.25" x14ac:dyDescent="0.3">
      <c r="A443" s="93"/>
      <c r="B443" s="94" t="str">
        <f ca="1">IFERROR(OFFSET(DC[[#Headers],[Code Project]],MATCH(MYCS[[#This Row],[Project Code and Name ]],DC[Code Project],0),-3),"")</f>
        <v/>
      </c>
      <c r="C443" s="93"/>
      <c r="D443" s="95" t="str">
        <f ca="1">IFERROR(OFFSET(DC[[#Headers],[Code Project]],MATCH(MYCS[[#This Row],[Project Code and Name ]],DC[Code Project],0),1),"")</f>
        <v/>
      </c>
      <c r="E443" s="96" t="str">
        <f ca="1">IFERROR(OFFSET(DC[[#Headers],[Code Project]],MATCH(MYCS[[#This Row],[Project Code and Name ]],DC[Code Project],0),6),"")</f>
        <v/>
      </c>
      <c r="F443" s="93"/>
      <c r="G443" s="93"/>
      <c r="H443" s="97"/>
      <c r="I443" s="97"/>
      <c r="J443" s="97"/>
      <c r="K443" s="97"/>
      <c r="L443" s="97"/>
      <c r="M443" s="97"/>
      <c r="N443" s="98">
        <f>J443+K443+L443+MYCS[[#This Row],[Non contractual commitments]]</f>
        <v>0</v>
      </c>
      <c r="O443" s="97"/>
      <c r="P443" s="97"/>
      <c r="Q443" s="97"/>
      <c r="R443" s="97"/>
      <c r="S443" s="97"/>
      <c r="T443" s="97"/>
      <c r="U443" s="98">
        <f>SUM(MYCS[[#This Row],[FY25-26 sum (signed)]:[Cumulative spending to end FY 23/24]],MYCS[[#This Row],[Approved budget FY 24/25]])</f>
        <v>0</v>
      </c>
      <c r="V443" s="99">
        <f>MYCS[[#This Row],[Total Project Commitments]]-MYCS[[#This Row],[Total approved cost of the project by DC (Value in UGX)]]</f>
        <v>0</v>
      </c>
      <c r="W443" s="93"/>
      <c r="X443" s="93"/>
      <c r="Y443" s="93"/>
      <c r="Z443" s="100"/>
    </row>
    <row r="444" spans="1:26" ht="20.25" x14ac:dyDescent="0.3">
      <c r="A444" s="93"/>
      <c r="B444" s="94" t="str">
        <f ca="1">IFERROR(OFFSET(DC[[#Headers],[Code Project]],MATCH(MYCS[[#This Row],[Project Code and Name ]],DC[Code Project],0),-3),"")</f>
        <v/>
      </c>
      <c r="C444" s="93"/>
      <c r="D444" s="95" t="str">
        <f ca="1">IFERROR(OFFSET(DC[[#Headers],[Code Project]],MATCH(MYCS[[#This Row],[Project Code and Name ]],DC[Code Project],0),1),"")</f>
        <v/>
      </c>
      <c r="E444" s="96" t="str">
        <f ca="1">IFERROR(OFFSET(DC[[#Headers],[Code Project]],MATCH(MYCS[[#This Row],[Project Code and Name ]],DC[Code Project],0),6),"")</f>
        <v/>
      </c>
      <c r="F444" s="93"/>
      <c r="G444" s="93"/>
      <c r="H444" s="97"/>
      <c r="I444" s="97"/>
      <c r="J444" s="97"/>
      <c r="K444" s="97"/>
      <c r="L444" s="97"/>
      <c r="M444" s="97"/>
      <c r="N444" s="98">
        <f>J444+K444+L444+MYCS[[#This Row],[Non contractual commitments]]</f>
        <v>0</v>
      </c>
      <c r="O444" s="97"/>
      <c r="P444" s="97"/>
      <c r="Q444" s="97"/>
      <c r="R444" s="97"/>
      <c r="S444" s="97"/>
      <c r="T444" s="97"/>
      <c r="U444" s="98">
        <f>SUM(MYCS[[#This Row],[FY25-26 sum (signed)]:[Cumulative spending to end FY 23/24]],MYCS[[#This Row],[Approved budget FY 24/25]])</f>
        <v>0</v>
      </c>
      <c r="V444" s="99">
        <f>MYCS[[#This Row],[Total Project Commitments]]-MYCS[[#This Row],[Total approved cost of the project by DC (Value in UGX)]]</f>
        <v>0</v>
      </c>
      <c r="W444" s="93"/>
      <c r="X444" s="93"/>
      <c r="Y444" s="93"/>
      <c r="Z444" s="100"/>
    </row>
    <row r="445" spans="1:26" ht="20.25" x14ac:dyDescent="0.3">
      <c r="A445" s="93"/>
      <c r="B445" s="94" t="str">
        <f ca="1">IFERROR(OFFSET(DC[[#Headers],[Code Project]],MATCH(MYCS[[#This Row],[Project Code and Name ]],DC[Code Project],0),-3),"")</f>
        <v/>
      </c>
      <c r="C445" s="93"/>
      <c r="D445" s="95" t="str">
        <f ca="1">IFERROR(OFFSET(DC[[#Headers],[Code Project]],MATCH(MYCS[[#This Row],[Project Code and Name ]],DC[Code Project],0),1),"")</f>
        <v/>
      </c>
      <c r="E445" s="96" t="str">
        <f ca="1">IFERROR(OFFSET(DC[[#Headers],[Code Project]],MATCH(MYCS[[#This Row],[Project Code and Name ]],DC[Code Project],0),6),"")</f>
        <v/>
      </c>
      <c r="F445" s="93"/>
      <c r="G445" s="93"/>
      <c r="H445" s="97"/>
      <c r="I445" s="97"/>
      <c r="J445" s="97"/>
      <c r="K445" s="97"/>
      <c r="L445" s="97"/>
      <c r="M445" s="97"/>
      <c r="N445" s="98">
        <f>J445+K445+L445+MYCS[[#This Row],[Non contractual commitments]]</f>
        <v>0</v>
      </c>
      <c r="O445" s="97"/>
      <c r="P445" s="97"/>
      <c r="Q445" s="97"/>
      <c r="R445" s="97"/>
      <c r="S445" s="97"/>
      <c r="T445" s="97"/>
      <c r="U445" s="98">
        <f>SUM(MYCS[[#This Row],[FY25-26 sum (signed)]:[Cumulative spending to end FY 23/24]],MYCS[[#This Row],[Approved budget FY 24/25]])</f>
        <v>0</v>
      </c>
      <c r="V445" s="99">
        <f>MYCS[[#This Row],[Total Project Commitments]]-MYCS[[#This Row],[Total approved cost of the project by DC (Value in UGX)]]</f>
        <v>0</v>
      </c>
      <c r="W445" s="93"/>
      <c r="X445" s="93"/>
      <c r="Y445" s="93"/>
      <c r="Z445" s="100"/>
    </row>
    <row r="446" spans="1:26" ht="20.25" x14ac:dyDescent="0.3">
      <c r="A446" s="93"/>
      <c r="B446" s="94" t="str">
        <f ca="1">IFERROR(OFFSET(DC[[#Headers],[Code Project]],MATCH(MYCS[[#This Row],[Project Code and Name ]],DC[Code Project],0),-3),"")</f>
        <v/>
      </c>
      <c r="C446" s="93"/>
      <c r="D446" s="95" t="str">
        <f ca="1">IFERROR(OFFSET(DC[[#Headers],[Code Project]],MATCH(MYCS[[#This Row],[Project Code and Name ]],DC[Code Project],0),1),"")</f>
        <v/>
      </c>
      <c r="E446" s="96" t="str">
        <f ca="1">IFERROR(OFFSET(DC[[#Headers],[Code Project]],MATCH(MYCS[[#This Row],[Project Code and Name ]],DC[Code Project],0),6),"")</f>
        <v/>
      </c>
      <c r="F446" s="93"/>
      <c r="G446" s="93"/>
      <c r="H446" s="97"/>
      <c r="I446" s="97"/>
      <c r="J446" s="97"/>
      <c r="K446" s="97"/>
      <c r="L446" s="97"/>
      <c r="M446" s="97"/>
      <c r="N446" s="98">
        <f>J446+K446+L446+MYCS[[#This Row],[Non contractual commitments]]</f>
        <v>0</v>
      </c>
      <c r="O446" s="97"/>
      <c r="P446" s="97"/>
      <c r="Q446" s="97"/>
      <c r="R446" s="97"/>
      <c r="S446" s="97"/>
      <c r="T446" s="97"/>
      <c r="U446" s="98">
        <f>SUM(MYCS[[#This Row],[FY25-26 sum (signed)]:[Cumulative spending to end FY 23/24]],MYCS[[#This Row],[Approved budget FY 24/25]])</f>
        <v>0</v>
      </c>
      <c r="V446" s="99">
        <f>MYCS[[#This Row],[Total Project Commitments]]-MYCS[[#This Row],[Total approved cost of the project by DC (Value in UGX)]]</f>
        <v>0</v>
      </c>
      <c r="W446" s="93"/>
      <c r="X446" s="93"/>
      <c r="Y446" s="93"/>
      <c r="Z446" s="100"/>
    </row>
    <row r="447" spans="1:26" ht="20.25" x14ac:dyDescent="0.3">
      <c r="A447" s="93"/>
      <c r="B447" s="94" t="str">
        <f ca="1">IFERROR(OFFSET(DC[[#Headers],[Code Project]],MATCH(MYCS[[#This Row],[Project Code and Name ]],DC[Code Project],0),-3),"")</f>
        <v/>
      </c>
      <c r="C447" s="93"/>
      <c r="D447" s="95" t="str">
        <f ca="1">IFERROR(OFFSET(DC[[#Headers],[Code Project]],MATCH(MYCS[[#This Row],[Project Code and Name ]],DC[Code Project],0),1),"")</f>
        <v/>
      </c>
      <c r="E447" s="96" t="str">
        <f ca="1">IFERROR(OFFSET(DC[[#Headers],[Code Project]],MATCH(MYCS[[#This Row],[Project Code and Name ]],DC[Code Project],0),6),"")</f>
        <v/>
      </c>
      <c r="F447" s="93"/>
      <c r="G447" s="93"/>
      <c r="H447" s="97"/>
      <c r="I447" s="97"/>
      <c r="J447" s="97"/>
      <c r="K447" s="97"/>
      <c r="L447" s="97"/>
      <c r="M447" s="97"/>
      <c r="N447" s="98">
        <f>J447+K447+L447+MYCS[[#This Row],[Non contractual commitments]]</f>
        <v>0</v>
      </c>
      <c r="O447" s="97"/>
      <c r="P447" s="97"/>
      <c r="Q447" s="97"/>
      <c r="R447" s="97"/>
      <c r="S447" s="97"/>
      <c r="T447" s="97"/>
      <c r="U447" s="98">
        <f>SUM(MYCS[[#This Row],[FY25-26 sum (signed)]:[Cumulative spending to end FY 23/24]],MYCS[[#This Row],[Approved budget FY 24/25]])</f>
        <v>0</v>
      </c>
      <c r="V447" s="99">
        <f>MYCS[[#This Row],[Total Project Commitments]]-MYCS[[#This Row],[Total approved cost of the project by DC (Value in UGX)]]</f>
        <v>0</v>
      </c>
      <c r="W447" s="93"/>
      <c r="X447" s="93"/>
      <c r="Y447" s="93"/>
      <c r="Z447" s="100"/>
    </row>
    <row r="448" spans="1:26" ht="20.25" x14ac:dyDescent="0.3">
      <c r="A448" s="93"/>
      <c r="B448" s="94" t="str">
        <f ca="1">IFERROR(OFFSET(DC[[#Headers],[Code Project]],MATCH(MYCS[[#This Row],[Project Code and Name ]],DC[Code Project],0),-3),"")</f>
        <v/>
      </c>
      <c r="C448" s="93"/>
      <c r="D448" s="95" t="str">
        <f ca="1">IFERROR(OFFSET(DC[[#Headers],[Code Project]],MATCH(MYCS[[#This Row],[Project Code and Name ]],DC[Code Project],0),1),"")</f>
        <v/>
      </c>
      <c r="E448" s="96" t="str">
        <f ca="1">IFERROR(OFFSET(DC[[#Headers],[Code Project]],MATCH(MYCS[[#This Row],[Project Code and Name ]],DC[Code Project],0),6),"")</f>
        <v/>
      </c>
      <c r="F448" s="93"/>
      <c r="G448" s="93"/>
      <c r="H448" s="97"/>
      <c r="I448" s="97"/>
      <c r="J448" s="97"/>
      <c r="K448" s="97"/>
      <c r="L448" s="97"/>
      <c r="M448" s="97"/>
      <c r="N448" s="98">
        <f>J448+K448+L448+MYCS[[#This Row],[Non contractual commitments]]</f>
        <v>0</v>
      </c>
      <c r="O448" s="97"/>
      <c r="P448" s="97"/>
      <c r="Q448" s="97"/>
      <c r="R448" s="97"/>
      <c r="S448" s="97"/>
      <c r="T448" s="97"/>
      <c r="U448" s="98">
        <f>SUM(MYCS[[#This Row],[FY25-26 sum (signed)]:[Cumulative spending to end FY 23/24]],MYCS[[#This Row],[Approved budget FY 24/25]])</f>
        <v>0</v>
      </c>
      <c r="V448" s="99">
        <f>MYCS[[#This Row],[Total Project Commitments]]-MYCS[[#This Row],[Total approved cost of the project by DC (Value in UGX)]]</f>
        <v>0</v>
      </c>
      <c r="W448" s="93"/>
      <c r="X448" s="93"/>
      <c r="Y448" s="93"/>
      <c r="Z448" s="100"/>
    </row>
    <row r="449" spans="1:26" ht="20.25" x14ac:dyDescent="0.3">
      <c r="A449" s="93"/>
      <c r="B449" s="94" t="str">
        <f ca="1">IFERROR(OFFSET(DC[[#Headers],[Code Project]],MATCH(MYCS[[#This Row],[Project Code and Name ]],DC[Code Project],0),-3),"")</f>
        <v/>
      </c>
      <c r="C449" s="93"/>
      <c r="D449" s="95" t="str">
        <f ca="1">IFERROR(OFFSET(DC[[#Headers],[Code Project]],MATCH(MYCS[[#This Row],[Project Code and Name ]],DC[Code Project],0),1),"")</f>
        <v/>
      </c>
      <c r="E449" s="96" t="str">
        <f ca="1">IFERROR(OFFSET(DC[[#Headers],[Code Project]],MATCH(MYCS[[#This Row],[Project Code and Name ]],DC[Code Project],0),6),"")</f>
        <v/>
      </c>
      <c r="F449" s="93"/>
      <c r="G449" s="93"/>
      <c r="H449" s="97"/>
      <c r="I449" s="97"/>
      <c r="J449" s="97"/>
      <c r="K449" s="97"/>
      <c r="L449" s="97"/>
      <c r="M449" s="97"/>
      <c r="N449" s="98">
        <f>J449+K449+L449+MYCS[[#This Row],[Non contractual commitments]]</f>
        <v>0</v>
      </c>
      <c r="O449" s="97"/>
      <c r="P449" s="97"/>
      <c r="Q449" s="97"/>
      <c r="R449" s="97"/>
      <c r="S449" s="97"/>
      <c r="T449" s="97"/>
      <c r="U449" s="98">
        <f>SUM(MYCS[[#This Row],[FY25-26 sum (signed)]:[Cumulative spending to end FY 23/24]],MYCS[[#This Row],[Approved budget FY 24/25]])</f>
        <v>0</v>
      </c>
      <c r="V449" s="99">
        <f>MYCS[[#This Row],[Total Project Commitments]]-MYCS[[#This Row],[Total approved cost of the project by DC (Value in UGX)]]</f>
        <v>0</v>
      </c>
      <c r="W449" s="93"/>
      <c r="X449" s="93"/>
      <c r="Y449" s="93"/>
      <c r="Z449" s="100"/>
    </row>
    <row r="450" spans="1:26" ht="20.25" x14ac:dyDescent="0.3">
      <c r="A450" s="93"/>
      <c r="B450" s="94" t="str">
        <f ca="1">IFERROR(OFFSET(DC[[#Headers],[Code Project]],MATCH(MYCS[[#This Row],[Project Code and Name ]],DC[Code Project],0),-3),"")</f>
        <v/>
      </c>
      <c r="C450" s="93"/>
      <c r="D450" s="95" t="str">
        <f ca="1">IFERROR(OFFSET(DC[[#Headers],[Code Project]],MATCH(MYCS[[#This Row],[Project Code and Name ]],DC[Code Project],0),1),"")</f>
        <v/>
      </c>
      <c r="E450" s="96" t="str">
        <f ca="1">IFERROR(OFFSET(DC[[#Headers],[Code Project]],MATCH(MYCS[[#This Row],[Project Code and Name ]],DC[Code Project],0),6),"")</f>
        <v/>
      </c>
      <c r="F450" s="93"/>
      <c r="G450" s="93"/>
      <c r="H450" s="97"/>
      <c r="I450" s="97"/>
      <c r="J450" s="97"/>
      <c r="K450" s="97"/>
      <c r="L450" s="97"/>
      <c r="M450" s="97"/>
      <c r="N450" s="98">
        <f>J450+K450+L450+MYCS[[#This Row],[Non contractual commitments]]</f>
        <v>0</v>
      </c>
      <c r="O450" s="97"/>
      <c r="P450" s="97"/>
      <c r="Q450" s="97"/>
      <c r="R450" s="97"/>
      <c r="S450" s="97"/>
      <c r="T450" s="97"/>
      <c r="U450" s="98">
        <f>SUM(MYCS[[#This Row],[FY25-26 sum (signed)]:[Cumulative spending to end FY 23/24]],MYCS[[#This Row],[Approved budget FY 24/25]])</f>
        <v>0</v>
      </c>
      <c r="V450" s="99">
        <f>MYCS[[#This Row],[Total Project Commitments]]-MYCS[[#This Row],[Total approved cost of the project by DC (Value in UGX)]]</f>
        <v>0</v>
      </c>
      <c r="W450" s="93"/>
      <c r="X450" s="93"/>
      <c r="Y450" s="93"/>
      <c r="Z450" s="100"/>
    </row>
    <row r="451" spans="1:26" ht="20.25" x14ac:dyDescent="0.3">
      <c r="A451" s="93"/>
      <c r="B451" s="94" t="str">
        <f ca="1">IFERROR(OFFSET(DC[[#Headers],[Code Project]],MATCH(MYCS[[#This Row],[Project Code and Name ]],DC[Code Project],0),-3),"")</f>
        <v/>
      </c>
      <c r="C451" s="93"/>
      <c r="D451" s="95" t="str">
        <f ca="1">IFERROR(OFFSET(DC[[#Headers],[Code Project]],MATCH(MYCS[[#This Row],[Project Code and Name ]],DC[Code Project],0),1),"")</f>
        <v/>
      </c>
      <c r="E451" s="96" t="str">
        <f ca="1">IFERROR(OFFSET(DC[[#Headers],[Code Project]],MATCH(MYCS[[#This Row],[Project Code and Name ]],DC[Code Project],0),6),"")</f>
        <v/>
      </c>
      <c r="F451" s="93"/>
      <c r="G451" s="93"/>
      <c r="H451" s="97"/>
      <c r="I451" s="97"/>
      <c r="J451" s="97"/>
      <c r="K451" s="97"/>
      <c r="L451" s="97"/>
      <c r="M451" s="97"/>
      <c r="N451" s="98">
        <f>J451+K451+L451+MYCS[[#This Row],[Non contractual commitments]]</f>
        <v>0</v>
      </c>
      <c r="O451" s="97"/>
      <c r="P451" s="97"/>
      <c r="Q451" s="97"/>
      <c r="R451" s="97"/>
      <c r="S451" s="97"/>
      <c r="T451" s="97"/>
      <c r="U451" s="98">
        <f>SUM(MYCS[[#This Row],[FY25-26 sum (signed)]:[Cumulative spending to end FY 23/24]],MYCS[[#This Row],[Approved budget FY 24/25]])</f>
        <v>0</v>
      </c>
      <c r="V451" s="99">
        <f>MYCS[[#This Row],[Total Project Commitments]]-MYCS[[#This Row],[Total approved cost of the project by DC (Value in UGX)]]</f>
        <v>0</v>
      </c>
      <c r="W451" s="93"/>
      <c r="X451" s="93"/>
      <c r="Y451" s="93"/>
      <c r="Z451" s="100"/>
    </row>
    <row r="452" spans="1:26" ht="20.25" x14ac:dyDescent="0.3">
      <c r="A452" s="93"/>
      <c r="B452" s="94" t="str">
        <f ca="1">IFERROR(OFFSET(DC[[#Headers],[Code Project]],MATCH(MYCS[[#This Row],[Project Code and Name ]],DC[Code Project],0),-3),"")</f>
        <v/>
      </c>
      <c r="C452" s="93"/>
      <c r="D452" s="95" t="str">
        <f ca="1">IFERROR(OFFSET(DC[[#Headers],[Code Project]],MATCH(MYCS[[#This Row],[Project Code and Name ]],DC[Code Project],0),1),"")</f>
        <v/>
      </c>
      <c r="E452" s="96" t="str">
        <f ca="1">IFERROR(OFFSET(DC[[#Headers],[Code Project]],MATCH(MYCS[[#This Row],[Project Code and Name ]],DC[Code Project],0),6),"")</f>
        <v/>
      </c>
      <c r="F452" s="93"/>
      <c r="G452" s="93"/>
      <c r="H452" s="97"/>
      <c r="I452" s="97"/>
      <c r="J452" s="97"/>
      <c r="K452" s="97"/>
      <c r="L452" s="97"/>
      <c r="M452" s="97"/>
      <c r="N452" s="98">
        <f>J452+K452+L452+MYCS[[#This Row],[Non contractual commitments]]</f>
        <v>0</v>
      </c>
      <c r="O452" s="97"/>
      <c r="P452" s="97"/>
      <c r="Q452" s="97"/>
      <c r="R452" s="97"/>
      <c r="S452" s="97"/>
      <c r="T452" s="97"/>
      <c r="U452" s="98">
        <f>SUM(MYCS[[#This Row],[FY25-26 sum (signed)]:[Cumulative spending to end FY 23/24]],MYCS[[#This Row],[Approved budget FY 24/25]])</f>
        <v>0</v>
      </c>
      <c r="V452" s="99">
        <f>MYCS[[#This Row],[Total Project Commitments]]-MYCS[[#This Row],[Total approved cost of the project by DC (Value in UGX)]]</f>
        <v>0</v>
      </c>
      <c r="W452" s="93"/>
      <c r="X452" s="93"/>
      <c r="Y452" s="93"/>
      <c r="Z452" s="100"/>
    </row>
    <row r="453" spans="1:26" ht="20.25" x14ac:dyDescent="0.3">
      <c r="A453" s="93"/>
      <c r="B453" s="94" t="str">
        <f ca="1">IFERROR(OFFSET(DC[[#Headers],[Code Project]],MATCH(MYCS[[#This Row],[Project Code and Name ]],DC[Code Project],0),-3),"")</f>
        <v/>
      </c>
      <c r="C453" s="93"/>
      <c r="D453" s="95" t="str">
        <f ca="1">IFERROR(OFFSET(DC[[#Headers],[Code Project]],MATCH(MYCS[[#This Row],[Project Code and Name ]],DC[Code Project],0),1),"")</f>
        <v/>
      </c>
      <c r="E453" s="96" t="str">
        <f ca="1">IFERROR(OFFSET(DC[[#Headers],[Code Project]],MATCH(MYCS[[#This Row],[Project Code and Name ]],DC[Code Project],0),6),"")</f>
        <v/>
      </c>
      <c r="F453" s="93"/>
      <c r="G453" s="93"/>
      <c r="H453" s="97"/>
      <c r="I453" s="97"/>
      <c r="J453" s="97"/>
      <c r="K453" s="97"/>
      <c r="L453" s="97"/>
      <c r="M453" s="97"/>
      <c r="N453" s="98">
        <f>J453+K453+L453+MYCS[[#This Row],[Non contractual commitments]]</f>
        <v>0</v>
      </c>
      <c r="O453" s="97"/>
      <c r="P453" s="97"/>
      <c r="Q453" s="97"/>
      <c r="R453" s="97"/>
      <c r="S453" s="97"/>
      <c r="T453" s="97"/>
      <c r="U453" s="98">
        <f>SUM(MYCS[[#This Row],[FY25-26 sum (signed)]:[Cumulative spending to end FY 23/24]],MYCS[[#This Row],[Approved budget FY 24/25]])</f>
        <v>0</v>
      </c>
      <c r="V453" s="99">
        <f>MYCS[[#This Row],[Total Project Commitments]]-MYCS[[#This Row],[Total approved cost of the project by DC (Value in UGX)]]</f>
        <v>0</v>
      </c>
      <c r="W453" s="93"/>
      <c r="X453" s="93"/>
      <c r="Y453" s="93"/>
      <c r="Z453" s="100"/>
    </row>
    <row r="454" spans="1:26" ht="20.25" x14ac:dyDescent="0.3">
      <c r="A454" s="93"/>
      <c r="B454" s="94" t="str">
        <f ca="1">IFERROR(OFFSET(DC[[#Headers],[Code Project]],MATCH(MYCS[[#This Row],[Project Code and Name ]],DC[Code Project],0),-3),"")</f>
        <v/>
      </c>
      <c r="C454" s="93"/>
      <c r="D454" s="95" t="str">
        <f ca="1">IFERROR(OFFSET(DC[[#Headers],[Code Project]],MATCH(MYCS[[#This Row],[Project Code and Name ]],DC[Code Project],0),1),"")</f>
        <v/>
      </c>
      <c r="E454" s="96" t="str">
        <f ca="1">IFERROR(OFFSET(DC[[#Headers],[Code Project]],MATCH(MYCS[[#This Row],[Project Code and Name ]],DC[Code Project],0),6),"")</f>
        <v/>
      </c>
      <c r="F454" s="93"/>
      <c r="G454" s="93"/>
      <c r="H454" s="97"/>
      <c r="I454" s="97"/>
      <c r="J454" s="97"/>
      <c r="K454" s="97"/>
      <c r="L454" s="97"/>
      <c r="M454" s="97"/>
      <c r="N454" s="98">
        <f>J454+K454+L454+MYCS[[#This Row],[Non contractual commitments]]</f>
        <v>0</v>
      </c>
      <c r="O454" s="97"/>
      <c r="P454" s="97"/>
      <c r="Q454" s="97"/>
      <c r="R454" s="97"/>
      <c r="S454" s="97"/>
      <c r="T454" s="97"/>
      <c r="U454" s="98">
        <f>SUM(MYCS[[#This Row],[FY25-26 sum (signed)]:[Cumulative spending to end FY 23/24]],MYCS[[#This Row],[Approved budget FY 24/25]])</f>
        <v>0</v>
      </c>
      <c r="V454" s="99">
        <f>MYCS[[#This Row],[Total Project Commitments]]-MYCS[[#This Row],[Total approved cost of the project by DC (Value in UGX)]]</f>
        <v>0</v>
      </c>
      <c r="W454" s="93"/>
      <c r="X454" s="93"/>
      <c r="Y454" s="93"/>
      <c r="Z454" s="100"/>
    </row>
    <row r="455" spans="1:26" ht="20.25" x14ac:dyDescent="0.3">
      <c r="A455" s="93"/>
      <c r="B455" s="94" t="str">
        <f ca="1">IFERROR(OFFSET(DC[[#Headers],[Code Project]],MATCH(MYCS[[#This Row],[Project Code and Name ]],DC[Code Project],0),-3),"")</f>
        <v/>
      </c>
      <c r="C455" s="93"/>
      <c r="D455" s="95" t="str">
        <f ca="1">IFERROR(OFFSET(DC[[#Headers],[Code Project]],MATCH(MYCS[[#This Row],[Project Code and Name ]],DC[Code Project],0),1),"")</f>
        <v/>
      </c>
      <c r="E455" s="96" t="str">
        <f ca="1">IFERROR(OFFSET(DC[[#Headers],[Code Project]],MATCH(MYCS[[#This Row],[Project Code and Name ]],DC[Code Project],0),6),"")</f>
        <v/>
      </c>
      <c r="F455" s="93"/>
      <c r="G455" s="93"/>
      <c r="H455" s="97"/>
      <c r="I455" s="97"/>
      <c r="J455" s="97"/>
      <c r="K455" s="97"/>
      <c r="L455" s="97"/>
      <c r="M455" s="97"/>
      <c r="N455" s="98">
        <f>J455+K455+L455+MYCS[[#This Row],[Non contractual commitments]]</f>
        <v>0</v>
      </c>
      <c r="O455" s="97"/>
      <c r="P455" s="97"/>
      <c r="Q455" s="97"/>
      <c r="R455" s="97"/>
      <c r="S455" s="97"/>
      <c r="T455" s="97"/>
      <c r="U455" s="98">
        <f>SUM(MYCS[[#This Row],[FY25-26 sum (signed)]:[Cumulative spending to end FY 23/24]],MYCS[[#This Row],[Approved budget FY 24/25]])</f>
        <v>0</v>
      </c>
      <c r="V455" s="99">
        <f>MYCS[[#This Row],[Total Project Commitments]]-MYCS[[#This Row],[Total approved cost of the project by DC (Value in UGX)]]</f>
        <v>0</v>
      </c>
      <c r="W455" s="93"/>
      <c r="X455" s="93"/>
      <c r="Y455" s="93"/>
      <c r="Z455" s="100"/>
    </row>
    <row r="456" spans="1:26" ht="20.25" x14ac:dyDescent="0.3">
      <c r="A456" s="93"/>
      <c r="B456" s="94" t="str">
        <f ca="1">IFERROR(OFFSET(DC[[#Headers],[Code Project]],MATCH(MYCS[[#This Row],[Project Code and Name ]],DC[Code Project],0),-3),"")</f>
        <v/>
      </c>
      <c r="C456" s="93"/>
      <c r="D456" s="95" t="str">
        <f ca="1">IFERROR(OFFSET(DC[[#Headers],[Code Project]],MATCH(MYCS[[#This Row],[Project Code and Name ]],DC[Code Project],0),1),"")</f>
        <v/>
      </c>
      <c r="E456" s="96" t="str">
        <f ca="1">IFERROR(OFFSET(DC[[#Headers],[Code Project]],MATCH(MYCS[[#This Row],[Project Code and Name ]],DC[Code Project],0),6),"")</f>
        <v/>
      </c>
      <c r="F456" s="93"/>
      <c r="G456" s="93"/>
      <c r="H456" s="97"/>
      <c r="I456" s="97"/>
      <c r="J456" s="97"/>
      <c r="K456" s="97"/>
      <c r="L456" s="97"/>
      <c r="M456" s="97"/>
      <c r="N456" s="98">
        <f>J456+K456+L456+MYCS[[#This Row],[Non contractual commitments]]</f>
        <v>0</v>
      </c>
      <c r="O456" s="97"/>
      <c r="P456" s="97"/>
      <c r="Q456" s="97"/>
      <c r="R456" s="97"/>
      <c r="S456" s="97"/>
      <c r="T456" s="97"/>
      <c r="U456" s="98">
        <f>SUM(MYCS[[#This Row],[FY25-26 sum (signed)]:[Cumulative spending to end FY 23/24]],MYCS[[#This Row],[Approved budget FY 24/25]])</f>
        <v>0</v>
      </c>
      <c r="V456" s="99">
        <f>MYCS[[#This Row],[Total Project Commitments]]-MYCS[[#This Row],[Total approved cost of the project by DC (Value in UGX)]]</f>
        <v>0</v>
      </c>
      <c r="W456" s="93"/>
      <c r="X456" s="93"/>
      <c r="Y456" s="93"/>
      <c r="Z456" s="100"/>
    </row>
    <row r="457" spans="1:26" ht="20.25" x14ac:dyDescent="0.3">
      <c r="A457" s="93"/>
      <c r="B457" s="94" t="str">
        <f ca="1">IFERROR(OFFSET(DC[[#Headers],[Code Project]],MATCH(MYCS[[#This Row],[Project Code and Name ]],DC[Code Project],0),-3),"")</f>
        <v/>
      </c>
      <c r="C457" s="93"/>
      <c r="D457" s="95" t="str">
        <f ca="1">IFERROR(OFFSET(DC[[#Headers],[Code Project]],MATCH(MYCS[[#This Row],[Project Code and Name ]],DC[Code Project],0),1),"")</f>
        <v/>
      </c>
      <c r="E457" s="96" t="str">
        <f ca="1">IFERROR(OFFSET(DC[[#Headers],[Code Project]],MATCH(MYCS[[#This Row],[Project Code and Name ]],DC[Code Project],0),6),"")</f>
        <v/>
      </c>
      <c r="F457" s="93"/>
      <c r="G457" s="93"/>
      <c r="H457" s="97"/>
      <c r="I457" s="97"/>
      <c r="J457" s="97"/>
      <c r="K457" s="97"/>
      <c r="L457" s="97"/>
      <c r="M457" s="97"/>
      <c r="N457" s="98">
        <f>J457+K457+L457+MYCS[[#This Row],[Non contractual commitments]]</f>
        <v>0</v>
      </c>
      <c r="O457" s="97"/>
      <c r="P457" s="97"/>
      <c r="Q457" s="97"/>
      <c r="R457" s="97"/>
      <c r="S457" s="97"/>
      <c r="T457" s="97"/>
      <c r="U457" s="98">
        <f>SUM(MYCS[[#This Row],[FY25-26 sum (signed)]:[Cumulative spending to end FY 23/24]],MYCS[[#This Row],[Approved budget FY 24/25]])</f>
        <v>0</v>
      </c>
      <c r="V457" s="99">
        <f>MYCS[[#This Row],[Total Project Commitments]]-MYCS[[#This Row],[Total approved cost of the project by DC (Value in UGX)]]</f>
        <v>0</v>
      </c>
      <c r="W457" s="93"/>
      <c r="X457" s="93"/>
      <c r="Y457" s="93"/>
      <c r="Z457" s="100"/>
    </row>
    <row r="458" spans="1:26" ht="20.25" x14ac:dyDescent="0.3">
      <c r="A458" s="93"/>
      <c r="B458" s="94" t="str">
        <f ca="1">IFERROR(OFFSET(DC[[#Headers],[Code Project]],MATCH(MYCS[[#This Row],[Project Code and Name ]],DC[Code Project],0),-3),"")</f>
        <v/>
      </c>
      <c r="C458" s="93"/>
      <c r="D458" s="95" t="str">
        <f ca="1">IFERROR(OFFSET(DC[[#Headers],[Code Project]],MATCH(MYCS[[#This Row],[Project Code and Name ]],DC[Code Project],0),1),"")</f>
        <v/>
      </c>
      <c r="E458" s="96" t="str">
        <f ca="1">IFERROR(OFFSET(DC[[#Headers],[Code Project]],MATCH(MYCS[[#This Row],[Project Code and Name ]],DC[Code Project],0),6),"")</f>
        <v/>
      </c>
      <c r="F458" s="93"/>
      <c r="G458" s="93"/>
      <c r="H458" s="97"/>
      <c r="I458" s="97"/>
      <c r="J458" s="97"/>
      <c r="K458" s="97"/>
      <c r="L458" s="97"/>
      <c r="M458" s="97"/>
      <c r="N458" s="98">
        <f>J458+K458+L458+MYCS[[#This Row],[Non contractual commitments]]</f>
        <v>0</v>
      </c>
      <c r="O458" s="97"/>
      <c r="P458" s="97"/>
      <c r="Q458" s="97"/>
      <c r="R458" s="97"/>
      <c r="S458" s="97"/>
      <c r="T458" s="97"/>
      <c r="U458" s="98">
        <f>SUM(MYCS[[#This Row],[FY25-26 sum (signed)]:[Cumulative spending to end FY 23/24]],MYCS[[#This Row],[Approved budget FY 24/25]])</f>
        <v>0</v>
      </c>
      <c r="V458" s="99">
        <f>MYCS[[#This Row],[Total Project Commitments]]-MYCS[[#This Row],[Total approved cost of the project by DC (Value in UGX)]]</f>
        <v>0</v>
      </c>
      <c r="W458" s="93"/>
      <c r="X458" s="93"/>
      <c r="Y458" s="93"/>
      <c r="Z458" s="100"/>
    </row>
    <row r="459" spans="1:26" ht="20.25" x14ac:dyDescent="0.3">
      <c r="A459" s="93"/>
      <c r="B459" s="94" t="str">
        <f ca="1">IFERROR(OFFSET(DC[[#Headers],[Code Project]],MATCH(MYCS[[#This Row],[Project Code and Name ]],DC[Code Project],0),-3),"")</f>
        <v/>
      </c>
      <c r="C459" s="93"/>
      <c r="D459" s="95" t="str">
        <f ca="1">IFERROR(OFFSET(DC[[#Headers],[Code Project]],MATCH(MYCS[[#This Row],[Project Code and Name ]],DC[Code Project],0),1),"")</f>
        <v/>
      </c>
      <c r="E459" s="96" t="str">
        <f ca="1">IFERROR(OFFSET(DC[[#Headers],[Code Project]],MATCH(MYCS[[#This Row],[Project Code and Name ]],DC[Code Project],0),6),"")</f>
        <v/>
      </c>
      <c r="F459" s="93"/>
      <c r="G459" s="93"/>
      <c r="H459" s="97"/>
      <c r="I459" s="97"/>
      <c r="J459" s="97"/>
      <c r="K459" s="97"/>
      <c r="L459" s="97"/>
      <c r="M459" s="97"/>
      <c r="N459" s="98">
        <f>J459+K459+L459+MYCS[[#This Row],[Non contractual commitments]]</f>
        <v>0</v>
      </c>
      <c r="O459" s="97"/>
      <c r="P459" s="97"/>
      <c r="Q459" s="97"/>
      <c r="R459" s="97"/>
      <c r="S459" s="97"/>
      <c r="T459" s="97"/>
      <c r="U459" s="98">
        <f>SUM(MYCS[[#This Row],[FY25-26 sum (signed)]:[Cumulative spending to end FY 23/24]],MYCS[[#This Row],[Approved budget FY 24/25]])</f>
        <v>0</v>
      </c>
      <c r="V459" s="99">
        <f>MYCS[[#This Row],[Total Project Commitments]]-MYCS[[#This Row],[Total approved cost of the project by DC (Value in UGX)]]</f>
        <v>0</v>
      </c>
      <c r="W459" s="93"/>
      <c r="X459" s="93"/>
      <c r="Y459" s="93"/>
      <c r="Z459" s="100"/>
    </row>
    <row r="460" spans="1:26" ht="20.25" x14ac:dyDescent="0.3">
      <c r="A460" s="93"/>
      <c r="B460" s="94" t="str">
        <f ca="1">IFERROR(OFFSET(DC[[#Headers],[Code Project]],MATCH(MYCS[[#This Row],[Project Code and Name ]],DC[Code Project],0),-3),"")</f>
        <v/>
      </c>
      <c r="C460" s="93"/>
      <c r="D460" s="95" t="str">
        <f ca="1">IFERROR(OFFSET(DC[[#Headers],[Code Project]],MATCH(MYCS[[#This Row],[Project Code and Name ]],DC[Code Project],0),1),"")</f>
        <v/>
      </c>
      <c r="E460" s="96" t="str">
        <f ca="1">IFERROR(OFFSET(DC[[#Headers],[Code Project]],MATCH(MYCS[[#This Row],[Project Code and Name ]],DC[Code Project],0),6),"")</f>
        <v/>
      </c>
      <c r="F460" s="93"/>
      <c r="G460" s="93"/>
      <c r="H460" s="97"/>
      <c r="I460" s="97"/>
      <c r="J460" s="97"/>
      <c r="K460" s="97"/>
      <c r="L460" s="97"/>
      <c r="M460" s="97"/>
      <c r="N460" s="98">
        <f>J460+K460+L460+MYCS[[#This Row],[Non contractual commitments]]</f>
        <v>0</v>
      </c>
      <c r="O460" s="97"/>
      <c r="P460" s="97"/>
      <c r="Q460" s="97"/>
      <c r="R460" s="97"/>
      <c r="S460" s="97"/>
      <c r="T460" s="97"/>
      <c r="U460" s="98">
        <f>SUM(MYCS[[#This Row],[FY25-26 sum (signed)]:[Cumulative spending to end FY 23/24]],MYCS[[#This Row],[Approved budget FY 24/25]])</f>
        <v>0</v>
      </c>
      <c r="V460" s="99">
        <f>MYCS[[#This Row],[Total Project Commitments]]-MYCS[[#This Row],[Total approved cost of the project by DC (Value in UGX)]]</f>
        <v>0</v>
      </c>
      <c r="W460" s="93"/>
      <c r="X460" s="93"/>
      <c r="Y460" s="93"/>
      <c r="Z460" s="100"/>
    </row>
    <row r="461" spans="1:26" ht="20.25" x14ac:dyDescent="0.3">
      <c r="A461" s="93"/>
      <c r="B461" s="94" t="str">
        <f ca="1">IFERROR(OFFSET(DC[[#Headers],[Code Project]],MATCH(MYCS[[#This Row],[Project Code and Name ]],DC[Code Project],0),-3),"")</f>
        <v/>
      </c>
      <c r="C461" s="93"/>
      <c r="D461" s="95" t="str">
        <f ca="1">IFERROR(OFFSET(DC[[#Headers],[Code Project]],MATCH(MYCS[[#This Row],[Project Code and Name ]],DC[Code Project],0),1),"")</f>
        <v/>
      </c>
      <c r="E461" s="96" t="str">
        <f ca="1">IFERROR(OFFSET(DC[[#Headers],[Code Project]],MATCH(MYCS[[#This Row],[Project Code and Name ]],DC[Code Project],0),6),"")</f>
        <v/>
      </c>
      <c r="F461" s="93"/>
      <c r="G461" s="93"/>
      <c r="H461" s="97"/>
      <c r="I461" s="97"/>
      <c r="J461" s="97"/>
      <c r="K461" s="97"/>
      <c r="L461" s="97"/>
      <c r="M461" s="97"/>
      <c r="N461" s="98">
        <f>J461+K461+L461+MYCS[[#This Row],[Non contractual commitments]]</f>
        <v>0</v>
      </c>
      <c r="O461" s="97"/>
      <c r="P461" s="97"/>
      <c r="Q461" s="97"/>
      <c r="R461" s="97"/>
      <c r="S461" s="97"/>
      <c r="T461" s="97"/>
      <c r="U461" s="98">
        <f>SUM(MYCS[[#This Row],[FY25-26 sum (signed)]:[Cumulative spending to end FY 23/24]],MYCS[[#This Row],[Approved budget FY 24/25]])</f>
        <v>0</v>
      </c>
      <c r="V461" s="99">
        <f>MYCS[[#This Row],[Total Project Commitments]]-MYCS[[#This Row],[Total approved cost of the project by DC (Value in UGX)]]</f>
        <v>0</v>
      </c>
      <c r="W461" s="93"/>
      <c r="X461" s="93"/>
      <c r="Y461" s="93"/>
      <c r="Z461" s="100"/>
    </row>
    <row r="462" spans="1:26" ht="20.25" x14ac:dyDescent="0.3">
      <c r="A462" s="93"/>
      <c r="B462" s="94" t="str">
        <f ca="1">IFERROR(OFFSET(DC[[#Headers],[Code Project]],MATCH(MYCS[[#This Row],[Project Code and Name ]],DC[Code Project],0),-3),"")</f>
        <v/>
      </c>
      <c r="C462" s="93"/>
      <c r="D462" s="95" t="str">
        <f ca="1">IFERROR(OFFSET(DC[[#Headers],[Code Project]],MATCH(MYCS[[#This Row],[Project Code and Name ]],DC[Code Project],0),1),"")</f>
        <v/>
      </c>
      <c r="E462" s="96" t="str">
        <f ca="1">IFERROR(OFFSET(DC[[#Headers],[Code Project]],MATCH(MYCS[[#This Row],[Project Code and Name ]],DC[Code Project],0),6),"")</f>
        <v/>
      </c>
      <c r="F462" s="93"/>
      <c r="G462" s="93"/>
      <c r="H462" s="97"/>
      <c r="I462" s="97"/>
      <c r="J462" s="97"/>
      <c r="K462" s="97"/>
      <c r="L462" s="97"/>
      <c r="M462" s="97"/>
      <c r="N462" s="98">
        <f>J462+K462+L462+MYCS[[#This Row],[Non contractual commitments]]</f>
        <v>0</v>
      </c>
      <c r="O462" s="97"/>
      <c r="P462" s="97"/>
      <c r="Q462" s="97"/>
      <c r="R462" s="97"/>
      <c r="S462" s="97"/>
      <c r="T462" s="97"/>
      <c r="U462" s="98">
        <f>SUM(MYCS[[#This Row],[FY25-26 sum (signed)]:[Cumulative spending to end FY 23/24]],MYCS[[#This Row],[Approved budget FY 24/25]])</f>
        <v>0</v>
      </c>
      <c r="V462" s="99">
        <f>MYCS[[#This Row],[Total Project Commitments]]-MYCS[[#This Row],[Total approved cost of the project by DC (Value in UGX)]]</f>
        <v>0</v>
      </c>
      <c r="W462" s="93"/>
      <c r="X462" s="93"/>
      <c r="Y462" s="93"/>
      <c r="Z462" s="100"/>
    </row>
    <row r="463" spans="1:26" ht="20.25" x14ac:dyDescent="0.3">
      <c r="A463" s="93"/>
      <c r="B463" s="94" t="str">
        <f ca="1">IFERROR(OFFSET(DC[[#Headers],[Code Project]],MATCH(MYCS[[#This Row],[Project Code and Name ]],DC[Code Project],0),-3),"")</f>
        <v/>
      </c>
      <c r="C463" s="93"/>
      <c r="D463" s="95" t="str">
        <f ca="1">IFERROR(OFFSET(DC[[#Headers],[Code Project]],MATCH(MYCS[[#This Row],[Project Code and Name ]],DC[Code Project],0),1),"")</f>
        <v/>
      </c>
      <c r="E463" s="96" t="str">
        <f ca="1">IFERROR(OFFSET(DC[[#Headers],[Code Project]],MATCH(MYCS[[#This Row],[Project Code and Name ]],DC[Code Project],0),6),"")</f>
        <v/>
      </c>
      <c r="F463" s="93"/>
      <c r="G463" s="93"/>
      <c r="H463" s="97"/>
      <c r="I463" s="97"/>
      <c r="J463" s="97"/>
      <c r="K463" s="97"/>
      <c r="L463" s="97"/>
      <c r="M463" s="97"/>
      <c r="N463" s="98">
        <f>J463+K463+L463+MYCS[[#This Row],[Non contractual commitments]]</f>
        <v>0</v>
      </c>
      <c r="O463" s="97"/>
      <c r="P463" s="97"/>
      <c r="Q463" s="97"/>
      <c r="R463" s="97"/>
      <c r="S463" s="97"/>
      <c r="T463" s="97"/>
      <c r="U463" s="98">
        <f>SUM(MYCS[[#This Row],[FY25-26 sum (signed)]:[Cumulative spending to end FY 23/24]],MYCS[[#This Row],[Approved budget FY 24/25]])</f>
        <v>0</v>
      </c>
      <c r="V463" s="99">
        <f>MYCS[[#This Row],[Total Project Commitments]]-MYCS[[#This Row],[Total approved cost of the project by DC (Value in UGX)]]</f>
        <v>0</v>
      </c>
      <c r="W463" s="93"/>
      <c r="X463" s="93"/>
      <c r="Y463" s="93"/>
      <c r="Z463" s="100"/>
    </row>
    <row r="464" spans="1:26" ht="20.25" x14ac:dyDescent="0.3">
      <c r="A464" s="93"/>
      <c r="B464" s="94" t="str">
        <f ca="1">IFERROR(OFFSET(DC[[#Headers],[Code Project]],MATCH(MYCS[[#This Row],[Project Code and Name ]],DC[Code Project],0),-3),"")</f>
        <v/>
      </c>
      <c r="C464" s="93"/>
      <c r="D464" s="95" t="str">
        <f ca="1">IFERROR(OFFSET(DC[[#Headers],[Code Project]],MATCH(MYCS[[#This Row],[Project Code and Name ]],DC[Code Project],0),1),"")</f>
        <v/>
      </c>
      <c r="E464" s="96" t="str">
        <f ca="1">IFERROR(OFFSET(DC[[#Headers],[Code Project]],MATCH(MYCS[[#This Row],[Project Code and Name ]],DC[Code Project],0),6),"")</f>
        <v/>
      </c>
      <c r="F464" s="93"/>
      <c r="G464" s="93"/>
      <c r="H464" s="97"/>
      <c r="I464" s="97"/>
      <c r="J464" s="97"/>
      <c r="K464" s="97"/>
      <c r="L464" s="97"/>
      <c r="M464" s="97"/>
      <c r="N464" s="98">
        <f>J464+K464+L464+MYCS[[#This Row],[Non contractual commitments]]</f>
        <v>0</v>
      </c>
      <c r="O464" s="97"/>
      <c r="P464" s="97"/>
      <c r="Q464" s="97"/>
      <c r="R464" s="97"/>
      <c r="S464" s="97"/>
      <c r="T464" s="97"/>
      <c r="U464" s="98">
        <f>SUM(MYCS[[#This Row],[FY25-26 sum (signed)]:[Cumulative spending to end FY 23/24]],MYCS[[#This Row],[Approved budget FY 24/25]])</f>
        <v>0</v>
      </c>
      <c r="V464" s="99">
        <f>MYCS[[#This Row],[Total Project Commitments]]-MYCS[[#This Row],[Total approved cost of the project by DC (Value in UGX)]]</f>
        <v>0</v>
      </c>
      <c r="W464" s="93"/>
      <c r="X464" s="93"/>
      <c r="Y464" s="93"/>
      <c r="Z464" s="100"/>
    </row>
    <row r="465" spans="1:26" ht="20.25" x14ac:dyDescent="0.3">
      <c r="A465" s="93"/>
      <c r="B465" s="94" t="str">
        <f ca="1">IFERROR(OFFSET(DC[[#Headers],[Code Project]],MATCH(MYCS[[#This Row],[Project Code and Name ]],DC[Code Project],0),-3),"")</f>
        <v/>
      </c>
      <c r="C465" s="93"/>
      <c r="D465" s="95" t="str">
        <f ca="1">IFERROR(OFFSET(DC[[#Headers],[Code Project]],MATCH(MYCS[[#This Row],[Project Code and Name ]],DC[Code Project],0),1),"")</f>
        <v/>
      </c>
      <c r="E465" s="96" t="str">
        <f ca="1">IFERROR(OFFSET(DC[[#Headers],[Code Project]],MATCH(MYCS[[#This Row],[Project Code and Name ]],DC[Code Project],0),6),"")</f>
        <v/>
      </c>
      <c r="F465" s="93"/>
      <c r="G465" s="93"/>
      <c r="H465" s="97"/>
      <c r="I465" s="97"/>
      <c r="J465" s="97"/>
      <c r="K465" s="97"/>
      <c r="L465" s="97"/>
      <c r="M465" s="97"/>
      <c r="N465" s="98">
        <f>J465+K465+L465+MYCS[[#This Row],[Non contractual commitments]]</f>
        <v>0</v>
      </c>
      <c r="O465" s="97"/>
      <c r="P465" s="97"/>
      <c r="Q465" s="97"/>
      <c r="R465" s="97"/>
      <c r="S465" s="97"/>
      <c r="T465" s="97"/>
      <c r="U465" s="98">
        <f>SUM(MYCS[[#This Row],[FY25-26 sum (signed)]:[Cumulative spending to end FY 23/24]],MYCS[[#This Row],[Approved budget FY 24/25]])</f>
        <v>0</v>
      </c>
      <c r="V465" s="99">
        <f>MYCS[[#This Row],[Total Project Commitments]]-MYCS[[#This Row],[Total approved cost of the project by DC (Value in UGX)]]</f>
        <v>0</v>
      </c>
      <c r="W465" s="93"/>
      <c r="X465" s="93"/>
      <c r="Y465" s="93"/>
      <c r="Z465" s="100"/>
    </row>
    <row r="466" spans="1:26" ht="20.25" x14ac:dyDescent="0.3">
      <c r="A466" s="93"/>
      <c r="B466" s="94" t="str">
        <f ca="1">IFERROR(OFFSET(DC[[#Headers],[Code Project]],MATCH(MYCS[[#This Row],[Project Code and Name ]],DC[Code Project],0),-3),"")</f>
        <v/>
      </c>
      <c r="C466" s="93"/>
      <c r="D466" s="95" t="str">
        <f ca="1">IFERROR(OFFSET(DC[[#Headers],[Code Project]],MATCH(MYCS[[#This Row],[Project Code and Name ]],DC[Code Project],0),1),"")</f>
        <v/>
      </c>
      <c r="E466" s="96" t="str">
        <f ca="1">IFERROR(OFFSET(DC[[#Headers],[Code Project]],MATCH(MYCS[[#This Row],[Project Code and Name ]],DC[Code Project],0),6),"")</f>
        <v/>
      </c>
      <c r="F466" s="93"/>
      <c r="G466" s="93"/>
      <c r="H466" s="97"/>
      <c r="I466" s="97"/>
      <c r="J466" s="97"/>
      <c r="K466" s="97"/>
      <c r="L466" s="97"/>
      <c r="M466" s="97"/>
      <c r="N466" s="98">
        <f>J466+K466+L466+MYCS[[#This Row],[Non contractual commitments]]</f>
        <v>0</v>
      </c>
      <c r="O466" s="97"/>
      <c r="P466" s="97"/>
      <c r="Q466" s="97"/>
      <c r="R466" s="97"/>
      <c r="S466" s="97"/>
      <c r="T466" s="97"/>
      <c r="U466" s="98">
        <f>SUM(MYCS[[#This Row],[FY25-26 sum (signed)]:[Cumulative spending to end FY 23/24]],MYCS[[#This Row],[Approved budget FY 24/25]])</f>
        <v>0</v>
      </c>
      <c r="V466" s="99">
        <f>MYCS[[#This Row],[Total Project Commitments]]-MYCS[[#This Row],[Total approved cost of the project by DC (Value in UGX)]]</f>
        <v>0</v>
      </c>
      <c r="W466" s="93"/>
      <c r="X466" s="93"/>
      <c r="Y466" s="93"/>
      <c r="Z466" s="100"/>
    </row>
    <row r="467" spans="1:26" ht="20.25" x14ac:dyDescent="0.3">
      <c r="A467" s="93"/>
      <c r="B467" s="94" t="str">
        <f ca="1">IFERROR(OFFSET(DC[[#Headers],[Code Project]],MATCH(MYCS[[#This Row],[Project Code and Name ]],DC[Code Project],0),-3),"")</f>
        <v/>
      </c>
      <c r="C467" s="93"/>
      <c r="D467" s="95" t="str">
        <f ca="1">IFERROR(OFFSET(DC[[#Headers],[Code Project]],MATCH(MYCS[[#This Row],[Project Code and Name ]],DC[Code Project],0),1),"")</f>
        <v/>
      </c>
      <c r="E467" s="96" t="str">
        <f ca="1">IFERROR(OFFSET(DC[[#Headers],[Code Project]],MATCH(MYCS[[#This Row],[Project Code and Name ]],DC[Code Project],0),6),"")</f>
        <v/>
      </c>
      <c r="F467" s="93"/>
      <c r="G467" s="93"/>
      <c r="H467" s="97"/>
      <c r="I467" s="97"/>
      <c r="J467" s="97"/>
      <c r="K467" s="97"/>
      <c r="L467" s="97"/>
      <c r="M467" s="97"/>
      <c r="N467" s="98">
        <f>J467+K467+L467+MYCS[[#This Row],[Non contractual commitments]]</f>
        <v>0</v>
      </c>
      <c r="O467" s="97"/>
      <c r="P467" s="97"/>
      <c r="Q467" s="97"/>
      <c r="R467" s="97"/>
      <c r="S467" s="97"/>
      <c r="T467" s="97"/>
      <c r="U467" s="98">
        <f>SUM(MYCS[[#This Row],[FY25-26 sum (signed)]:[Cumulative spending to end FY 23/24]],MYCS[[#This Row],[Approved budget FY 24/25]])</f>
        <v>0</v>
      </c>
      <c r="V467" s="99">
        <f>MYCS[[#This Row],[Total Project Commitments]]-MYCS[[#This Row],[Total approved cost of the project by DC (Value in UGX)]]</f>
        <v>0</v>
      </c>
      <c r="W467" s="93"/>
      <c r="X467" s="93"/>
      <c r="Y467" s="93"/>
      <c r="Z467" s="100"/>
    </row>
    <row r="468" spans="1:26" ht="20.25" x14ac:dyDescent="0.3">
      <c r="A468" s="93"/>
      <c r="B468" s="94" t="str">
        <f ca="1">IFERROR(OFFSET(DC[[#Headers],[Code Project]],MATCH(MYCS[[#This Row],[Project Code and Name ]],DC[Code Project],0),-3),"")</f>
        <v/>
      </c>
      <c r="C468" s="93"/>
      <c r="D468" s="95" t="str">
        <f ca="1">IFERROR(OFFSET(DC[[#Headers],[Code Project]],MATCH(MYCS[[#This Row],[Project Code and Name ]],DC[Code Project],0),1),"")</f>
        <v/>
      </c>
      <c r="E468" s="96" t="str">
        <f ca="1">IFERROR(OFFSET(DC[[#Headers],[Code Project]],MATCH(MYCS[[#This Row],[Project Code and Name ]],DC[Code Project],0),6),"")</f>
        <v/>
      </c>
      <c r="F468" s="93"/>
      <c r="G468" s="93"/>
      <c r="H468" s="97"/>
      <c r="I468" s="97"/>
      <c r="J468" s="97"/>
      <c r="K468" s="97"/>
      <c r="L468" s="97"/>
      <c r="M468" s="97"/>
      <c r="N468" s="98">
        <f>J468+K468+L468+MYCS[[#This Row],[Non contractual commitments]]</f>
        <v>0</v>
      </c>
      <c r="O468" s="97"/>
      <c r="P468" s="97"/>
      <c r="Q468" s="97"/>
      <c r="R468" s="97"/>
      <c r="S468" s="97"/>
      <c r="T468" s="97"/>
      <c r="U468" s="98">
        <f>SUM(MYCS[[#This Row],[FY25-26 sum (signed)]:[Cumulative spending to end FY 23/24]],MYCS[[#This Row],[Approved budget FY 24/25]])</f>
        <v>0</v>
      </c>
      <c r="V468" s="99">
        <f>MYCS[[#This Row],[Total Project Commitments]]-MYCS[[#This Row],[Total approved cost of the project by DC (Value in UGX)]]</f>
        <v>0</v>
      </c>
      <c r="W468" s="93"/>
      <c r="X468" s="93"/>
      <c r="Y468" s="93"/>
      <c r="Z468" s="100"/>
    </row>
    <row r="469" spans="1:26" ht="20.25" x14ac:dyDescent="0.3">
      <c r="A469" s="93"/>
      <c r="B469" s="94" t="str">
        <f ca="1">IFERROR(OFFSET(DC[[#Headers],[Code Project]],MATCH(MYCS[[#This Row],[Project Code and Name ]],DC[Code Project],0),-3),"")</f>
        <v/>
      </c>
      <c r="C469" s="93"/>
      <c r="D469" s="95" t="str">
        <f ca="1">IFERROR(OFFSET(DC[[#Headers],[Code Project]],MATCH(MYCS[[#This Row],[Project Code and Name ]],DC[Code Project],0),1),"")</f>
        <v/>
      </c>
      <c r="E469" s="96" t="str">
        <f ca="1">IFERROR(OFFSET(DC[[#Headers],[Code Project]],MATCH(MYCS[[#This Row],[Project Code and Name ]],DC[Code Project],0),6),"")</f>
        <v/>
      </c>
      <c r="F469" s="93"/>
      <c r="G469" s="93"/>
      <c r="H469" s="97"/>
      <c r="I469" s="97"/>
      <c r="J469" s="97"/>
      <c r="K469" s="97"/>
      <c r="L469" s="97"/>
      <c r="M469" s="97"/>
      <c r="N469" s="98">
        <f>J469+K469+L469+MYCS[[#This Row],[Non contractual commitments]]</f>
        <v>0</v>
      </c>
      <c r="O469" s="97"/>
      <c r="P469" s="97"/>
      <c r="Q469" s="97"/>
      <c r="R469" s="97"/>
      <c r="S469" s="97"/>
      <c r="T469" s="97"/>
      <c r="U469" s="98">
        <f>SUM(MYCS[[#This Row],[FY25-26 sum (signed)]:[Cumulative spending to end FY 23/24]],MYCS[[#This Row],[Approved budget FY 24/25]])</f>
        <v>0</v>
      </c>
      <c r="V469" s="99">
        <f>MYCS[[#This Row],[Total Project Commitments]]-MYCS[[#This Row],[Total approved cost of the project by DC (Value in UGX)]]</f>
        <v>0</v>
      </c>
      <c r="W469" s="93"/>
      <c r="X469" s="93"/>
      <c r="Y469" s="93"/>
      <c r="Z469" s="100"/>
    </row>
    <row r="470" spans="1:26" ht="20.25" x14ac:dyDescent="0.3">
      <c r="A470" s="93"/>
      <c r="B470" s="94" t="str">
        <f ca="1">IFERROR(OFFSET(DC[[#Headers],[Code Project]],MATCH(MYCS[[#This Row],[Project Code and Name ]],DC[Code Project],0),-3),"")</f>
        <v/>
      </c>
      <c r="C470" s="93"/>
      <c r="D470" s="95" t="str">
        <f ca="1">IFERROR(OFFSET(DC[[#Headers],[Code Project]],MATCH(MYCS[[#This Row],[Project Code and Name ]],DC[Code Project],0),1),"")</f>
        <v/>
      </c>
      <c r="E470" s="96" t="str">
        <f ca="1">IFERROR(OFFSET(DC[[#Headers],[Code Project]],MATCH(MYCS[[#This Row],[Project Code and Name ]],DC[Code Project],0),6),"")</f>
        <v/>
      </c>
      <c r="F470" s="93"/>
      <c r="G470" s="93"/>
      <c r="H470" s="97"/>
      <c r="I470" s="97"/>
      <c r="J470" s="97"/>
      <c r="K470" s="97"/>
      <c r="L470" s="97"/>
      <c r="M470" s="97"/>
      <c r="N470" s="98">
        <f>J470+K470+L470+MYCS[[#This Row],[Non contractual commitments]]</f>
        <v>0</v>
      </c>
      <c r="O470" s="97"/>
      <c r="P470" s="97"/>
      <c r="Q470" s="97"/>
      <c r="R470" s="97"/>
      <c r="S470" s="97"/>
      <c r="T470" s="97"/>
      <c r="U470" s="98">
        <f>SUM(MYCS[[#This Row],[FY25-26 sum (signed)]:[Cumulative spending to end FY 23/24]],MYCS[[#This Row],[Approved budget FY 24/25]])</f>
        <v>0</v>
      </c>
      <c r="V470" s="99">
        <f>MYCS[[#This Row],[Total Project Commitments]]-MYCS[[#This Row],[Total approved cost of the project by DC (Value in UGX)]]</f>
        <v>0</v>
      </c>
      <c r="W470" s="93"/>
      <c r="X470" s="93"/>
      <c r="Y470" s="93"/>
      <c r="Z470" s="100"/>
    </row>
    <row r="471" spans="1:26" ht="20.25" x14ac:dyDescent="0.3">
      <c r="A471" s="93"/>
      <c r="B471" s="94" t="str">
        <f ca="1">IFERROR(OFFSET(DC[[#Headers],[Code Project]],MATCH(MYCS[[#This Row],[Project Code and Name ]],DC[Code Project],0),-3),"")</f>
        <v/>
      </c>
      <c r="C471" s="93"/>
      <c r="D471" s="95" t="str">
        <f ca="1">IFERROR(OFFSET(DC[[#Headers],[Code Project]],MATCH(MYCS[[#This Row],[Project Code and Name ]],DC[Code Project],0),1),"")</f>
        <v/>
      </c>
      <c r="E471" s="96" t="str">
        <f ca="1">IFERROR(OFFSET(DC[[#Headers],[Code Project]],MATCH(MYCS[[#This Row],[Project Code and Name ]],DC[Code Project],0),6),"")</f>
        <v/>
      </c>
      <c r="F471" s="93"/>
      <c r="G471" s="93"/>
      <c r="H471" s="97"/>
      <c r="I471" s="97"/>
      <c r="J471" s="97"/>
      <c r="K471" s="97"/>
      <c r="L471" s="97"/>
      <c r="M471" s="97"/>
      <c r="N471" s="98">
        <f>J471+K471+L471+MYCS[[#This Row],[Non contractual commitments]]</f>
        <v>0</v>
      </c>
      <c r="O471" s="97"/>
      <c r="P471" s="97"/>
      <c r="Q471" s="97"/>
      <c r="R471" s="97"/>
      <c r="S471" s="97"/>
      <c r="T471" s="97"/>
      <c r="U471" s="98">
        <f>SUM(MYCS[[#This Row],[FY25-26 sum (signed)]:[Cumulative spending to end FY 23/24]],MYCS[[#This Row],[Approved budget FY 24/25]])</f>
        <v>0</v>
      </c>
      <c r="V471" s="99">
        <f>MYCS[[#This Row],[Total Project Commitments]]-MYCS[[#This Row],[Total approved cost of the project by DC (Value in UGX)]]</f>
        <v>0</v>
      </c>
      <c r="W471" s="93"/>
      <c r="X471" s="93"/>
      <c r="Y471" s="93"/>
      <c r="Z471" s="100"/>
    </row>
    <row r="472" spans="1:26" ht="20.25" x14ac:dyDescent="0.3">
      <c r="A472" s="93"/>
      <c r="B472" s="94" t="str">
        <f ca="1">IFERROR(OFFSET(DC[[#Headers],[Code Project]],MATCH(MYCS[[#This Row],[Project Code and Name ]],DC[Code Project],0),-3),"")</f>
        <v/>
      </c>
      <c r="C472" s="93"/>
      <c r="D472" s="95" t="str">
        <f ca="1">IFERROR(OFFSET(DC[[#Headers],[Code Project]],MATCH(MYCS[[#This Row],[Project Code and Name ]],DC[Code Project],0),1),"")</f>
        <v/>
      </c>
      <c r="E472" s="96" t="str">
        <f ca="1">IFERROR(OFFSET(DC[[#Headers],[Code Project]],MATCH(MYCS[[#This Row],[Project Code and Name ]],DC[Code Project],0),6),"")</f>
        <v/>
      </c>
      <c r="F472" s="93"/>
      <c r="G472" s="93"/>
      <c r="H472" s="97"/>
      <c r="I472" s="97"/>
      <c r="J472" s="97"/>
      <c r="K472" s="97"/>
      <c r="L472" s="97"/>
      <c r="M472" s="97"/>
      <c r="N472" s="98">
        <f>J472+K472+L472+MYCS[[#This Row],[Non contractual commitments]]</f>
        <v>0</v>
      </c>
      <c r="O472" s="97"/>
      <c r="P472" s="97"/>
      <c r="Q472" s="97"/>
      <c r="R472" s="97"/>
      <c r="S472" s="97"/>
      <c r="T472" s="97"/>
      <c r="U472" s="98">
        <f>SUM(MYCS[[#This Row],[FY25-26 sum (signed)]:[Cumulative spending to end FY 23/24]],MYCS[[#This Row],[Approved budget FY 24/25]])</f>
        <v>0</v>
      </c>
      <c r="V472" s="99">
        <f>MYCS[[#This Row],[Total Project Commitments]]-MYCS[[#This Row],[Total approved cost of the project by DC (Value in UGX)]]</f>
        <v>0</v>
      </c>
      <c r="W472" s="93"/>
      <c r="X472" s="93"/>
      <c r="Y472" s="93"/>
      <c r="Z472" s="100"/>
    </row>
    <row r="473" spans="1:26" ht="20.25" x14ac:dyDescent="0.3">
      <c r="A473" s="93"/>
      <c r="B473" s="94" t="str">
        <f ca="1">IFERROR(OFFSET(DC[[#Headers],[Code Project]],MATCH(MYCS[[#This Row],[Project Code and Name ]],DC[Code Project],0),-3),"")</f>
        <v/>
      </c>
      <c r="C473" s="93"/>
      <c r="D473" s="95" t="str">
        <f ca="1">IFERROR(OFFSET(DC[[#Headers],[Code Project]],MATCH(MYCS[[#This Row],[Project Code and Name ]],DC[Code Project],0),1),"")</f>
        <v/>
      </c>
      <c r="E473" s="96" t="str">
        <f ca="1">IFERROR(OFFSET(DC[[#Headers],[Code Project]],MATCH(MYCS[[#This Row],[Project Code and Name ]],DC[Code Project],0),6),"")</f>
        <v/>
      </c>
      <c r="F473" s="93"/>
      <c r="G473" s="93"/>
      <c r="H473" s="97"/>
      <c r="I473" s="97"/>
      <c r="J473" s="97"/>
      <c r="K473" s="97"/>
      <c r="L473" s="97"/>
      <c r="M473" s="97"/>
      <c r="N473" s="98">
        <f>J473+K473+L473+MYCS[[#This Row],[Non contractual commitments]]</f>
        <v>0</v>
      </c>
      <c r="O473" s="97"/>
      <c r="P473" s="97"/>
      <c r="Q473" s="97"/>
      <c r="R473" s="97"/>
      <c r="S473" s="97"/>
      <c r="T473" s="97"/>
      <c r="U473" s="98">
        <f>SUM(MYCS[[#This Row],[FY25-26 sum (signed)]:[Cumulative spending to end FY 23/24]],MYCS[[#This Row],[Approved budget FY 24/25]])</f>
        <v>0</v>
      </c>
      <c r="V473" s="99">
        <f>MYCS[[#This Row],[Total Project Commitments]]-MYCS[[#This Row],[Total approved cost of the project by DC (Value in UGX)]]</f>
        <v>0</v>
      </c>
      <c r="W473" s="93"/>
      <c r="X473" s="93"/>
      <c r="Y473" s="93"/>
      <c r="Z473" s="100"/>
    </row>
    <row r="474" spans="1:26" ht="20.25" x14ac:dyDescent="0.3">
      <c r="A474" s="93"/>
      <c r="B474" s="94" t="str">
        <f ca="1">IFERROR(OFFSET(DC[[#Headers],[Code Project]],MATCH(MYCS[[#This Row],[Project Code and Name ]],DC[Code Project],0),-3),"")</f>
        <v/>
      </c>
      <c r="C474" s="93"/>
      <c r="D474" s="95" t="str">
        <f ca="1">IFERROR(OFFSET(DC[[#Headers],[Code Project]],MATCH(MYCS[[#This Row],[Project Code and Name ]],DC[Code Project],0),1),"")</f>
        <v/>
      </c>
      <c r="E474" s="96" t="str">
        <f ca="1">IFERROR(OFFSET(DC[[#Headers],[Code Project]],MATCH(MYCS[[#This Row],[Project Code and Name ]],DC[Code Project],0),6),"")</f>
        <v/>
      </c>
      <c r="F474" s="93"/>
      <c r="G474" s="93"/>
      <c r="H474" s="97"/>
      <c r="I474" s="97"/>
      <c r="J474" s="97"/>
      <c r="K474" s="97"/>
      <c r="L474" s="97"/>
      <c r="M474" s="97"/>
      <c r="N474" s="98">
        <f>J474+K474+L474+MYCS[[#This Row],[Non contractual commitments]]</f>
        <v>0</v>
      </c>
      <c r="O474" s="97"/>
      <c r="P474" s="97"/>
      <c r="Q474" s="97"/>
      <c r="R474" s="97"/>
      <c r="S474" s="97"/>
      <c r="T474" s="97"/>
      <c r="U474" s="98">
        <f>SUM(MYCS[[#This Row],[FY25-26 sum (signed)]:[Cumulative spending to end FY 23/24]],MYCS[[#This Row],[Approved budget FY 24/25]])</f>
        <v>0</v>
      </c>
      <c r="V474" s="99">
        <f>MYCS[[#This Row],[Total Project Commitments]]-MYCS[[#This Row],[Total approved cost of the project by DC (Value in UGX)]]</f>
        <v>0</v>
      </c>
      <c r="W474" s="93"/>
      <c r="X474" s="93"/>
      <c r="Y474" s="93"/>
      <c r="Z474" s="100"/>
    </row>
    <row r="475" spans="1:26" ht="20.25" x14ac:dyDescent="0.3">
      <c r="A475" s="93"/>
      <c r="B475" s="94" t="str">
        <f ca="1">IFERROR(OFFSET(DC[[#Headers],[Code Project]],MATCH(MYCS[[#This Row],[Project Code and Name ]],DC[Code Project],0),-3),"")</f>
        <v/>
      </c>
      <c r="C475" s="93"/>
      <c r="D475" s="95" t="str">
        <f ca="1">IFERROR(OFFSET(DC[[#Headers],[Code Project]],MATCH(MYCS[[#This Row],[Project Code and Name ]],DC[Code Project],0),1),"")</f>
        <v/>
      </c>
      <c r="E475" s="96" t="str">
        <f ca="1">IFERROR(OFFSET(DC[[#Headers],[Code Project]],MATCH(MYCS[[#This Row],[Project Code and Name ]],DC[Code Project],0),6),"")</f>
        <v/>
      </c>
      <c r="F475" s="93"/>
      <c r="G475" s="93"/>
      <c r="H475" s="97"/>
      <c r="I475" s="97"/>
      <c r="J475" s="97"/>
      <c r="K475" s="97"/>
      <c r="L475" s="97"/>
      <c r="M475" s="97"/>
      <c r="N475" s="98">
        <f>J475+K475+L475+MYCS[[#This Row],[Non contractual commitments]]</f>
        <v>0</v>
      </c>
      <c r="O475" s="97"/>
      <c r="P475" s="97"/>
      <c r="Q475" s="97"/>
      <c r="R475" s="97"/>
      <c r="S475" s="97"/>
      <c r="T475" s="97"/>
      <c r="U475" s="98">
        <f>SUM(MYCS[[#This Row],[FY25-26 sum (signed)]:[Cumulative spending to end FY 23/24]],MYCS[[#This Row],[Approved budget FY 24/25]])</f>
        <v>0</v>
      </c>
      <c r="V475" s="99">
        <f>MYCS[[#This Row],[Total Project Commitments]]-MYCS[[#This Row],[Total approved cost of the project by DC (Value in UGX)]]</f>
        <v>0</v>
      </c>
      <c r="W475" s="93"/>
      <c r="X475" s="93"/>
      <c r="Y475" s="93"/>
      <c r="Z475" s="100"/>
    </row>
    <row r="476" spans="1:26" ht="20.25" x14ac:dyDescent="0.3">
      <c r="A476" s="93"/>
      <c r="B476" s="94" t="str">
        <f ca="1">IFERROR(OFFSET(DC[[#Headers],[Code Project]],MATCH(MYCS[[#This Row],[Project Code and Name ]],DC[Code Project],0),-3),"")</f>
        <v/>
      </c>
      <c r="C476" s="93"/>
      <c r="D476" s="95" t="str">
        <f ca="1">IFERROR(OFFSET(DC[[#Headers],[Code Project]],MATCH(MYCS[[#This Row],[Project Code and Name ]],DC[Code Project],0),1),"")</f>
        <v/>
      </c>
      <c r="E476" s="96" t="str">
        <f ca="1">IFERROR(OFFSET(DC[[#Headers],[Code Project]],MATCH(MYCS[[#This Row],[Project Code and Name ]],DC[Code Project],0),6),"")</f>
        <v/>
      </c>
      <c r="F476" s="93"/>
      <c r="G476" s="93"/>
      <c r="H476" s="97"/>
      <c r="I476" s="97"/>
      <c r="J476" s="97"/>
      <c r="K476" s="97"/>
      <c r="L476" s="97"/>
      <c r="M476" s="97"/>
      <c r="N476" s="98">
        <f>J476+K476+L476+MYCS[[#This Row],[Non contractual commitments]]</f>
        <v>0</v>
      </c>
      <c r="O476" s="97"/>
      <c r="P476" s="97"/>
      <c r="Q476" s="97"/>
      <c r="R476" s="97"/>
      <c r="S476" s="97"/>
      <c r="T476" s="97"/>
      <c r="U476" s="98">
        <f>SUM(MYCS[[#This Row],[FY25-26 sum (signed)]:[Cumulative spending to end FY 23/24]],MYCS[[#This Row],[Approved budget FY 24/25]])</f>
        <v>0</v>
      </c>
      <c r="V476" s="99">
        <f>MYCS[[#This Row],[Total Project Commitments]]-MYCS[[#This Row],[Total approved cost of the project by DC (Value in UGX)]]</f>
        <v>0</v>
      </c>
      <c r="W476" s="93"/>
      <c r="X476" s="93"/>
      <c r="Y476" s="93"/>
      <c r="Z476" s="100"/>
    </row>
    <row r="477" spans="1:26" ht="20.25" x14ac:dyDescent="0.3">
      <c r="A477" s="93"/>
      <c r="B477" s="94" t="str">
        <f ca="1">IFERROR(OFFSET(DC[[#Headers],[Code Project]],MATCH(MYCS[[#This Row],[Project Code and Name ]],DC[Code Project],0),-3),"")</f>
        <v/>
      </c>
      <c r="C477" s="93"/>
      <c r="D477" s="95" t="str">
        <f ca="1">IFERROR(OFFSET(DC[[#Headers],[Code Project]],MATCH(MYCS[[#This Row],[Project Code and Name ]],DC[Code Project],0),1),"")</f>
        <v/>
      </c>
      <c r="E477" s="96" t="str">
        <f ca="1">IFERROR(OFFSET(DC[[#Headers],[Code Project]],MATCH(MYCS[[#This Row],[Project Code and Name ]],DC[Code Project],0),6),"")</f>
        <v/>
      </c>
      <c r="F477" s="93"/>
      <c r="G477" s="93"/>
      <c r="H477" s="97"/>
      <c r="I477" s="97"/>
      <c r="J477" s="97"/>
      <c r="K477" s="97"/>
      <c r="L477" s="97"/>
      <c r="M477" s="97"/>
      <c r="N477" s="98">
        <f>J477+K477+L477+MYCS[[#This Row],[Non contractual commitments]]</f>
        <v>0</v>
      </c>
      <c r="O477" s="97"/>
      <c r="P477" s="97"/>
      <c r="Q477" s="97"/>
      <c r="R477" s="97"/>
      <c r="S477" s="97"/>
      <c r="T477" s="97"/>
      <c r="U477" s="98">
        <f>SUM(MYCS[[#This Row],[FY25-26 sum (signed)]:[Cumulative spending to end FY 23/24]],MYCS[[#This Row],[Approved budget FY 24/25]])</f>
        <v>0</v>
      </c>
      <c r="V477" s="99">
        <f>MYCS[[#This Row],[Total Project Commitments]]-MYCS[[#This Row],[Total approved cost of the project by DC (Value in UGX)]]</f>
        <v>0</v>
      </c>
      <c r="W477" s="93"/>
      <c r="X477" s="93"/>
      <c r="Y477" s="93"/>
      <c r="Z477" s="100"/>
    </row>
    <row r="478" spans="1:26" ht="20.25" x14ac:dyDescent="0.3">
      <c r="A478" s="93"/>
      <c r="B478" s="94" t="str">
        <f ca="1">IFERROR(OFFSET(DC[[#Headers],[Code Project]],MATCH(MYCS[[#This Row],[Project Code and Name ]],DC[Code Project],0),-3),"")</f>
        <v/>
      </c>
      <c r="C478" s="93"/>
      <c r="D478" s="95" t="str">
        <f ca="1">IFERROR(OFFSET(DC[[#Headers],[Code Project]],MATCH(MYCS[[#This Row],[Project Code and Name ]],DC[Code Project],0),1),"")</f>
        <v/>
      </c>
      <c r="E478" s="96" t="str">
        <f ca="1">IFERROR(OFFSET(DC[[#Headers],[Code Project]],MATCH(MYCS[[#This Row],[Project Code and Name ]],DC[Code Project],0),6),"")</f>
        <v/>
      </c>
      <c r="F478" s="93"/>
      <c r="G478" s="93"/>
      <c r="H478" s="97"/>
      <c r="I478" s="97"/>
      <c r="J478" s="97"/>
      <c r="K478" s="97"/>
      <c r="L478" s="97"/>
      <c r="M478" s="97"/>
      <c r="N478" s="98">
        <f>J478+K478+L478+MYCS[[#This Row],[Non contractual commitments]]</f>
        <v>0</v>
      </c>
      <c r="O478" s="97"/>
      <c r="P478" s="97"/>
      <c r="Q478" s="97"/>
      <c r="R478" s="97"/>
      <c r="S478" s="97"/>
      <c r="T478" s="97"/>
      <c r="U478" s="98">
        <f>SUM(MYCS[[#This Row],[FY25-26 sum (signed)]:[Cumulative spending to end FY 23/24]],MYCS[[#This Row],[Approved budget FY 24/25]])</f>
        <v>0</v>
      </c>
      <c r="V478" s="99">
        <f>MYCS[[#This Row],[Total Project Commitments]]-MYCS[[#This Row],[Total approved cost of the project by DC (Value in UGX)]]</f>
        <v>0</v>
      </c>
      <c r="W478" s="93"/>
      <c r="X478" s="93"/>
      <c r="Y478" s="93"/>
      <c r="Z478" s="100"/>
    </row>
    <row r="479" spans="1:26" ht="20.25" x14ac:dyDescent="0.3">
      <c r="A479" s="93"/>
      <c r="B479" s="94" t="str">
        <f ca="1">IFERROR(OFFSET(DC[[#Headers],[Code Project]],MATCH(MYCS[[#This Row],[Project Code and Name ]],DC[Code Project],0),-3),"")</f>
        <v/>
      </c>
      <c r="C479" s="93"/>
      <c r="D479" s="95" t="str">
        <f ca="1">IFERROR(OFFSET(DC[[#Headers],[Code Project]],MATCH(MYCS[[#This Row],[Project Code and Name ]],DC[Code Project],0),1),"")</f>
        <v/>
      </c>
      <c r="E479" s="96" t="str">
        <f ca="1">IFERROR(OFFSET(DC[[#Headers],[Code Project]],MATCH(MYCS[[#This Row],[Project Code and Name ]],DC[Code Project],0),6),"")</f>
        <v/>
      </c>
      <c r="F479" s="93"/>
      <c r="G479" s="93"/>
      <c r="H479" s="97"/>
      <c r="I479" s="97"/>
      <c r="J479" s="97"/>
      <c r="K479" s="97"/>
      <c r="L479" s="97"/>
      <c r="M479" s="97"/>
      <c r="N479" s="98">
        <f>J479+K479+L479+MYCS[[#This Row],[Non contractual commitments]]</f>
        <v>0</v>
      </c>
      <c r="O479" s="97"/>
      <c r="P479" s="97"/>
      <c r="Q479" s="97"/>
      <c r="R479" s="97"/>
      <c r="S479" s="97"/>
      <c r="T479" s="97"/>
      <c r="U479" s="98">
        <f>SUM(MYCS[[#This Row],[FY25-26 sum (signed)]:[Cumulative spending to end FY 23/24]],MYCS[[#This Row],[Approved budget FY 24/25]])</f>
        <v>0</v>
      </c>
      <c r="V479" s="99">
        <f>MYCS[[#This Row],[Total Project Commitments]]-MYCS[[#This Row],[Total approved cost of the project by DC (Value in UGX)]]</f>
        <v>0</v>
      </c>
      <c r="W479" s="93"/>
      <c r="X479" s="93"/>
      <c r="Y479" s="93"/>
      <c r="Z479" s="100"/>
    </row>
    <row r="480" spans="1:26" ht="20.25" x14ac:dyDescent="0.3">
      <c r="A480" s="93"/>
      <c r="B480" s="94" t="str">
        <f ca="1">IFERROR(OFFSET(DC[[#Headers],[Code Project]],MATCH(MYCS[[#This Row],[Project Code and Name ]],DC[Code Project],0),-3),"")</f>
        <v/>
      </c>
      <c r="C480" s="93"/>
      <c r="D480" s="95" t="str">
        <f ca="1">IFERROR(OFFSET(DC[[#Headers],[Code Project]],MATCH(MYCS[[#This Row],[Project Code and Name ]],DC[Code Project],0),1),"")</f>
        <v/>
      </c>
      <c r="E480" s="96" t="str">
        <f ca="1">IFERROR(OFFSET(DC[[#Headers],[Code Project]],MATCH(MYCS[[#This Row],[Project Code and Name ]],DC[Code Project],0),6),"")</f>
        <v/>
      </c>
      <c r="F480" s="93"/>
      <c r="G480" s="93"/>
      <c r="H480" s="97"/>
      <c r="I480" s="97"/>
      <c r="J480" s="97"/>
      <c r="K480" s="97"/>
      <c r="L480" s="97"/>
      <c r="M480" s="97"/>
      <c r="N480" s="98">
        <f>J480+K480+L480+MYCS[[#This Row],[Non contractual commitments]]</f>
        <v>0</v>
      </c>
      <c r="O480" s="97"/>
      <c r="P480" s="97"/>
      <c r="Q480" s="97"/>
      <c r="R480" s="97"/>
      <c r="S480" s="97"/>
      <c r="T480" s="97"/>
      <c r="U480" s="98">
        <f>SUM(MYCS[[#This Row],[FY25-26 sum (signed)]:[Cumulative spending to end FY 23/24]],MYCS[[#This Row],[Approved budget FY 24/25]])</f>
        <v>0</v>
      </c>
      <c r="V480" s="99">
        <f>MYCS[[#This Row],[Total Project Commitments]]-MYCS[[#This Row],[Total approved cost of the project by DC (Value in UGX)]]</f>
        <v>0</v>
      </c>
      <c r="W480" s="93"/>
      <c r="X480" s="93"/>
      <c r="Y480" s="93"/>
      <c r="Z480" s="100"/>
    </row>
    <row r="481" spans="1:26" ht="20.25" x14ac:dyDescent="0.3">
      <c r="A481" s="93"/>
      <c r="B481" s="94" t="str">
        <f ca="1">IFERROR(OFFSET(DC[[#Headers],[Code Project]],MATCH(MYCS[[#This Row],[Project Code and Name ]],DC[Code Project],0),-3),"")</f>
        <v/>
      </c>
      <c r="C481" s="93"/>
      <c r="D481" s="95" t="str">
        <f ca="1">IFERROR(OFFSET(DC[[#Headers],[Code Project]],MATCH(MYCS[[#This Row],[Project Code and Name ]],DC[Code Project],0),1),"")</f>
        <v/>
      </c>
      <c r="E481" s="96" t="str">
        <f ca="1">IFERROR(OFFSET(DC[[#Headers],[Code Project]],MATCH(MYCS[[#This Row],[Project Code and Name ]],DC[Code Project],0),6),"")</f>
        <v/>
      </c>
      <c r="F481" s="93"/>
      <c r="G481" s="93"/>
      <c r="H481" s="97"/>
      <c r="I481" s="97"/>
      <c r="J481" s="97"/>
      <c r="K481" s="97"/>
      <c r="L481" s="97"/>
      <c r="M481" s="97"/>
      <c r="N481" s="98">
        <f>J481+K481+L481+MYCS[[#This Row],[Non contractual commitments]]</f>
        <v>0</v>
      </c>
      <c r="O481" s="97"/>
      <c r="P481" s="97"/>
      <c r="Q481" s="97"/>
      <c r="R481" s="97"/>
      <c r="S481" s="97"/>
      <c r="T481" s="97"/>
      <c r="U481" s="98">
        <f>SUM(MYCS[[#This Row],[FY25-26 sum (signed)]:[Cumulative spending to end FY 23/24]],MYCS[[#This Row],[Approved budget FY 24/25]])</f>
        <v>0</v>
      </c>
      <c r="V481" s="99">
        <f>MYCS[[#This Row],[Total Project Commitments]]-MYCS[[#This Row],[Total approved cost of the project by DC (Value in UGX)]]</f>
        <v>0</v>
      </c>
      <c r="W481" s="93"/>
      <c r="X481" s="93"/>
      <c r="Y481" s="93"/>
      <c r="Z481" s="100"/>
    </row>
    <row r="482" spans="1:26" ht="20.25" x14ac:dyDescent="0.3">
      <c r="A482" s="93"/>
      <c r="B482" s="94" t="str">
        <f ca="1">IFERROR(OFFSET(DC[[#Headers],[Code Project]],MATCH(MYCS[[#This Row],[Project Code and Name ]],DC[Code Project],0),-3),"")</f>
        <v/>
      </c>
      <c r="C482" s="93"/>
      <c r="D482" s="95" t="str">
        <f ca="1">IFERROR(OFFSET(DC[[#Headers],[Code Project]],MATCH(MYCS[[#This Row],[Project Code and Name ]],DC[Code Project],0),1),"")</f>
        <v/>
      </c>
      <c r="E482" s="96" t="str">
        <f ca="1">IFERROR(OFFSET(DC[[#Headers],[Code Project]],MATCH(MYCS[[#This Row],[Project Code and Name ]],DC[Code Project],0),6),"")</f>
        <v/>
      </c>
      <c r="F482" s="93"/>
      <c r="G482" s="93"/>
      <c r="H482" s="97"/>
      <c r="I482" s="97"/>
      <c r="J482" s="97"/>
      <c r="K482" s="97"/>
      <c r="L482" s="97"/>
      <c r="M482" s="97"/>
      <c r="N482" s="98">
        <f>J482+K482+L482+MYCS[[#This Row],[Non contractual commitments]]</f>
        <v>0</v>
      </c>
      <c r="O482" s="97"/>
      <c r="P482" s="97"/>
      <c r="Q482" s="97"/>
      <c r="R482" s="97"/>
      <c r="S482" s="97"/>
      <c r="T482" s="97"/>
      <c r="U482" s="98">
        <f>SUM(MYCS[[#This Row],[FY25-26 sum (signed)]:[Cumulative spending to end FY 23/24]],MYCS[[#This Row],[Approved budget FY 24/25]])</f>
        <v>0</v>
      </c>
      <c r="V482" s="99">
        <f>MYCS[[#This Row],[Total Project Commitments]]-MYCS[[#This Row],[Total approved cost of the project by DC (Value in UGX)]]</f>
        <v>0</v>
      </c>
      <c r="W482" s="93"/>
      <c r="X482" s="93"/>
      <c r="Y482" s="93"/>
      <c r="Z482" s="100"/>
    </row>
    <row r="483" spans="1:26" ht="20.25" x14ac:dyDescent="0.3">
      <c r="A483" s="93"/>
      <c r="B483" s="94" t="str">
        <f ca="1">IFERROR(OFFSET(DC[[#Headers],[Code Project]],MATCH(MYCS[[#This Row],[Project Code and Name ]],DC[Code Project],0),-3),"")</f>
        <v/>
      </c>
      <c r="C483" s="93"/>
      <c r="D483" s="95" t="str">
        <f ca="1">IFERROR(OFFSET(DC[[#Headers],[Code Project]],MATCH(MYCS[[#This Row],[Project Code and Name ]],DC[Code Project],0),1),"")</f>
        <v/>
      </c>
      <c r="E483" s="96" t="str">
        <f ca="1">IFERROR(OFFSET(DC[[#Headers],[Code Project]],MATCH(MYCS[[#This Row],[Project Code and Name ]],DC[Code Project],0),6),"")</f>
        <v/>
      </c>
      <c r="F483" s="93"/>
      <c r="G483" s="93"/>
      <c r="H483" s="97"/>
      <c r="I483" s="97"/>
      <c r="J483" s="97"/>
      <c r="K483" s="97"/>
      <c r="L483" s="97"/>
      <c r="M483" s="97"/>
      <c r="N483" s="98">
        <f>J483+K483+L483+MYCS[[#This Row],[Non contractual commitments]]</f>
        <v>0</v>
      </c>
      <c r="O483" s="97"/>
      <c r="P483" s="97"/>
      <c r="Q483" s="97"/>
      <c r="R483" s="97"/>
      <c r="S483" s="97"/>
      <c r="T483" s="97"/>
      <c r="U483" s="98">
        <f>SUM(MYCS[[#This Row],[FY25-26 sum (signed)]:[Cumulative spending to end FY 23/24]],MYCS[[#This Row],[Approved budget FY 24/25]])</f>
        <v>0</v>
      </c>
      <c r="V483" s="99">
        <f>MYCS[[#This Row],[Total Project Commitments]]-MYCS[[#This Row],[Total approved cost of the project by DC (Value in UGX)]]</f>
        <v>0</v>
      </c>
      <c r="W483" s="93"/>
      <c r="X483" s="93"/>
      <c r="Y483" s="93"/>
      <c r="Z483" s="100"/>
    </row>
    <row r="484" spans="1:26" ht="20.25" x14ac:dyDescent="0.3">
      <c r="A484" s="93"/>
      <c r="B484" s="94" t="str">
        <f ca="1">IFERROR(OFFSET(DC[[#Headers],[Code Project]],MATCH(MYCS[[#This Row],[Project Code and Name ]],DC[Code Project],0),-3),"")</f>
        <v/>
      </c>
      <c r="C484" s="93"/>
      <c r="D484" s="95" t="str">
        <f ca="1">IFERROR(OFFSET(DC[[#Headers],[Code Project]],MATCH(MYCS[[#This Row],[Project Code and Name ]],DC[Code Project],0),1),"")</f>
        <v/>
      </c>
      <c r="E484" s="96" t="str">
        <f ca="1">IFERROR(OFFSET(DC[[#Headers],[Code Project]],MATCH(MYCS[[#This Row],[Project Code and Name ]],DC[Code Project],0),6),"")</f>
        <v/>
      </c>
      <c r="F484" s="93"/>
      <c r="G484" s="93"/>
      <c r="H484" s="97"/>
      <c r="I484" s="97"/>
      <c r="J484" s="97"/>
      <c r="K484" s="97"/>
      <c r="L484" s="97"/>
      <c r="M484" s="97"/>
      <c r="N484" s="98">
        <f>J484+K484+L484+MYCS[[#This Row],[Non contractual commitments]]</f>
        <v>0</v>
      </c>
      <c r="O484" s="97"/>
      <c r="P484" s="97"/>
      <c r="Q484" s="97"/>
      <c r="R484" s="97"/>
      <c r="S484" s="97"/>
      <c r="T484" s="97"/>
      <c r="U484" s="98">
        <f>SUM(MYCS[[#This Row],[FY25-26 sum (signed)]:[Cumulative spending to end FY 23/24]],MYCS[[#This Row],[Approved budget FY 24/25]])</f>
        <v>0</v>
      </c>
      <c r="V484" s="99">
        <f>MYCS[[#This Row],[Total Project Commitments]]-MYCS[[#This Row],[Total approved cost of the project by DC (Value in UGX)]]</f>
        <v>0</v>
      </c>
      <c r="W484" s="93"/>
      <c r="X484" s="93"/>
      <c r="Y484" s="93"/>
      <c r="Z484" s="100"/>
    </row>
    <row r="485" spans="1:26" ht="20.25" x14ac:dyDescent="0.3">
      <c r="A485" s="93"/>
      <c r="B485" s="94" t="str">
        <f ca="1">IFERROR(OFFSET(DC[[#Headers],[Code Project]],MATCH(MYCS[[#This Row],[Project Code and Name ]],DC[Code Project],0),-3),"")</f>
        <v/>
      </c>
      <c r="C485" s="93"/>
      <c r="D485" s="95" t="str">
        <f ca="1">IFERROR(OFFSET(DC[[#Headers],[Code Project]],MATCH(MYCS[[#This Row],[Project Code and Name ]],DC[Code Project],0),1),"")</f>
        <v/>
      </c>
      <c r="E485" s="96" t="str">
        <f ca="1">IFERROR(OFFSET(DC[[#Headers],[Code Project]],MATCH(MYCS[[#This Row],[Project Code and Name ]],DC[Code Project],0),6),"")</f>
        <v/>
      </c>
      <c r="F485" s="93"/>
      <c r="G485" s="93"/>
      <c r="H485" s="97"/>
      <c r="I485" s="97"/>
      <c r="J485" s="97"/>
      <c r="K485" s="97"/>
      <c r="L485" s="97"/>
      <c r="M485" s="97"/>
      <c r="N485" s="98">
        <f>J485+K485+L485+MYCS[[#This Row],[Non contractual commitments]]</f>
        <v>0</v>
      </c>
      <c r="O485" s="97"/>
      <c r="P485" s="97"/>
      <c r="Q485" s="97"/>
      <c r="R485" s="97"/>
      <c r="S485" s="97"/>
      <c r="T485" s="97"/>
      <c r="U485" s="98">
        <f>SUM(MYCS[[#This Row],[FY25-26 sum (signed)]:[Cumulative spending to end FY 23/24]],MYCS[[#This Row],[Approved budget FY 24/25]])</f>
        <v>0</v>
      </c>
      <c r="V485" s="99">
        <f>MYCS[[#This Row],[Total Project Commitments]]-MYCS[[#This Row],[Total approved cost of the project by DC (Value in UGX)]]</f>
        <v>0</v>
      </c>
      <c r="W485" s="93"/>
      <c r="X485" s="93"/>
      <c r="Y485" s="93"/>
      <c r="Z485" s="100"/>
    </row>
    <row r="486" spans="1:26" ht="20.25" x14ac:dyDescent="0.3">
      <c r="A486" s="93"/>
      <c r="B486" s="94" t="str">
        <f ca="1">IFERROR(OFFSET(DC[[#Headers],[Code Project]],MATCH(MYCS[[#This Row],[Project Code and Name ]],DC[Code Project],0),-3),"")</f>
        <v/>
      </c>
      <c r="C486" s="93"/>
      <c r="D486" s="95" t="str">
        <f ca="1">IFERROR(OFFSET(DC[[#Headers],[Code Project]],MATCH(MYCS[[#This Row],[Project Code and Name ]],DC[Code Project],0),1),"")</f>
        <v/>
      </c>
      <c r="E486" s="96" t="str">
        <f ca="1">IFERROR(OFFSET(DC[[#Headers],[Code Project]],MATCH(MYCS[[#This Row],[Project Code and Name ]],DC[Code Project],0),6),"")</f>
        <v/>
      </c>
      <c r="F486" s="93"/>
      <c r="G486" s="93"/>
      <c r="H486" s="97"/>
      <c r="I486" s="97"/>
      <c r="J486" s="97"/>
      <c r="K486" s="97"/>
      <c r="L486" s="97"/>
      <c r="M486" s="97"/>
      <c r="N486" s="98">
        <f>J486+K486+L486+MYCS[[#This Row],[Non contractual commitments]]</f>
        <v>0</v>
      </c>
      <c r="O486" s="97"/>
      <c r="P486" s="97"/>
      <c r="Q486" s="97"/>
      <c r="R486" s="97"/>
      <c r="S486" s="97"/>
      <c r="T486" s="97"/>
      <c r="U486" s="98">
        <f>SUM(MYCS[[#This Row],[FY25-26 sum (signed)]:[Cumulative spending to end FY 23/24]],MYCS[[#This Row],[Approved budget FY 24/25]])</f>
        <v>0</v>
      </c>
      <c r="V486" s="99">
        <f>MYCS[[#This Row],[Total Project Commitments]]-MYCS[[#This Row],[Total approved cost of the project by DC (Value in UGX)]]</f>
        <v>0</v>
      </c>
      <c r="W486" s="93"/>
      <c r="X486" s="93"/>
      <c r="Y486" s="93"/>
      <c r="Z486" s="100"/>
    </row>
    <row r="487" spans="1:26" ht="20.25" x14ac:dyDescent="0.3">
      <c r="A487" s="93"/>
      <c r="B487" s="94" t="str">
        <f ca="1">IFERROR(OFFSET(DC[[#Headers],[Code Project]],MATCH(MYCS[[#This Row],[Project Code and Name ]],DC[Code Project],0),-3),"")</f>
        <v/>
      </c>
      <c r="C487" s="93"/>
      <c r="D487" s="95" t="str">
        <f ca="1">IFERROR(OFFSET(DC[[#Headers],[Code Project]],MATCH(MYCS[[#This Row],[Project Code and Name ]],DC[Code Project],0),1),"")</f>
        <v/>
      </c>
      <c r="E487" s="96" t="str">
        <f ca="1">IFERROR(OFFSET(DC[[#Headers],[Code Project]],MATCH(MYCS[[#This Row],[Project Code and Name ]],DC[Code Project],0),6),"")</f>
        <v/>
      </c>
      <c r="F487" s="93"/>
      <c r="G487" s="93"/>
      <c r="H487" s="97"/>
      <c r="I487" s="97"/>
      <c r="J487" s="97"/>
      <c r="K487" s="97"/>
      <c r="L487" s="97"/>
      <c r="M487" s="97"/>
      <c r="N487" s="98">
        <f>J487+K487+L487+MYCS[[#This Row],[Non contractual commitments]]</f>
        <v>0</v>
      </c>
      <c r="O487" s="97"/>
      <c r="P487" s="97"/>
      <c r="Q487" s="97"/>
      <c r="R487" s="97"/>
      <c r="S487" s="97"/>
      <c r="T487" s="97"/>
      <c r="U487" s="98">
        <f>SUM(MYCS[[#This Row],[FY25-26 sum (signed)]:[Cumulative spending to end FY 23/24]],MYCS[[#This Row],[Approved budget FY 24/25]])</f>
        <v>0</v>
      </c>
      <c r="V487" s="99">
        <f>MYCS[[#This Row],[Total Project Commitments]]-MYCS[[#This Row],[Total approved cost of the project by DC (Value in UGX)]]</f>
        <v>0</v>
      </c>
      <c r="W487" s="93"/>
      <c r="X487" s="93"/>
      <c r="Y487" s="93"/>
      <c r="Z487" s="100"/>
    </row>
    <row r="488" spans="1:26" ht="20.25" x14ac:dyDescent="0.3">
      <c r="A488" s="93"/>
      <c r="B488" s="94" t="str">
        <f ca="1">IFERROR(OFFSET(DC[[#Headers],[Code Project]],MATCH(MYCS[[#This Row],[Project Code and Name ]],DC[Code Project],0),-3),"")</f>
        <v/>
      </c>
      <c r="C488" s="93"/>
      <c r="D488" s="95" t="str">
        <f ca="1">IFERROR(OFFSET(DC[[#Headers],[Code Project]],MATCH(MYCS[[#This Row],[Project Code and Name ]],DC[Code Project],0),1),"")</f>
        <v/>
      </c>
      <c r="E488" s="96" t="str">
        <f ca="1">IFERROR(OFFSET(DC[[#Headers],[Code Project]],MATCH(MYCS[[#This Row],[Project Code and Name ]],DC[Code Project],0),6),"")</f>
        <v/>
      </c>
      <c r="F488" s="93"/>
      <c r="G488" s="93"/>
      <c r="H488" s="97"/>
      <c r="I488" s="97"/>
      <c r="J488" s="97"/>
      <c r="K488" s="97"/>
      <c r="L488" s="97"/>
      <c r="M488" s="97"/>
      <c r="N488" s="98">
        <f>J488+K488+L488+MYCS[[#This Row],[Non contractual commitments]]</f>
        <v>0</v>
      </c>
      <c r="O488" s="97"/>
      <c r="P488" s="97"/>
      <c r="Q488" s="97"/>
      <c r="R488" s="97"/>
      <c r="S488" s="97"/>
      <c r="T488" s="97"/>
      <c r="U488" s="98">
        <f>SUM(MYCS[[#This Row],[FY25-26 sum (signed)]:[Cumulative spending to end FY 23/24]],MYCS[[#This Row],[Approved budget FY 24/25]])</f>
        <v>0</v>
      </c>
      <c r="V488" s="99">
        <f>MYCS[[#This Row],[Total Project Commitments]]-MYCS[[#This Row],[Total approved cost of the project by DC (Value in UGX)]]</f>
        <v>0</v>
      </c>
      <c r="W488" s="93"/>
      <c r="X488" s="93"/>
      <c r="Y488" s="93"/>
      <c r="Z488" s="100"/>
    </row>
    <row r="489" spans="1:26" ht="20.25" x14ac:dyDescent="0.3">
      <c r="A489" s="93"/>
      <c r="B489" s="94" t="str">
        <f ca="1">IFERROR(OFFSET(DC[[#Headers],[Code Project]],MATCH(MYCS[[#This Row],[Project Code and Name ]],DC[Code Project],0),-3),"")</f>
        <v/>
      </c>
      <c r="C489" s="93"/>
      <c r="D489" s="95" t="str">
        <f ca="1">IFERROR(OFFSET(DC[[#Headers],[Code Project]],MATCH(MYCS[[#This Row],[Project Code and Name ]],DC[Code Project],0),1),"")</f>
        <v/>
      </c>
      <c r="E489" s="96" t="str">
        <f ca="1">IFERROR(OFFSET(DC[[#Headers],[Code Project]],MATCH(MYCS[[#This Row],[Project Code and Name ]],DC[Code Project],0),6),"")</f>
        <v/>
      </c>
      <c r="F489" s="93"/>
      <c r="G489" s="93"/>
      <c r="H489" s="97"/>
      <c r="I489" s="97"/>
      <c r="J489" s="97"/>
      <c r="K489" s="97"/>
      <c r="L489" s="97"/>
      <c r="M489" s="97"/>
      <c r="N489" s="98">
        <f>J489+K489+L489+MYCS[[#This Row],[Non contractual commitments]]</f>
        <v>0</v>
      </c>
      <c r="O489" s="97"/>
      <c r="P489" s="97"/>
      <c r="Q489" s="97"/>
      <c r="R489" s="97"/>
      <c r="S489" s="97"/>
      <c r="T489" s="97"/>
      <c r="U489" s="98">
        <f>SUM(MYCS[[#This Row],[FY25-26 sum (signed)]:[Cumulative spending to end FY 23/24]],MYCS[[#This Row],[Approved budget FY 24/25]])</f>
        <v>0</v>
      </c>
      <c r="V489" s="99">
        <f>MYCS[[#This Row],[Total Project Commitments]]-MYCS[[#This Row],[Total approved cost of the project by DC (Value in UGX)]]</f>
        <v>0</v>
      </c>
      <c r="W489" s="93"/>
      <c r="X489" s="93"/>
      <c r="Y489" s="93"/>
      <c r="Z489" s="100"/>
    </row>
    <row r="490" spans="1:26" ht="20.25" x14ac:dyDescent="0.3">
      <c r="A490" s="93"/>
      <c r="B490" s="94" t="str">
        <f ca="1">IFERROR(OFFSET(DC[[#Headers],[Code Project]],MATCH(MYCS[[#This Row],[Project Code and Name ]],DC[Code Project],0),-3),"")</f>
        <v/>
      </c>
      <c r="C490" s="93"/>
      <c r="D490" s="95" t="str">
        <f ca="1">IFERROR(OFFSET(DC[[#Headers],[Code Project]],MATCH(MYCS[[#This Row],[Project Code and Name ]],DC[Code Project],0),1),"")</f>
        <v/>
      </c>
      <c r="E490" s="96" t="str">
        <f ca="1">IFERROR(OFFSET(DC[[#Headers],[Code Project]],MATCH(MYCS[[#This Row],[Project Code and Name ]],DC[Code Project],0),6),"")</f>
        <v/>
      </c>
      <c r="F490" s="93"/>
      <c r="G490" s="93"/>
      <c r="H490" s="97"/>
      <c r="I490" s="97"/>
      <c r="J490" s="97"/>
      <c r="K490" s="97"/>
      <c r="L490" s="97"/>
      <c r="M490" s="97"/>
      <c r="N490" s="98">
        <f>J490+K490+L490+MYCS[[#This Row],[Non contractual commitments]]</f>
        <v>0</v>
      </c>
      <c r="O490" s="97"/>
      <c r="P490" s="97"/>
      <c r="Q490" s="97"/>
      <c r="R490" s="97"/>
      <c r="S490" s="97"/>
      <c r="T490" s="97"/>
      <c r="U490" s="98">
        <f>SUM(MYCS[[#This Row],[FY25-26 sum (signed)]:[Cumulative spending to end FY 23/24]],MYCS[[#This Row],[Approved budget FY 24/25]])</f>
        <v>0</v>
      </c>
      <c r="V490" s="99">
        <f>MYCS[[#This Row],[Total Project Commitments]]-MYCS[[#This Row],[Total approved cost of the project by DC (Value in UGX)]]</f>
        <v>0</v>
      </c>
      <c r="W490" s="93"/>
      <c r="X490" s="93"/>
      <c r="Y490" s="93"/>
      <c r="Z490" s="100"/>
    </row>
    <row r="491" spans="1:26" ht="20.25" x14ac:dyDescent="0.3">
      <c r="A491" s="93"/>
      <c r="B491" s="94" t="str">
        <f ca="1">IFERROR(OFFSET(DC[[#Headers],[Code Project]],MATCH(MYCS[[#This Row],[Project Code and Name ]],DC[Code Project],0),-3),"")</f>
        <v/>
      </c>
      <c r="C491" s="93"/>
      <c r="D491" s="95" t="str">
        <f ca="1">IFERROR(OFFSET(DC[[#Headers],[Code Project]],MATCH(MYCS[[#This Row],[Project Code and Name ]],DC[Code Project],0),1),"")</f>
        <v/>
      </c>
      <c r="E491" s="96" t="str">
        <f ca="1">IFERROR(OFFSET(DC[[#Headers],[Code Project]],MATCH(MYCS[[#This Row],[Project Code and Name ]],DC[Code Project],0),6),"")</f>
        <v/>
      </c>
      <c r="F491" s="93"/>
      <c r="G491" s="93"/>
      <c r="H491" s="97"/>
      <c r="I491" s="97"/>
      <c r="J491" s="97"/>
      <c r="K491" s="97"/>
      <c r="L491" s="97"/>
      <c r="M491" s="97"/>
      <c r="N491" s="98">
        <f>J491+K491+L491+MYCS[[#This Row],[Non contractual commitments]]</f>
        <v>0</v>
      </c>
      <c r="O491" s="97"/>
      <c r="P491" s="97"/>
      <c r="Q491" s="97"/>
      <c r="R491" s="97"/>
      <c r="S491" s="97"/>
      <c r="T491" s="97"/>
      <c r="U491" s="98">
        <f>SUM(MYCS[[#This Row],[FY25-26 sum (signed)]:[Cumulative spending to end FY 23/24]],MYCS[[#This Row],[Approved budget FY 24/25]])</f>
        <v>0</v>
      </c>
      <c r="V491" s="99">
        <f>MYCS[[#This Row],[Total Project Commitments]]-MYCS[[#This Row],[Total approved cost of the project by DC (Value in UGX)]]</f>
        <v>0</v>
      </c>
      <c r="W491" s="93"/>
      <c r="X491" s="93"/>
      <c r="Y491" s="93"/>
      <c r="Z491" s="100"/>
    </row>
    <row r="492" spans="1:26" ht="20.25" x14ac:dyDescent="0.3">
      <c r="A492" s="93"/>
      <c r="B492" s="94" t="str">
        <f ca="1">IFERROR(OFFSET(DC[[#Headers],[Code Project]],MATCH(MYCS[[#This Row],[Project Code and Name ]],DC[Code Project],0),-3),"")</f>
        <v/>
      </c>
      <c r="C492" s="93"/>
      <c r="D492" s="95" t="str">
        <f ca="1">IFERROR(OFFSET(DC[[#Headers],[Code Project]],MATCH(MYCS[[#This Row],[Project Code and Name ]],DC[Code Project],0),1),"")</f>
        <v/>
      </c>
      <c r="E492" s="96" t="str">
        <f ca="1">IFERROR(OFFSET(DC[[#Headers],[Code Project]],MATCH(MYCS[[#This Row],[Project Code and Name ]],DC[Code Project],0),6),"")</f>
        <v/>
      </c>
      <c r="F492" s="93"/>
      <c r="G492" s="93"/>
      <c r="H492" s="97"/>
      <c r="I492" s="97"/>
      <c r="J492" s="97"/>
      <c r="K492" s="97"/>
      <c r="L492" s="97"/>
      <c r="M492" s="97"/>
      <c r="N492" s="98">
        <f>J492+K492+L492+MYCS[[#This Row],[Non contractual commitments]]</f>
        <v>0</v>
      </c>
      <c r="O492" s="97"/>
      <c r="P492" s="97"/>
      <c r="Q492" s="97"/>
      <c r="R492" s="97"/>
      <c r="S492" s="97"/>
      <c r="T492" s="97"/>
      <c r="U492" s="98">
        <f>SUM(MYCS[[#This Row],[FY25-26 sum (signed)]:[Cumulative spending to end FY 23/24]],MYCS[[#This Row],[Approved budget FY 24/25]])</f>
        <v>0</v>
      </c>
      <c r="V492" s="99">
        <f>MYCS[[#This Row],[Total Project Commitments]]-MYCS[[#This Row],[Total approved cost of the project by DC (Value in UGX)]]</f>
        <v>0</v>
      </c>
      <c r="W492" s="93"/>
      <c r="X492" s="93"/>
      <c r="Y492" s="93"/>
      <c r="Z492" s="100"/>
    </row>
    <row r="493" spans="1:26" ht="20.25" x14ac:dyDescent="0.3">
      <c r="A493" s="93"/>
      <c r="B493" s="94" t="str">
        <f ca="1">IFERROR(OFFSET(DC[[#Headers],[Code Project]],MATCH(MYCS[[#This Row],[Project Code and Name ]],DC[Code Project],0),-3),"")</f>
        <v/>
      </c>
      <c r="C493" s="93"/>
      <c r="D493" s="95" t="str">
        <f ca="1">IFERROR(OFFSET(DC[[#Headers],[Code Project]],MATCH(MYCS[[#This Row],[Project Code and Name ]],DC[Code Project],0),1),"")</f>
        <v/>
      </c>
      <c r="E493" s="96" t="str">
        <f ca="1">IFERROR(OFFSET(DC[[#Headers],[Code Project]],MATCH(MYCS[[#This Row],[Project Code and Name ]],DC[Code Project],0),6),"")</f>
        <v/>
      </c>
      <c r="F493" s="93"/>
      <c r="G493" s="93"/>
      <c r="H493" s="97"/>
      <c r="I493" s="97"/>
      <c r="J493" s="97"/>
      <c r="K493" s="97"/>
      <c r="L493" s="97"/>
      <c r="M493" s="97"/>
      <c r="N493" s="98">
        <f>J493+K493+L493+MYCS[[#This Row],[Non contractual commitments]]</f>
        <v>0</v>
      </c>
      <c r="O493" s="97"/>
      <c r="P493" s="97"/>
      <c r="Q493" s="97"/>
      <c r="R493" s="97"/>
      <c r="S493" s="97"/>
      <c r="T493" s="97"/>
      <c r="U493" s="98">
        <f>SUM(MYCS[[#This Row],[FY25-26 sum (signed)]:[Cumulative spending to end FY 23/24]],MYCS[[#This Row],[Approved budget FY 24/25]])</f>
        <v>0</v>
      </c>
      <c r="V493" s="99">
        <f>MYCS[[#This Row],[Total Project Commitments]]-MYCS[[#This Row],[Total approved cost of the project by DC (Value in UGX)]]</f>
        <v>0</v>
      </c>
      <c r="W493" s="93"/>
      <c r="X493" s="93"/>
      <c r="Y493" s="93"/>
      <c r="Z493" s="100"/>
    </row>
    <row r="494" spans="1:26" ht="20.25" x14ac:dyDescent="0.3">
      <c r="A494" s="93"/>
      <c r="B494" s="94" t="str">
        <f ca="1">IFERROR(OFFSET(DC[[#Headers],[Code Project]],MATCH(MYCS[[#This Row],[Project Code and Name ]],DC[Code Project],0),-3),"")</f>
        <v/>
      </c>
      <c r="C494" s="93"/>
      <c r="D494" s="95" t="str">
        <f ca="1">IFERROR(OFFSET(DC[[#Headers],[Code Project]],MATCH(MYCS[[#This Row],[Project Code and Name ]],DC[Code Project],0),1),"")</f>
        <v/>
      </c>
      <c r="E494" s="96" t="str">
        <f ca="1">IFERROR(OFFSET(DC[[#Headers],[Code Project]],MATCH(MYCS[[#This Row],[Project Code and Name ]],DC[Code Project],0),6),"")</f>
        <v/>
      </c>
      <c r="F494" s="93"/>
      <c r="G494" s="93"/>
      <c r="H494" s="97"/>
      <c r="I494" s="97"/>
      <c r="J494" s="97"/>
      <c r="K494" s="97"/>
      <c r="L494" s="97"/>
      <c r="M494" s="97"/>
      <c r="N494" s="98">
        <f>J494+K494+L494+MYCS[[#This Row],[Non contractual commitments]]</f>
        <v>0</v>
      </c>
      <c r="O494" s="97"/>
      <c r="P494" s="97"/>
      <c r="Q494" s="97"/>
      <c r="R494" s="97"/>
      <c r="S494" s="97"/>
      <c r="T494" s="97"/>
      <c r="U494" s="98">
        <f>SUM(MYCS[[#This Row],[FY25-26 sum (signed)]:[Cumulative spending to end FY 23/24]],MYCS[[#This Row],[Approved budget FY 24/25]])</f>
        <v>0</v>
      </c>
      <c r="V494" s="99">
        <f>MYCS[[#This Row],[Total Project Commitments]]-MYCS[[#This Row],[Total approved cost of the project by DC (Value in UGX)]]</f>
        <v>0</v>
      </c>
      <c r="W494" s="93"/>
      <c r="X494" s="93"/>
      <c r="Y494" s="93"/>
      <c r="Z494" s="100"/>
    </row>
    <row r="495" spans="1:26" ht="20.25" x14ac:dyDescent="0.3">
      <c r="A495" s="93"/>
      <c r="B495" s="94" t="str">
        <f ca="1">IFERROR(OFFSET(DC[[#Headers],[Code Project]],MATCH(MYCS[[#This Row],[Project Code and Name ]],DC[Code Project],0),-3),"")</f>
        <v/>
      </c>
      <c r="C495" s="93"/>
      <c r="D495" s="95" t="str">
        <f ca="1">IFERROR(OFFSET(DC[[#Headers],[Code Project]],MATCH(MYCS[[#This Row],[Project Code and Name ]],DC[Code Project],0),1),"")</f>
        <v/>
      </c>
      <c r="E495" s="96" t="str">
        <f ca="1">IFERROR(OFFSET(DC[[#Headers],[Code Project]],MATCH(MYCS[[#This Row],[Project Code and Name ]],DC[Code Project],0),6),"")</f>
        <v/>
      </c>
      <c r="F495" s="93"/>
      <c r="G495" s="93"/>
      <c r="H495" s="97"/>
      <c r="I495" s="97"/>
      <c r="J495" s="97"/>
      <c r="K495" s="97"/>
      <c r="L495" s="97"/>
      <c r="M495" s="97"/>
      <c r="N495" s="98">
        <f>J495+K495+L495+MYCS[[#This Row],[Non contractual commitments]]</f>
        <v>0</v>
      </c>
      <c r="O495" s="97"/>
      <c r="P495" s="97"/>
      <c r="Q495" s="97"/>
      <c r="R495" s="97"/>
      <c r="S495" s="97"/>
      <c r="T495" s="97"/>
      <c r="U495" s="98">
        <f>SUM(MYCS[[#This Row],[FY25-26 sum (signed)]:[Cumulative spending to end FY 23/24]],MYCS[[#This Row],[Approved budget FY 24/25]])</f>
        <v>0</v>
      </c>
      <c r="V495" s="99">
        <f>MYCS[[#This Row],[Total Project Commitments]]-MYCS[[#This Row],[Total approved cost of the project by DC (Value in UGX)]]</f>
        <v>0</v>
      </c>
      <c r="W495" s="93"/>
      <c r="X495" s="93"/>
      <c r="Y495" s="93"/>
      <c r="Z495" s="100"/>
    </row>
    <row r="496" spans="1:26" ht="20.25" x14ac:dyDescent="0.3">
      <c r="A496" s="93"/>
      <c r="B496" s="94" t="str">
        <f ca="1">IFERROR(OFFSET(DC[[#Headers],[Code Project]],MATCH(MYCS[[#This Row],[Project Code and Name ]],DC[Code Project],0),-3),"")</f>
        <v/>
      </c>
      <c r="C496" s="93"/>
      <c r="D496" s="95" t="str">
        <f ca="1">IFERROR(OFFSET(DC[[#Headers],[Code Project]],MATCH(MYCS[[#This Row],[Project Code and Name ]],DC[Code Project],0),1),"")</f>
        <v/>
      </c>
      <c r="E496" s="96" t="str">
        <f ca="1">IFERROR(OFFSET(DC[[#Headers],[Code Project]],MATCH(MYCS[[#This Row],[Project Code and Name ]],DC[Code Project],0),6),"")</f>
        <v/>
      </c>
      <c r="F496" s="93"/>
      <c r="G496" s="93"/>
      <c r="H496" s="97"/>
      <c r="I496" s="97"/>
      <c r="J496" s="97"/>
      <c r="K496" s="97"/>
      <c r="L496" s="97"/>
      <c r="M496" s="97"/>
      <c r="N496" s="98">
        <f>J496+K496+L496+MYCS[[#This Row],[Non contractual commitments]]</f>
        <v>0</v>
      </c>
      <c r="O496" s="97"/>
      <c r="P496" s="97"/>
      <c r="Q496" s="97"/>
      <c r="R496" s="97"/>
      <c r="S496" s="97"/>
      <c r="T496" s="97"/>
      <c r="U496" s="98">
        <f>SUM(MYCS[[#This Row],[FY25-26 sum (signed)]:[Cumulative spending to end FY 23/24]],MYCS[[#This Row],[Approved budget FY 24/25]])</f>
        <v>0</v>
      </c>
      <c r="V496" s="99">
        <f>MYCS[[#This Row],[Total Project Commitments]]-MYCS[[#This Row],[Total approved cost of the project by DC (Value in UGX)]]</f>
        <v>0</v>
      </c>
      <c r="W496" s="93"/>
      <c r="X496" s="93"/>
      <c r="Y496" s="93"/>
      <c r="Z496" s="100"/>
    </row>
    <row r="497" spans="1:26" ht="20.25" x14ac:dyDescent="0.3">
      <c r="A497" s="93"/>
      <c r="B497" s="94" t="str">
        <f ca="1">IFERROR(OFFSET(DC[[#Headers],[Code Project]],MATCH(MYCS[[#This Row],[Project Code and Name ]],DC[Code Project],0),-3),"")</f>
        <v/>
      </c>
      <c r="C497" s="93"/>
      <c r="D497" s="95" t="str">
        <f ca="1">IFERROR(OFFSET(DC[[#Headers],[Code Project]],MATCH(MYCS[[#This Row],[Project Code and Name ]],DC[Code Project],0),1),"")</f>
        <v/>
      </c>
      <c r="E497" s="96" t="str">
        <f ca="1">IFERROR(OFFSET(DC[[#Headers],[Code Project]],MATCH(MYCS[[#This Row],[Project Code and Name ]],DC[Code Project],0),6),"")</f>
        <v/>
      </c>
      <c r="F497" s="93"/>
      <c r="G497" s="93"/>
      <c r="H497" s="97"/>
      <c r="I497" s="97"/>
      <c r="J497" s="97"/>
      <c r="K497" s="97"/>
      <c r="L497" s="97"/>
      <c r="M497" s="97"/>
      <c r="N497" s="98">
        <f>J497+K497+L497+MYCS[[#This Row],[Non contractual commitments]]</f>
        <v>0</v>
      </c>
      <c r="O497" s="97"/>
      <c r="P497" s="97"/>
      <c r="Q497" s="97"/>
      <c r="R497" s="97"/>
      <c r="S497" s="97"/>
      <c r="T497" s="97"/>
      <c r="U497" s="98">
        <f>SUM(MYCS[[#This Row],[FY25-26 sum (signed)]:[Cumulative spending to end FY 23/24]],MYCS[[#This Row],[Approved budget FY 24/25]])</f>
        <v>0</v>
      </c>
      <c r="V497" s="99">
        <f>MYCS[[#This Row],[Total Project Commitments]]-MYCS[[#This Row],[Total approved cost of the project by DC (Value in UGX)]]</f>
        <v>0</v>
      </c>
      <c r="W497" s="93"/>
      <c r="X497" s="93"/>
      <c r="Y497" s="93"/>
      <c r="Z497" s="100"/>
    </row>
    <row r="498" spans="1:26" ht="20.25" x14ac:dyDescent="0.3">
      <c r="A498" s="93"/>
      <c r="B498" s="94" t="str">
        <f ca="1">IFERROR(OFFSET(DC[[#Headers],[Code Project]],MATCH(MYCS[[#This Row],[Project Code and Name ]],DC[Code Project],0),-3),"")</f>
        <v/>
      </c>
      <c r="C498" s="93"/>
      <c r="D498" s="95" t="str">
        <f ca="1">IFERROR(OFFSET(DC[[#Headers],[Code Project]],MATCH(MYCS[[#This Row],[Project Code and Name ]],DC[Code Project],0),1),"")</f>
        <v/>
      </c>
      <c r="E498" s="96" t="str">
        <f ca="1">IFERROR(OFFSET(DC[[#Headers],[Code Project]],MATCH(MYCS[[#This Row],[Project Code and Name ]],DC[Code Project],0),6),"")</f>
        <v/>
      </c>
      <c r="F498" s="93"/>
      <c r="G498" s="93"/>
      <c r="H498" s="97"/>
      <c r="I498" s="97"/>
      <c r="J498" s="97"/>
      <c r="K498" s="97"/>
      <c r="L498" s="97"/>
      <c r="M498" s="97"/>
      <c r="N498" s="98">
        <f>J498+K498+L498+MYCS[[#This Row],[Non contractual commitments]]</f>
        <v>0</v>
      </c>
      <c r="O498" s="97"/>
      <c r="P498" s="97"/>
      <c r="Q498" s="97"/>
      <c r="R498" s="97"/>
      <c r="S498" s="97"/>
      <c r="T498" s="97"/>
      <c r="U498" s="98">
        <f>SUM(MYCS[[#This Row],[FY25-26 sum (signed)]:[Cumulative spending to end FY 23/24]],MYCS[[#This Row],[Approved budget FY 24/25]])</f>
        <v>0</v>
      </c>
      <c r="V498" s="99">
        <f>MYCS[[#This Row],[Total Project Commitments]]-MYCS[[#This Row],[Total approved cost of the project by DC (Value in UGX)]]</f>
        <v>0</v>
      </c>
      <c r="W498" s="93"/>
      <c r="X498" s="93"/>
      <c r="Y498" s="93"/>
      <c r="Z498" s="100"/>
    </row>
    <row r="499" spans="1:26" ht="20.25" x14ac:dyDescent="0.3">
      <c r="A499" s="93"/>
      <c r="B499" s="94" t="str">
        <f ca="1">IFERROR(OFFSET(DC[[#Headers],[Code Project]],MATCH(MYCS[[#This Row],[Project Code and Name ]],DC[Code Project],0),-3),"")</f>
        <v/>
      </c>
      <c r="C499" s="93"/>
      <c r="D499" s="95" t="str">
        <f ca="1">IFERROR(OFFSET(DC[[#Headers],[Code Project]],MATCH(MYCS[[#This Row],[Project Code and Name ]],DC[Code Project],0),1),"")</f>
        <v/>
      </c>
      <c r="E499" s="96" t="str">
        <f ca="1">IFERROR(OFFSET(DC[[#Headers],[Code Project]],MATCH(MYCS[[#This Row],[Project Code and Name ]],DC[Code Project],0),6),"")</f>
        <v/>
      </c>
      <c r="F499" s="93"/>
      <c r="G499" s="93"/>
      <c r="H499" s="97"/>
      <c r="I499" s="97"/>
      <c r="J499" s="97"/>
      <c r="K499" s="97"/>
      <c r="L499" s="97"/>
      <c r="M499" s="97"/>
      <c r="N499" s="98">
        <f>J499+K499+L499+MYCS[[#This Row],[Non contractual commitments]]</f>
        <v>0</v>
      </c>
      <c r="O499" s="97"/>
      <c r="P499" s="97"/>
      <c r="Q499" s="97"/>
      <c r="R499" s="97"/>
      <c r="S499" s="97"/>
      <c r="T499" s="97"/>
      <c r="U499" s="98">
        <f>SUM(MYCS[[#This Row],[FY25-26 sum (signed)]:[Cumulative spending to end FY 23/24]],MYCS[[#This Row],[Approved budget FY 24/25]])</f>
        <v>0</v>
      </c>
      <c r="V499" s="99">
        <f>MYCS[[#This Row],[Total Project Commitments]]-MYCS[[#This Row],[Total approved cost of the project by DC (Value in UGX)]]</f>
        <v>0</v>
      </c>
      <c r="W499" s="93"/>
      <c r="X499" s="93"/>
      <c r="Y499" s="93"/>
      <c r="Z499" s="100"/>
    </row>
    <row r="500" spans="1:26" ht="20.25" x14ac:dyDescent="0.3">
      <c r="A500" s="93"/>
      <c r="B500" s="94" t="str">
        <f ca="1">IFERROR(OFFSET(DC[[#Headers],[Code Project]],MATCH(MYCS[[#This Row],[Project Code and Name ]],DC[Code Project],0),-3),"")</f>
        <v/>
      </c>
      <c r="C500" s="93"/>
      <c r="D500" s="95" t="str">
        <f ca="1">IFERROR(OFFSET(DC[[#Headers],[Code Project]],MATCH(MYCS[[#This Row],[Project Code and Name ]],DC[Code Project],0),1),"")</f>
        <v/>
      </c>
      <c r="E500" s="96" t="str">
        <f ca="1">IFERROR(OFFSET(DC[[#Headers],[Code Project]],MATCH(MYCS[[#This Row],[Project Code and Name ]],DC[Code Project],0),6),"")</f>
        <v/>
      </c>
      <c r="F500" s="93"/>
      <c r="G500" s="93"/>
      <c r="H500" s="97"/>
      <c r="I500" s="97"/>
      <c r="J500" s="97"/>
      <c r="K500" s="97"/>
      <c r="L500" s="97"/>
      <c r="M500" s="97"/>
      <c r="N500" s="98">
        <f>J500+K500+L500+MYCS[[#This Row],[Non contractual commitments]]</f>
        <v>0</v>
      </c>
      <c r="O500" s="97"/>
      <c r="P500" s="97"/>
      <c r="Q500" s="97"/>
      <c r="R500" s="97"/>
      <c r="S500" s="97"/>
      <c r="T500" s="97"/>
      <c r="U500" s="98">
        <f>SUM(MYCS[[#This Row],[FY25-26 sum (signed)]:[Cumulative spending to end FY 23/24]],MYCS[[#This Row],[Approved budget FY 24/25]])</f>
        <v>0</v>
      </c>
      <c r="V500" s="99">
        <f>MYCS[[#This Row],[Total Project Commitments]]-MYCS[[#This Row],[Total approved cost of the project by DC (Value in UGX)]]</f>
        <v>0</v>
      </c>
      <c r="W500" s="93"/>
      <c r="X500" s="93"/>
      <c r="Y500" s="93"/>
      <c r="Z500" s="100"/>
    </row>
    <row r="501" spans="1:26" ht="20.25" x14ac:dyDescent="0.3">
      <c r="A501" s="93"/>
      <c r="B501" s="94" t="str">
        <f ca="1">IFERROR(OFFSET(DC[[#Headers],[Code Project]],MATCH(MYCS[[#This Row],[Project Code and Name ]],DC[Code Project],0),-3),"")</f>
        <v/>
      </c>
      <c r="C501" s="93"/>
      <c r="D501" s="95" t="str">
        <f ca="1">IFERROR(OFFSET(DC[[#Headers],[Code Project]],MATCH(MYCS[[#This Row],[Project Code and Name ]],DC[Code Project],0),1),"")</f>
        <v/>
      </c>
      <c r="E501" s="96" t="str">
        <f ca="1">IFERROR(OFFSET(DC[[#Headers],[Code Project]],MATCH(MYCS[[#This Row],[Project Code and Name ]],DC[Code Project],0),6),"")</f>
        <v/>
      </c>
      <c r="F501" s="93"/>
      <c r="G501" s="93"/>
      <c r="H501" s="97"/>
      <c r="I501" s="97"/>
      <c r="J501" s="97"/>
      <c r="K501" s="97"/>
      <c r="L501" s="97"/>
      <c r="M501" s="97"/>
      <c r="N501" s="98">
        <f>J501+K501+L501+MYCS[[#This Row],[Non contractual commitments]]</f>
        <v>0</v>
      </c>
      <c r="O501" s="97"/>
      <c r="P501" s="97"/>
      <c r="Q501" s="97"/>
      <c r="R501" s="97"/>
      <c r="S501" s="97"/>
      <c r="T501" s="97"/>
      <c r="U501" s="98">
        <f>SUM(MYCS[[#This Row],[FY25-26 sum (signed)]:[Cumulative spending to end FY 23/24]],MYCS[[#This Row],[Approved budget FY 24/25]])</f>
        <v>0</v>
      </c>
      <c r="V501" s="99">
        <f>MYCS[[#This Row],[Total Project Commitments]]-MYCS[[#This Row],[Total approved cost of the project by DC (Value in UGX)]]</f>
        <v>0</v>
      </c>
      <c r="W501" s="93"/>
      <c r="X501" s="93"/>
      <c r="Y501" s="93"/>
      <c r="Z501" s="100"/>
    </row>
    <row r="502" spans="1:26" ht="20.25" x14ac:dyDescent="0.3">
      <c r="A502" s="93"/>
      <c r="B502" s="94" t="str">
        <f ca="1">IFERROR(OFFSET(DC[[#Headers],[Code Project]],MATCH(MYCS[[#This Row],[Project Code and Name ]],DC[Code Project],0),-3),"")</f>
        <v/>
      </c>
      <c r="C502" s="93"/>
      <c r="D502" s="95" t="str">
        <f ca="1">IFERROR(OFFSET(DC[[#Headers],[Code Project]],MATCH(MYCS[[#This Row],[Project Code and Name ]],DC[Code Project],0),1),"")</f>
        <v/>
      </c>
      <c r="E502" s="96" t="str">
        <f ca="1">IFERROR(OFFSET(DC[[#Headers],[Code Project]],MATCH(MYCS[[#This Row],[Project Code and Name ]],DC[Code Project],0),6),"")</f>
        <v/>
      </c>
      <c r="F502" s="93"/>
      <c r="G502" s="93"/>
      <c r="H502" s="97"/>
      <c r="I502" s="97"/>
      <c r="J502" s="97"/>
      <c r="K502" s="97"/>
      <c r="L502" s="97"/>
      <c r="M502" s="97"/>
      <c r="N502" s="98">
        <f>J502+K502+L502+MYCS[[#This Row],[Non contractual commitments]]</f>
        <v>0</v>
      </c>
      <c r="O502" s="97"/>
      <c r="P502" s="97"/>
      <c r="Q502" s="97"/>
      <c r="R502" s="97"/>
      <c r="S502" s="97"/>
      <c r="T502" s="97"/>
      <c r="U502" s="98">
        <f>SUM(MYCS[[#This Row],[FY25-26 sum (signed)]:[Cumulative spending to end FY 23/24]],MYCS[[#This Row],[Approved budget FY 24/25]])</f>
        <v>0</v>
      </c>
      <c r="V502" s="99">
        <f>MYCS[[#This Row],[Total Project Commitments]]-MYCS[[#This Row],[Total approved cost of the project by DC (Value in UGX)]]</f>
        <v>0</v>
      </c>
      <c r="W502" s="93"/>
      <c r="X502" s="93"/>
      <c r="Y502" s="93"/>
      <c r="Z502" s="100"/>
    </row>
    <row r="503" spans="1:26" ht="20.25" x14ac:dyDescent="0.3">
      <c r="A503" s="93"/>
      <c r="B503" s="94" t="str">
        <f ca="1">IFERROR(OFFSET(DC[[#Headers],[Code Project]],MATCH(MYCS[[#This Row],[Project Code and Name ]],DC[Code Project],0),-3),"")</f>
        <v/>
      </c>
      <c r="C503" s="93"/>
      <c r="D503" s="95" t="str">
        <f ca="1">IFERROR(OFFSET(DC[[#Headers],[Code Project]],MATCH(MYCS[[#This Row],[Project Code and Name ]],DC[Code Project],0),1),"")</f>
        <v/>
      </c>
      <c r="E503" s="96" t="str">
        <f ca="1">IFERROR(OFFSET(DC[[#Headers],[Code Project]],MATCH(MYCS[[#This Row],[Project Code and Name ]],DC[Code Project],0),6),"")</f>
        <v/>
      </c>
      <c r="F503" s="93"/>
      <c r="G503" s="93"/>
      <c r="H503" s="97"/>
      <c r="I503" s="97"/>
      <c r="J503" s="97"/>
      <c r="K503" s="97"/>
      <c r="L503" s="97"/>
      <c r="M503" s="97"/>
      <c r="N503" s="98">
        <f>J503+K503+L503+MYCS[[#This Row],[Non contractual commitments]]</f>
        <v>0</v>
      </c>
      <c r="O503" s="97"/>
      <c r="P503" s="97"/>
      <c r="Q503" s="97"/>
      <c r="R503" s="97"/>
      <c r="S503" s="97"/>
      <c r="T503" s="97"/>
      <c r="U503" s="98">
        <f>SUM(MYCS[[#This Row],[FY25-26 sum (signed)]:[Cumulative spending to end FY 23/24]],MYCS[[#This Row],[Approved budget FY 24/25]])</f>
        <v>0</v>
      </c>
      <c r="V503" s="99">
        <f>MYCS[[#This Row],[Total Project Commitments]]-MYCS[[#This Row],[Total approved cost of the project by DC (Value in UGX)]]</f>
        <v>0</v>
      </c>
      <c r="W503" s="93"/>
      <c r="X503" s="93"/>
      <c r="Y503" s="93"/>
      <c r="Z503" s="100"/>
    </row>
    <row r="504" spans="1:26" ht="20.25" x14ac:dyDescent="0.3">
      <c r="A504" s="93"/>
      <c r="B504" s="94" t="str">
        <f ca="1">IFERROR(OFFSET(DC[[#Headers],[Code Project]],MATCH(MYCS[[#This Row],[Project Code and Name ]],DC[Code Project],0),-3),"")</f>
        <v/>
      </c>
      <c r="C504" s="93"/>
      <c r="D504" s="95" t="str">
        <f ca="1">IFERROR(OFFSET(DC[[#Headers],[Code Project]],MATCH(MYCS[[#This Row],[Project Code and Name ]],DC[Code Project],0),1),"")</f>
        <v/>
      </c>
      <c r="E504" s="96" t="str">
        <f ca="1">IFERROR(OFFSET(DC[[#Headers],[Code Project]],MATCH(MYCS[[#This Row],[Project Code and Name ]],DC[Code Project],0),6),"")</f>
        <v/>
      </c>
      <c r="F504" s="93"/>
      <c r="G504" s="93"/>
      <c r="H504" s="97"/>
      <c r="I504" s="97"/>
      <c r="J504" s="97"/>
      <c r="K504" s="97"/>
      <c r="L504" s="97"/>
      <c r="M504" s="97"/>
      <c r="N504" s="98">
        <f>J504+K504+L504+MYCS[[#This Row],[Non contractual commitments]]</f>
        <v>0</v>
      </c>
      <c r="O504" s="97"/>
      <c r="P504" s="97"/>
      <c r="Q504" s="97"/>
      <c r="R504" s="97"/>
      <c r="S504" s="97"/>
      <c r="T504" s="97"/>
      <c r="U504" s="98">
        <f>SUM(MYCS[[#This Row],[FY25-26 sum (signed)]:[Cumulative spending to end FY 23/24]],MYCS[[#This Row],[Approved budget FY 24/25]])</f>
        <v>0</v>
      </c>
      <c r="V504" s="99">
        <f>MYCS[[#This Row],[Total Project Commitments]]-MYCS[[#This Row],[Total approved cost of the project by DC (Value in UGX)]]</f>
        <v>0</v>
      </c>
      <c r="W504" s="93"/>
      <c r="X504" s="93"/>
      <c r="Y504" s="93"/>
      <c r="Z504" s="100"/>
    </row>
    <row r="505" spans="1:26" ht="20.25" x14ac:dyDescent="0.3">
      <c r="A505" s="93"/>
      <c r="B505" s="94" t="str">
        <f ca="1">IFERROR(OFFSET(DC[[#Headers],[Code Project]],MATCH(MYCS[[#This Row],[Project Code and Name ]],DC[Code Project],0),-3),"")</f>
        <v/>
      </c>
      <c r="C505" s="93"/>
      <c r="D505" s="95" t="str">
        <f ca="1">IFERROR(OFFSET(DC[[#Headers],[Code Project]],MATCH(MYCS[[#This Row],[Project Code and Name ]],DC[Code Project],0),1),"")</f>
        <v/>
      </c>
      <c r="E505" s="96" t="str">
        <f ca="1">IFERROR(OFFSET(DC[[#Headers],[Code Project]],MATCH(MYCS[[#This Row],[Project Code and Name ]],DC[Code Project],0),6),"")</f>
        <v/>
      </c>
      <c r="F505" s="93"/>
      <c r="G505" s="93"/>
      <c r="H505" s="97"/>
      <c r="I505" s="97"/>
      <c r="J505" s="97"/>
      <c r="K505" s="97"/>
      <c r="L505" s="97"/>
      <c r="M505" s="97"/>
      <c r="N505" s="98">
        <f>J505+K505+L505+MYCS[[#This Row],[Non contractual commitments]]</f>
        <v>0</v>
      </c>
      <c r="O505" s="97"/>
      <c r="P505" s="97"/>
      <c r="Q505" s="97"/>
      <c r="R505" s="97"/>
      <c r="S505" s="97"/>
      <c r="T505" s="97"/>
      <c r="U505" s="98">
        <f>SUM(MYCS[[#This Row],[FY25-26 sum (signed)]:[Cumulative spending to end FY 23/24]],MYCS[[#This Row],[Approved budget FY 24/25]])</f>
        <v>0</v>
      </c>
      <c r="V505" s="99">
        <f>MYCS[[#This Row],[Total Project Commitments]]-MYCS[[#This Row],[Total approved cost of the project by DC (Value in UGX)]]</f>
        <v>0</v>
      </c>
      <c r="W505" s="93"/>
      <c r="X505" s="93"/>
      <c r="Y505" s="93"/>
      <c r="Z505" s="100"/>
    </row>
    <row r="506" spans="1:26" ht="20.25" x14ac:dyDescent="0.3">
      <c r="A506" s="93"/>
      <c r="B506" s="94" t="str">
        <f ca="1">IFERROR(OFFSET(DC[[#Headers],[Code Project]],MATCH(MYCS[[#This Row],[Project Code and Name ]],DC[Code Project],0),-3),"")</f>
        <v/>
      </c>
      <c r="C506" s="93"/>
      <c r="D506" s="95" t="str">
        <f ca="1">IFERROR(OFFSET(DC[[#Headers],[Code Project]],MATCH(MYCS[[#This Row],[Project Code and Name ]],DC[Code Project],0),1),"")</f>
        <v/>
      </c>
      <c r="E506" s="96" t="str">
        <f ca="1">IFERROR(OFFSET(DC[[#Headers],[Code Project]],MATCH(MYCS[[#This Row],[Project Code and Name ]],DC[Code Project],0),6),"")</f>
        <v/>
      </c>
      <c r="F506" s="93"/>
      <c r="G506" s="93"/>
      <c r="H506" s="97"/>
      <c r="I506" s="97"/>
      <c r="J506" s="97"/>
      <c r="K506" s="97"/>
      <c r="L506" s="97"/>
      <c r="M506" s="97"/>
      <c r="N506" s="98">
        <f>J506+K506+L506+MYCS[[#This Row],[Non contractual commitments]]</f>
        <v>0</v>
      </c>
      <c r="O506" s="97"/>
      <c r="P506" s="97"/>
      <c r="Q506" s="97"/>
      <c r="R506" s="97"/>
      <c r="S506" s="97"/>
      <c r="T506" s="97"/>
      <c r="U506" s="98">
        <f>SUM(MYCS[[#This Row],[FY25-26 sum (signed)]:[Cumulative spending to end FY 23/24]],MYCS[[#This Row],[Approved budget FY 24/25]])</f>
        <v>0</v>
      </c>
      <c r="V506" s="99">
        <f>MYCS[[#This Row],[Total Project Commitments]]-MYCS[[#This Row],[Total approved cost of the project by DC (Value in UGX)]]</f>
        <v>0</v>
      </c>
      <c r="W506" s="93"/>
      <c r="X506" s="93"/>
      <c r="Y506" s="93"/>
      <c r="Z506" s="100"/>
    </row>
    <row r="507" spans="1:26" ht="20.25" x14ac:dyDescent="0.3">
      <c r="A507" s="93"/>
      <c r="B507" s="94" t="str">
        <f ca="1">IFERROR(OFFSET(DC[[#Headers],[Code Project]],MATCH(MYCS[[#This Row],[Project Code and Name ]],DC[Code Project],0),-3),"")</f>
        <v/>
      </c>
      <c r="C507" s="93"/>
      <c r="D507" s="95" t="str">
        <f ca="1">IFERROR(OFFSET(DC[[#Headers],[Code Project]],MATCH(MYCS[[#This Row],[Project Code and Name ]],DC[Code Project],0),1),"")</f>
        <v/>
      </c>
      <c r="E507" s="96" t="str">
        <f ca="1">IFERROR(OFFSET(DC[[#Headers],[Code Project]],MATCH(MYCS[[#This Row],[Project Code and Name ]],DC[Code Project],0),6),"")</f>
        <v/>
      </c>
      <c r="F507" s="93"/>
      <c r="G507" s="93"/>
      <c r="H507" s="97"/>
      <c r="I507" s="97"/>
      <c r="J507" s="97"/>
      <c r="K507" s="97"/>
      <c r="L507" s="97"/>
      <c r="M507" s="97"/>
      <c r="N507" s="98">
        <f>J507+K507+L507+MYCS[[#This Row],[Non contractual commitments]]</f>
        <v>0</v>
      </c>
      <c r="O507" s="97"/>
      <c r="P507" s="97"/>
      <c r="Q507" s="97"/>
      <c r="R507" s="97"/>
      <c r="S507" s="97"/>
      <c r="T507" s="97"/>
      <c r="U507" s="98">
        <f>SUM(MYCS[[#This Row],[FY25-26 sum (signed)]:[Cumulative spending to end FY 23/24]],MYCS[[#This Row],[Approved budget FY 24/25]])</f>
        <v>0</v>
      </c>
      <c r="V507" s="99">
        <f>MYCS[[#This Row],[Total Project Commitments]]-MYCS[[#This Row],[Total approved cost of the project by DC (Value in UGX)]]</f>
        <v>0</v>
      </c>
      <c r="W507" s="93"/>
      <c r="X507" s="93"/>
      <c r="Y507" s="93"/>
      <c r="Z507" s="100"/>
    </row>
    <row r="508" spans="1:26" ht="20.25" x14ac:dyDescent="0.3">
      <c r="A508" s="93"/>
      <c r="B508" s="94" t="str">
        <f ca="1">IFERROR(OFFSET(DC[[#Headers],[Code Project]],MATCH(MYCS[[#This Row],[Project Code and Name ]],DC[Code Project],0),-3),"")</f>
        <v/>
      </c>
      <c r="C508" s="93"/>
      <c r="D508" s="95" t="str">
        <f ca="1">IFERROR(OFFSET(DC[[#Headers],[Code Project]],MATCH(MYCS[[#This Row],[Project Code and Name ]],DC[Code Project],0),1),"")</f>
        <v/>
      </c>
      <c r="E508" s="96" t="str">
        <f ca="1">IFERROR(OFFSET(DC[[#Headers],[Code Project]],MATCH(MYCS[[#This Row],[Project Code and Name ]],DC[Code Project],0),6),"")</f>
        <v/>
      </c>
      <c r="F508" s="93"/>
      <c r="G508" s="93"/>
      <c r="H508" s="97"/>
      <c r="I508" s="97"/>
      <c r="J508" s="97"/>
      <c r="K508" s="97"/>
      <c r="L508" s="97"/>
      <c r="M508" s="97"/>
      <c r="N508" s="98">
        <f>J508+K508+L508+MYCS[[#This Row],[Non contractual commitments]]</f>
        <v>0</v>
      </c>
      <c r="O508" s="97"/>
      <c r="P508" s="97"/>
      <c r="Q508" s="97"/>
      <c r="R508" s="97"/>
      <c r="S508" s="97"/>
      <c r="T508" s="97"/>
      <c r="U508" s="98">
        <f>SUM(MYCS[[#This Row],[FY25-26 sum (signed)]:[Cumulative spending to end FY 23/24]],MYCS[[#This Row],[Approved budget FY 24/25]])</f>
        <v>0</v>
      </c>
      <c r="V508" s="99">
        <f>MYCS[[#This Row],[Total Project Commitments]]-MYCS[[#This Row],[Total approved cost of the project by DC (Value in UGX)]]</f>
        <v>0</v>
      </c>
      <c r="W508" s="93"/>
      <c r="X508" s="93"/>
      <c r="Y508" s="93"/>
      <c r="Z508" s="100"/>
    </row>
    <row r="509" spans="1:26" ht="20.25" x14ac:dyDescent="0.3">
      <c r="A509" s="93"/>
      <c r="B509" s="94" t="str">
        <f ca="1">IFERROR(OFFSET(DC[[#Headers],[Code Project]],MATCH(MYCS[[#This Row],[Project Code and Name ]],DC[Code Project],0),-3),"")</f>
        <v/>
      </c>
      <c r="C509" s="93"/>
      <c r="D509" s="95" t="str">
        <f ca="1">IFERROR(OFFSET(DC[[#Headers],[Code Project]],MATCH(MYCS[[#This Row],[Project Code and Name ]],DC[Code Project],0),1),"")</f>
        <v/>
      </c>
      <c r="E509" s="96" t="str">
        <f ca="1">IFERROR(OFFSET(DC[[#Headers],[Code Project]],MATCH(MYCS[[#This Row],[Project Code and Name ]],DC[Code Project],0),6),"")</f>
        <v/>
      </c>
      <c r="F509" s="93"/>
      <c r="G509" s="93"/>
      <c r="H509" s="97"/>
      <c r="I509" s="97"/>
      <c r="J509" s="97"/>
      <c r="K509" s="97"/>
      <c r="L509" s="97"/>
      <c r="M509" s="97"/>
      <c r="N509" s="98">
        <f>J509+K509+L509+MYCS[[#This Row],[Non contractual commitments]]</f>
        <v>0</v>
      </c>
      <c r="O509" s="97"/>
      <c r="P509" s="97"/>
      <c r="Q509" s="97"/>
      <c r="R509" s="97"/>
      <c r="S509" s="97"/>
      <c r="T509" s="97"/>
      <c r="U509" s="98">
        <f>SUM(MYCS[[#This Row],[FY25-26 sum (signed)]:[Cumulative spending to end FY 23/24]],MYCS[[#This Row],[Approved budget FY 24/25]])</f>
        <v>0</v>
      </c>
      <c r="V509" s="99">
        <f>MYCS[[#This Row],[Total Project Commitments]]-MYCS[[#This Row],[Total approved cost of the project by DC (Value in UGX)]]</f>
        <v>0</v>
      </c>
      <c r="W509" s="93"/>
      <c r="X509" s="93"/>
      <c r="Y509" s="93"/>
      <c r="Z509" s="100"/>
    </row>
    <row r="510" spans="1:26" ht="20.25" x14ac:dyDescent="0.3">
      <c r="A510" s="93"/>
      <c r="B510" s="94" t="str">
        <f ca="1">IFERROR(OFFSET(DC[[#Headers],[Code Project]],MATCH(MYCS[[#This Row],[Project Code and Name ]],DC[Code Project],0),-3),"")</f>
        <v/>
      </c>
      <c r="C510" s="93"/>
      <c r="D510" s="95" t="str">
        <f ca="1">IFERROR(OFFSET(DC[[#Headers],[Code Project]],MATCH(MYCS[[#This Row],[Project Code and Name ]],DC[Code Project],0),1),"")</f>
        <v/>
      </c>
      <c r="E510" s="96" t="str">
        <f ca="1">IFERROR(OFFSET(DC[[#Headers],[Code Project]],MATCH(MYCS[[#This Row],[Project Code and Name ]],DC[Code Project],0),6),"")</f>
        <v/>
      </c>
      <c r="F510" s="93"/>
      <c r="G510" s="93"/>
      <c r="H510" s="97"/>
      <c r="I510" s="97"/>
      <c r="J510" s="97"/>
      <c r="K510" s="97"/>
      <c r="L510" s="97"/>
      <c r="M510" s="97"/>
      <c r="N510" s="98">
        <f>J510+K510+L510+MYCS[[#This Row],[Non contractual commitments]]</f>
        <v>0</v>
      </c>
      <c r="O510" s="97"/>
      <c r="P510" s="97"/>
      <c r="Q510" s="97"/>
      <c r="R510" s="97"/>
      <c r="S510" s="97"/>
      <c r="T510" s="97"/>
      <c r="U510" s="98">
        <f>SUM(MYCS[[#This Row],[FY25-26 sum (signed)]:[Cumulative spending to end FY 23/24]],MYCS[[#This Row],[Approved budget FY 24/25]])</f>
        <v>0</v>
      </c>
      <c r="V510" s="99">
        <f>MYCS[[#This Row],[Total Project Commitments]]-MYCS[[#This Row],[Total approved cost of the project by DC (Value in UGX)]]</f>
        <v>0</v>
      </c>
      <c r="W510" s="93"/>
      <c r="X510" s="93"/>
      <c r="Y510" s="93"/>
      <c r="Z510" s="100"/>
    </row>
    <row r="511" spans="1:26" ht="20.25" x14ac:dyDescent="0.3">
      <c r="A511" s="93"/>
      <c r="B511" s="94" t="str">
        <f ca="1">IFERROR(OFFSET(DC[[#Headers],[Code Project]],MATCH(MYCS[[#This Row],[Project Code and Name ]],DC[Code Project],0),-3),"")</f>
        <v/>
      </c>
      <c r="C511" s="93"/>
      <c r="D511" s="95" t="str">
        <f ca="1">IFERROR(OFFSET(DC[[#Headers],[Code Project]],MATCH(MYCS[[#This Row],[Project Code and Name ]],DC[Code Project],0),1),"")</f>
        <v/>
      </c>
      <c r="E511" s="96" t="str">
        <f ca="1">IFERROR(OFFSET(DC[[#Headers],[Code Project]],MATCH(MYCS[[#This Row],[Project Code and Name ]],DC[Code Project],0),6),"")</f>
        <v/>
      </c>
      <c r="F511" s="93"/>
      <c r="G511" s="93"/>
      <c r="H511" s="97"/>
      <c r="I511" s="97"/>
      <c r="J511" s="97"/>
      <c r="K511" s="97"/>
      <c r="L511" s="97"/>
      <c r="M511" s="97"/>
      <c r="N511" s="98">
        <f>J511+K511+L511+MYCS[[#This Row],[Non contractual commitments]]</f>
        <v>0</v>
      </c>
      <c r="O511" s="97"/>
      <c r="P511" s="97"/>
      <c r="Q511" s="97"/>
      <c r="R511" s="97"/>
      <c r="S511" s="97"/>
      <c r="T511" s="97"/>
      <c r="U511" s="98">
        <f>SUM(MYCS[[#This Row],[FY25-26 sum (signed)]:[Cumulative spending to end FY 23/24]],MYCS[[#This Row],[Approved budget FY 24/25]])</f>
        <v>0</v>
      </c>
      <c r="V511" s="99">
        <f>MYCS[[#This Row],[Total Project Commitments]]-MYCS[[#This Row],[Total approved cost of the project by DC (Value in UGX)]]</f>
        <v>0</v>
      </c>
      <c r="W511" s="93"/>
      <c r="X511" s="93"/>
      <c r="Y511" s="93"/>
      <c r="Z511" s="100"/>
    </row>
    <row r="512" spans="1:26" ht="20.25" x14ac:dyDescent="0.3">
      <c r="A512" s="93"/>
      <c r="B512" s="94" t="str">
        <f ca="1">IFERROR(OFFSET(DC[[#Headers],[Code Project]],MATCH(MYCS[[#This Row],[Project Code and Name ]],DC[Code Project],0),-3),"")</f>
        <v/>
      </c>
      <c r="C512" s="93"/>
      <c r="D512" s="95" t="str">
        <f ca="1">IFERROR(OFFSET(DC[[#Headers],[Code Project]],MATCH(MYCS[[#This Row],[Project Code and Name ]],DC[Code Project],0),1),"")</f>
        <v/>
      </c>
      <c r="E512" s="96" t="str">
        <f ca="1">IFERROR(OFFSET(DC[[#Headers],[Code Project]],MATCH(MYCS[[#This Row],[Project Code and Name ]],DC[Code Project],0),6),"")</f>
        <v/>
      </c>
      <c r="F512" s="93"/>
      <c r="G512" s="93"/>
      <c r="H512" s="97"/>
      <c r="I512" s="97"/>
      <c r="J512" s="97"/>
      <c r="K512" s="97"/>
      <c r="L512" s="97"/>
      <c r="M512" s="97"/>
      <c r="N512" s="98">
        <f>J512+K512+L512+MYCS[[#This Row],[Non contractual commitments]]</f>
        <v>0</v>
      </c>
      <c r="O512" s="97"/>
      <c r="P512" s="97"/>
      <c r="Q512" s="97"/>
      <c r="R512" s="97"/>
      <c r="S512" s="97"/>
      <c r="T512" s="97"/>
      <c r="U512" s="98">
        <f>SUM(MYCS[[#This Row],[FY25-26 sum (signed)]:[Cumulative spending to end FY 23/24]],MYCS[[#This Row],[Approved budget FY 24/25]])</f>
        <v>0</v>
      </c>
      <c r="V512" s="99">
        <f>MYCS[[#This Row],[Total Project Commitments]]-MYCS[[#This Row],[Total approved cost of the project by DC (Value in UGX)]]</f>
        <v>0</v>
      </c>
      <c r="W512" s="93"/>
      <c r="X512" s="93"/>
      <c r="Y512" s="93"/>
      <c r="Z512" s="100"/>
    </row>
    <row r="513" spans="1:26" ht="20.25" x14ac:dyDescent="0.3">
      <c r="A513" s="93"/>
      <c r="B513" s="94" t="str">
        <f ca="1">IFERROR(OFFSET(DC[[#Headers],[Code Project]],MATCH(MYCS[[#This Row],[Project Code and Name ]],DC[Code Project],0),-3),"")</f>
        <v/>
      </c>
      <c r="C513" s="93"/>
      <c r="D513" s="95" t="str">
        <f ca="1">IFERROR(OFFSET(DC[[#Headers],[Code Project]],MATCH(MYCS[[#This Row],[Project Code and Name ]],DC[Code Project],0),1),"")</f>
        <v/>
      </c>
      <c r="E513" s="96" t="str">
        <f ca="1">IFERROR(OFFSET(DC[[#Headers],[Code Project]],MATCH(MYCS[[#This Row],[Project Code and Name ]],DC[Code Project],0),6),"")</f>
        <v/>
      </c>
      <c r="F513" s="93"/>
      <c r="G513" s="93"/>
      <c r="H513" s="97"/>
      <c r="I513" s="97"/>
      <c r="J513" s="97"/>
      <c r="K513" s="97"/>
      <c r="L513" s="97"/>
      <c r="M513" s="97"/>
      <c r="N513" s="98">
        <f>J513+K513+L513+MYCS[[#This Row],[Non contractual commitments]]</f>
        <v>0</v>
      </c>
      <c r="O513" s="97"/>
      <c r="P513" s="97"/>
      <c r="Q513" s="97"/>
      <c r="R513" s="97"/>
      <c r="S513" s="97"/>
      <c r="T513" s="97"/>
      <c r="U513" s="98">
        <f>SUM(MYCS[[#This Row],[FY25-26 sum (signed)]:[Cumulative spending to end FY 23/24]],MYCS[[#This Row],[Approved budget FY 24/25]])</f>
        <v>0</v>
      </c>
      <c r="V513" s="99">
        <f>MYCS[[#This Row],[Total Project Commitments]]-MYCS[[#This Row],[Total approved cost of the project by DC (Value in UGX)]]</f>
        <v>0</v>
      </c>
      <c r="W513" s="93"/>
      <c r="X513" s="93"/>
      <c r="Y513" s="93"/>
      <c r="Z513" s="100"/>
    </row>
    <row r="514" spans="1:26" ht="20.25" x14ac:dyDescent="0.3">
      <c r="A514" s="93"/>
      <c r="B514" s="94" t="str">
        <f ca="1">IFERROR(OFFSET(DC[[#Headers],[Code Project]],MATCH(MYCS[[#This Row],[Project Code and Name ]],DC[Code Project],0),-3),"")</f>
        <v/>
      </c>
      <c r="C514" s="93"/>
      <c r="D514" s="95" t="str">
        <f ca="1">IFERROR(OFFSET(DC[[#Headers],[Code Project]],MATCH(MYCS[[#This Row],[Project Code and Name ]],DC[Code Project],0),1),"")</f>
        <v/>
      </c>
      <c r="E514" s="96" t="str">
        <f ca="1">IFERROR(OFFSET(DC[[#Headers],[Code Project]],MATCH(MYCS[[#This Row],[Project Code and Name ]],DC[Code Project],0),6),"")</f>
        <v/>
      </c>
      <c r="F514" s="93"/>
      <c r="G514" s="93"/>
      <c r="H514" s="97"/>
      <c r="I514" s="97"/>
      <c r="J514" s="97"/>
      <c r="K514" s="97"/>
      <c r="L514" s="97"/>
      <c r="M514" s="97"/>
      <c r="N514" s="98">
        <f>J514+K514+L514+MYCS[[#This Row],[Non contractual commitments]]</f>
        <v>0</v>
      </c>
      <c r="O514" s="97"/>
      <c r="P514" s="97"/>
      <c r="Q514" s="97"/>
      <c r="R514" s="97"/>
      <c r="S514" s="97"/>
      <c r="T514" s="97"/>
      <c r="U514" s="98">
        <f>SUM(MYCS[[#This Row],[FY25-26 sum (signed)]:[Cumulative spending to end FY 23/24]],MYCS[[#This Row],[Approved budget FY 24/25]])</f>
        <v>0</v>
      </c>
      <c r="V514" s="99">
        <f>MYCS[[#This Row],[Total Project Commitments]]-MYCS[[#This Row],[Total approved cost of the project by DC (Value in UGX)]]</f>
        <v>0</v>
      </c>
      <c r="W514" s="93"/>
      <c r="X514" s="93"/>
      <c r="Y514" s="93"/>
      <c r="Z514" s="100"/>
    </row>
    <row r="515" spans="1:26" ht="20.25" x14ac:dyDescent="0.3">
      <c r="A515" s="93"/>
      <c r="B515" s="94" t="str">
        <f ca="1">IFERROR(OFFSET(DC[[#Headers],[Code Project]],MATCH(MYCS[[#This Row],[Project Code and Name ]],DC[Code Project],0),-3),"")</f>
        <v/>
      </c>
      <c r="C515" s="93"/>
      <c r="D515" s="95" t="str">
        <f ca="1">IFERROR(OFFSET(DC[[#Headers],[Code Project]],MATCH(MYCS[[#This Row],[Project Code and Name ]],DC[Code Project],0),1),"")</f>
        <v/>
      </c>
      <c r="E515" s="96" t="str">
        <f ca="1">IFERROR(OFFSET(DC[[#Headers],[Code Project]],MATCH(MYCS[[#This Row],[Project Code and Name ]],DC[Code Project],0),6),"")</f>
        <v/>
      </c>
      <c r="F515" s="93"/>
      <c r="G515" s="93"/>
      <c r="H515" s="97"/>
      <c r="I515" s="97"/>
      <c r="J515" s="97"/>
      <c r="K515" s="97"/>
      <c r="L515" s="97"/>
      <c r="M515" s="97"/>
      <c r="N515" s="98">
        <f>J515+K515+L515+MYCS[[#This Row],[Non contractual commitments]]</f>
        <v>0</v>
      </c>
      <c r="O515" s="97"/>
      <c r="P515" s="97"/>
      <c r="Q515" s="97"/>
      <c r="R515" s="97"/>
      <c r="S515" s="97"/>
      <c r="T515" s="97"/>
      <c r="U515" s="98">
        <f>SUM(MYCS[[#This Row],[FY25-26 sum (signed)]:[Cumulative spending to end FY 23/24]],MYCS[[#This Row],[Approved budget FY 24/25]])</f>
        <v>0</v>
      </c>
      <c r="V515" s="99">
        <f>MYCS[[#This Row],[Total Project Commitments]]-MYCS[[#This Row],[Total approved cost of the project by DC (Value in UGX)]]</f>
        <v>0</v>
      </c>
      <c r="W515" s="93"/>
      <c r="X515" s="93"/>
      <c r="Y515" s="93"/>
      <c r="Z515" s="100"/>
    </row>
    <row r="516" spans="1:26" ht="20.25" x14ac:dyDescent="0.3">
      <c r="A516" s="93"/>
      <c r="B516" s="94" t="str">
        <f ca="1">IFERROR(OFFSET(DC[[#Headers],[Code Project]],MATCH(MYCS[[#This Row],[Project Code and Name ]],DC[Code Project],0),-3),"")</f>
        <v/>
      </c>
      <c r="C516" s="93"/>
      <c r="D516" s="95" t="str">
        <f ca="1">IFERROR(OFFSET(DC[[#Headers],[Code Project]],MATCH(MYCS[[#This Row],[Project Code and Name ]],DC[Code Project],0),1),"")</f>
        <v/>
      </c>
      <c r="E516" s="96" t="str">
        <f ca="1">IFERROR(OFFSET(DC[[#Headers],[Code Project]],MATCH(MYCS[[#This Row],[Project Code and Name ]],DC[Code Project],0),6),"")</f>
        <v/>
      </c>
      <c r="F516" s="93"/>
      <c r="G516" s="93"/>
      <c r="H516" s="97"/>
      <c r="I516" s="97"/>
      <c r="J516" s="97"/>
      <c r="K516" s="97"/>
      <c r="L516" s="97"/>
      <c r="M516" s="97"/>
      <c r="N516" s="98">
        <f>J516+K516+L516+MYCS[[#This Row],[Non contractual commitments]]</f>
        <v>0</v>
      </c>
      <c r="O516" s="97"/>
      <c r="P516" s="97"/>
      <c r="Q516" s="97"/>
      <c r="R516" s="97"/>
      <c r="S516" s="97"/>
      <c r="T516" s="97"/>
      <c r="U516" s="98">
        <f>SUM(MYCS[[#This Row],[FY25-26 sum (signed)]:[Cumulative spending to end FY 23/24]],MYCS[[#This Row],[Approved budget FY 24/25]])</f>
        <v>0</v>
      </c>
      <c r="V516" s="99">
        <f>MYCS[[#This Row],[Total Project Commitments]]-MYCS[[#This Row],[Total approved cost of the project by DC (Value in UGX)]]</f>
        <v>0</v>
      </c>
      <c r="W516" s="93"/>
      <c r="X516" s="93"/>
      <c r="Y516" s="93"/>
      <c r="Z516" s="100"/>
    </row>
    <row r="517" spans="1:26" ht="20.25" x14ac:dyDescent="0.3">
      <c r="A517" s="93"/>
      <c r="B517" s="94" t="str">
        <f ca="1">IFERROR(OFFSET(DC[[#Headers],[Code Project]],MATCH(MYCS[[#This Row],[Project Code and Name ]],DC[Code Project],0),-3),"")</f>
        <v/>
      </c>
      <c r="C517" s="93"/>
      <c r="D517" s="95" t="str">
        <f ca="1">IFERROR(OFFSET(DC[[#Headers],[Code Project]],MATCH(MYCS[[#This Row],[Project Code and Name ]],DC[Code Project],0),1),"")</f>
        <v/>
      </c>
      <c r="E517" s="96" t="str">
        <f ca="1">IFERROR(OFFSET(DC[[#Headers],[Code Project]],MATCH(MYCS[[#This Row],[Project Code and Name ]],DC[Code Project],0),6),"")</f>
        <v/>
      </c>
      <c r="F517" s="93"/>
      <c r="G517" s="93"/>
      <c r="H517" s="97"/>
      <c r="I517" s="97"/>
      <c r="J517" s="97"/>
      <c r="K517" s="97"/>
      <c r="L517" s="97"/>
      <c r="M517" s="97"/>
      <c r="N517" s="98">
        <f>J517+K517+L517+MYCS[[#This Row],[Non contractual commitments]]</f>
        <v>0</v>
      </c>
      <c r="O517" s="97"/>
      <c r="P517" s="97"/>
      <c r="Q517" s="97"/>
      <c r="R517" s="97"/>
      <c r="S517" s="97"/>
      <c r="T517" s="97"/>
      <c r="U517" s="98">
        <f>SUM(MYCS[[#This Row],[FY25-26 sum (signed)]:[Cumulative spending to end FY 23/24]],MYCS[[#This Row],[Approved budget FY 24/25]])</f>
        <v>0</v>
      </c>
      <c r="V517" s="99">
        <f>MYCS[[#This Row],[Total Project Commitments]]-MYCS[[#This Row],[Total approved cost of the project by DC (Value in UGX)]]</f>
        <v>0</v>
      </c>
      <c r="W517" s="93"/>
      <c r="X517" s="93"/>
      <c r="Y517" s="93"/>
      <c r="Z517" s="100"/>
    </row>
    <row r="518" spans="1:26" ht="20.25" x14ac:dyDescent="0.3">
      <c r="A518" s="93"/>
      <c r="B518" s="94" t="str">
        <f ca="1">IFERROR(OFFSET(DC[[#Headers],[Code Project]],MATCH(MYCS[[#This Row],[Project Code and Name ]],DC[Code Project],0),-3),"")</f>
        <v/>
      </c>
      <c r="C518" s="93"/>
      <c r="D518" s="95" t="str">
        <f ca="1">IFERROR(OFFSET(DC[[#Headers],[Code Project]],MATCH(MYCS[[#This Row],[Project Code and Name ]],DC[Code Project],0),1),"")</f>
        <v/>
      </c>
      <c r="E518" s="96" t="str">
        <f ca="1">IFERROR(OFFSET(DC[[#Headers],[Code Project]],MATCH(MYCS[[#This Row],[Project Code and Name ]],DC[Code Project],0),6),"")</f>
        <v/>
      </c>
      <c r="F518" s="93"/>
      <c r="G518" s="93"/>
      <c r="H518" s="97"/>
      <c r="I518" s="97"/>
      <c r="J518" s="97"/>
      <c r="K518" s="97"/>
      <c r="L518" s="97"/>
      <c r="M518" s="97"/>
      <c r="N518" s="98">
        <f>J518+K518+L518+MYCS[[#This Row],[Non contractual commitments]]</f>
        <v>0</v>
      </c>
      <c r="O518" s="97"/>
      <c r="P518" s="97"/>
      <c r="Q518" s="97"/>
      <c r="R518" s="97"/>
      <c r="S518" s="97"/>
      <c r="T518" s="97"/>
      <c r="U518" s="98">
        <f>SUM(MYCS[[#This Row],[FY25-26 sum (signed)]:[Cumulative spending to end FY 23/24]],MYCS[[#This Row],[Approved budget FY 24/25]])</f>
        <v>0</v>
      </c>
      <c r="V518" s="99">
        <f>MYCS[[#This Row],[Total Project Commitments]]-MYCS[[#This Row],[Total approved cost of the project by DC (Value in UGX)]]</f>
        <v>0</v>
      </c>
      <c r="W518" s="93"/>
      <c r="X518" s="93"/>
      <c r="Y518" s="93"/>
      <c r="Z518" s="100"/>
    </row>
    <row r="519" spans="1:26" ht="20.25" x14ac:dyDescent="0.3">
      <c r="A519" s="93"/>
      <c r="B519" s="94" t="str">
        <f ca="1">IFERROR(OFFSET(DC[[#Headers],[Code Project]],MATCH(MYCS[[#This Row],[Project Code and Name ]],DC[Code Project],0),-3),"")</f>
        <v/>
      </c>
      <c r="C519" s="93"/>
      <c r="D519" s="95" t="str">
        <f ca="1">IFERROR(OFFSET(DC[[#Headers],[Code Project]],MATCH(MYCS[[#This Row],[Project Code and Name ]],DC[Code Project],0),1),"")</f>
        <v/>
      </c>
      <c r="E519" s="96" t="str">
        <f ca="1">IFERROR(OFFSET(DC[[#Headers],[Code Project]],MATCH(MYCS[[#This Row],[Project Code and Name ]],DC[Code Project],0),6),"")</f>
        <v/>
      </c>
      <c r="F519" s="93"/>
      <c r="G519" s="93"/>
      <c r="H519" s="97"/>
      <c r="I519" s="97"/>
      <c r="J519" s="97"/>
      <c r="K519" s="97"/>
      <c r="L519" s="97"/>
      <c r="M519" s="97"/>
      <c r="N519" s="98">
        <f>J519+K519+L519+MYCS[[#This Row],[Non contractual commitments]]</f>
        <v>0</v>
      </c>
      <c r="O519" s="97"/>
      <c r="P519" s="97"/>
      <c r="Q519" s="97"/>
      <c r="R519" s="97"/>
      <c r="S519" s="97"/>
      <c r="T519" s="97"/>
      <c r="U519" s="98">
        <f>SUM(MYCS[[#This Row],[FY25-26 sum (signed)]:[Cumulative spending to end FY 23/24]],MYCS[[#This Row],[Approved budget FY 24/25]])</f>
        <v>0</v>
      </c>
      <c r="V519" s="99">
        <f>MYCS[[#This Row],[Total Project Commitments]]-MYCS[[#This Row],[Total approved cost of the project by DC (Value in UGX)]]</f>
        <v>0</v>
      </c>
      <c r="W519" s="93"/>
      <c r="X519" s="93"/>
      <c r="Y519" s="93"/>
      <c r="Z519" s="100"/>
    </row>
    <row r="520" spans="1:26" ht="20.25" x14ac:dyDescent="0.3">
      <c r="A520" s="93"/>
      <c r="B520" s="94" t="str">
        <f ca="1">IFERROR(OFFSET(DC[[#Headers],[Code Project]],MATCH(MYCS[[#This Row],[Project Code and Name ]],DC[Code Project],0),-3),"")</f>
        <v/>
      </c>
      <c r="C520" s="93"/>
      <c r="D520" s="95" t="str">
        <f ca="1">IFERROR(OFFSET(DC[[#Headers],[Code Project]],MATCH(MYCS[[#This Row],[Project Code and Name ]],DC[Code Project],0),1),"")</f>
        <v/>
      </c>
      <c r="E520" s="96" t="str">
        <f ca="1">IFERROR(OFFSET(DC[[#Headers],[Code Project]],MATCH(MYCS[[#This Row],[Project Code and Name ]],DC[Code Project],0),6),"")</f>
        <v/>
      </c>
      <c r="F520" s="93"/>
      <c r="G520" s="93"/>
      <c r="H520" s="97"/>
      <c r="I520" s="97"/>
      <c r="J520" s="97"/>
      <c r="K520" s="97"/>
      <c r="L520" s="97"/>
      <c r="M520" s="97"/>
      <c r="N520" s="98">
        <f>J520+K520+L520+MYCS[[#This Row],[Non contractual commitments]]</f>
        <v>0</v>
      </c>
      <c r="O520" s="97"/>
      <c r="P520" s="97"/>
      <c r="Q520" s="97"/>
      <c r="R520" s="97"/>
      <c r="S520" s="97"/>
      <c r="T520" s="97"/>
      <c r="U520" s="98">
        <f>SUM(MYCS[[#This Row],[FY25-26 sum (signed)]:[Cumulative spending to end FY 23/24]],MYCS[[#This Row],[Approved budget FY 24/25]])</f>
        <v>0</v>
      </c>
      <c r="V520" s="99">
        <f>MYCS[[#This Row],[Total Project Commitments]]-MYCS[[#This Row],[Total approved cost of the project by DC (Value in UGX)]]</f>
        <v>0</v>
      </c>
      <c r="W520" s="93"/>
      <c r="X520" s="93"/>
      <c r="Y520" s="93"/>
      <c r="Z520" s="100"/>
    </row>
    <row r="521" spans="1:26" ht="20.25" x14ac:dyDescent="0.3">
      <c r="A521" s="93"/>
      <c r="B521" s="94" t="str">
        <f ca="1">IFERROR(OFFSET(DC[[#Headers],[Code Project]],MATCH(MYCS[[#This Row],[Project Code and Name ]],DC[Code Project],0),-3),"")</f>
        <v/>
      </c>
      <c r="C521" s="93"/>
      <c r="D521" s="95" t="str">
        <f ca="1">IFERROR(OFFSET(DC[[#Headers],[Code Project]],MATCH(MYCS[[#This Row],[Project Code and Name ]],DC[Code Project],0),1),"")</f>
        <v/>
      </c>
      <c r="E521" s="96" t="str">
        <f ca="1">IFERROR(OFFSET(DC[[#Headers],[Code Project]],MATCH(MYCS[[#This Row],[Project Code and Name ]],DC[Code Project],0),6),"")</f>
        <v/>
      </c>
      <c r="F521" s="93"/>
      <c r="G521" s="93"/>
      <c r="H521" s="97"/>
      <c r="I521" s="97"/>
      <c r="J521" s="97"/>
      <c r="K521" s="97"/>
      <c r="L521" s="97"/>
      <c r="M521" s="97"/>
      <c r="N521" s="98">
        <f>J521+K521+L521+MYCS[[#This Row],[Non contractual commitments]]</f>
        <v>0</v>
      </c>
      <c r="O521" s="97"/>
      <c r="P521" s="97"/>
      <c r="Q521" s="97"/>
      <c r="R521" s="97"/>
      <c r="S521" s="97"/>
      <c r="T521" s="97"/>
      <c r="U521" s="98">
        <f>SUM(MYCS[[#This Row],[FY25-26 sum (signed)]:[Cumulative spending to end FY 23/24]],MYCS[[#This Row],[Approved budget FY 24/25]])</f>
        <v>0</v>
      </c>
      <c r="V521" s="99">
        <f>MYCS[[#This Row],[Total Project Commitments]]-MYCS[[#This Row],[Total approved cost of the project by DC (Value in UGX)]]</f>
        <v>0</v>
      </c>
      <c r="W521" s="93"/>
      <c r="X521" s="93"/>
      <c r="Y521" s="93"/>
      <c r="Z521" s="100"/>
    </row>
    <row r="522" spans="1:26" ht="20.25" x14ac:dyDescent="0.3">
      <c r="A522" s="93"/>
      <c r="B522" s="94" t="str">
        <f ca="1">IFERROR(OFFSET(DC[[#Headers],[Code Project]],MATCH(MYCS[[#This Row],[Project Code and Name ]],DC[Code Project],0),-3),"")</f>
        <v/>
      </c>
      <c r="C522" s="93"/>
      <c r="D522" s="95" t="str">
        <f ca="1">IFERROR(OFFSET(DC[[#Headers],[Code Project]],MATCH(MYCS[[#This Row],[Project Code and Name ]],DC[Code Project],0),1),"")</f>
        <v/>
      </c>
      <c r="E522" s="96" t="str">
        <f ca="1">IFERROR(OFFSET(DC[[#Headers],[Code Project]],MATCH(MYCS[[#This Row],[Project Code and Name ]],DC[Code Project],0),6),"")</f>
        <v/>
      </c>
      <c r="F522" s="93"/>
      <c r="G522" s="93"/>
      <c r="H522" s="97"/>
      <c r="I522" s="97"/>
      <c r="J522" s="97"/>
      <c r="K522" s="97"/>
      <c r="L522" s="97"/>
      <c r="M522" s="97"/>
      <c r="N522" s="98">
        <f>J522+K522+L522+MYCS[[#This Row],[Non contractual commitments]]</f>
        <v>0</v>
      </c>
      <c r="O522" s="97"/>
      <c r="P522" s="97"/>
      <c r="Q522" s="97"/>
      <c r="R522" s="97"/>
      <c r="S522" s="97"/>
      <c r="T522" s="97"/>
      <c r="U522" s="98">
        <f>SUM(MYCS[[#This Row],[FY25-26 sum (signed)]:[Cumulative spending to end FY 23/24]],MYCS[[#This Row],[Approved budget FY 24/25]])</f>
        <v>0</v>
      </c>
      <c r="V522" s="99">
        <f>MYCS[[#This Row],[Total Project Commitments]]-MYCS[[#This Row],[Total approved cost of the project by DC (Value in UGX)]]</f>
        <v>0</v>
      </c>
      <c r="W522" s="93"/>
      <c r="X522" s="93"/>
      <c r="Y522" s="93"/>
      <c r="Z522" s="100"/>
    </row>
    <row r="523" spans="1:26" ht="20.25" x14ac:dyDescent="0.3">
      <c r="A523" s="93"/>
      <c r="B523" s="94" t="str">
        <f ca="1">IFERROR(OFFSET(DC[[#Headers],[Code Project]],MATCH(MYCS[[#This Row],[Project Code and Name ]],DC[Code Project],0),-3),"")</f>
        <v/>
      </c>
      <c r="C523" s="93"/>
      <c r="D523" s="95" t="str">
        <f ca="1">IFERROR(OFFSET(DC[[#Headers],[Code Project]],MATCH(MYCS[[#This Row],[Project Code and Name ]],DC[Code Project],0),1),"")</f>
        <v/>
      </c>
      <c r="E523" s="96" t="str">
        <f ca="1">IFERROR(OFFSET(DC[[#Headers],[Code Project]],MATCH(MYCS[[#This Row],[Project Code and Name ]],DC[Code Project],0),6),"")</f>
        <v/>
      </c>
      <c r="F523" s="93"/>
      <c r="G523" s="93"/>
      <c r="H523" s="97"/>
      <c r="I523" s="97"/>
      <c r="J523" s="97"/>
      <c r="K523" s="97"/>
      <c r="L523" s="97"/>
      <c r="M523" s="97"/>
      <c r="N523" s="98">
        <f>J523+K523+L523+MYCS[[#This Row],[Non contractual commitments]]</f>
        <v>0</v>
      </c>
      <c r="O523" s="97"/>
      <c r="P523" s="97"/>
      <c r="Q523" s="97"/>
      <c r="R523" s="97"/>
      <c r="S523" s="97"/>
      <c r="T523" s="97"/>
      <c r="U523" s="98">
        <f>SUM(MYCS[[#This Row],[FY25-26 sum (signed)]:[Cumulative spending to end FY 23/24]],MYCS[[#This Row],[Approved budget FY 24/25]])</f>
        <v>0</v>
      </c>
      <c r="V523" s="99">
        <f>MYCS[[#This Row],[Total Project Commitments]]-MYCS[[#This Row],[Total approved cost of the project by DC (Value in UGX)]]</f>
        <v>0</v>
      </c>
      <c r="W523" s="93"/>
      <c r="X523" s="93"/>
      <c r="Y523" s="93"/>
      <c r="Z523" s="100"/>
    </row>
    <row r="524" spans="1:26" ht="20.25" x14ac:dyDescent="0.3">
      <c r="A524" s="93"/>
      <c r="B524" s="94" t="str">
        <f ca="1">IFERROR(OFFSET(DC[[#Headers],[Code Project]],MATCH(MYCS[[#This Row],[Project Code and Name ]],DC[Code Project],0),-3),"")</f>
        <v/>
      </c>
      <c r="C524" s="93"/>
      <c r="D524" s="95" t="str">
        <f ca="1">IFERROR(OFFSET(DC[[#Headers],[Code Project]],MATCH(MYCS[[#This Row],[Project Code and Name ]],DC[Code Project],0),1),"")</f>
        <v/>
      </c>
      <c r="E524" s="96" t="str">
        <f ca="1">IFERROR(OFFSET(DC[[#Headers],[Code Project]],MATCH(MYCS[[#This Row],[Project Code and Name ]],DC[Code Project],0),6),"")</f>
        <v/>
      </c>
      <c r="F524" s="93"/>
      <c r="G524" s="93"/>
      <c r="H524" s="97"/>
      <c r="I524" s="97"/>
      <c r="J524" s="97"/>
      <c r="K524" s="97"/>
      <c r="L524" s="97"/>
      <c r="M524" s="97"/>
      <c r="N524" s="98">
        <f>J524+K524+L524+MYCS[[#This Row],[Non contractual commitments]]</f>
        <v>0</v>
      </c>
      <c r="O524" s="97"/>
      <c r="P524" s="97"/>
      <c r="Q524" s="97"/>
      <c r="R524" s="97"/>
      <c r="S524" s="97"/>
      <c r="T524" s="97"/>
      <c r="U524" s="98">
        <f>SUM(MYCS[[#This Row],[FY25-26 sum (signed)]:[Cumulative spending to end FY 23/24]],MYCS[[#This Row],[Approved budget FY 24/25]])</f>
        <v>0</v>
      </c>
      <c r="V524" s="99">
        <f>MYCS[[#This Row],[Total Project Commitments]]-MYCS[[#This Row],[Total approved cost of the project by DC (Value in UGX)]]</f>
        <v>0</v>
      </c>
      <c r="W524" s="93"/>
      <c r="X524" s="93"/>
      <c r="Y524" s="93"/>
      <c r="Z524" s="100"/>
    </row>
    <row r="525" spans="1:26" ht="20.25" x14ac:dyDescent="0.3">
      <c r="A525" s="93"/>
      <c r="B525" s="94" t="str">
        <f ca="1">IFERROR(OFFSET(DC[[#Headers],[Code Project]],MATCH(MYCS[[#This Row],[Project Code and Name ]],DC[Code Project],0),-3),"")</f>
        <v/>
      </c>
      <c r="C525" s="93"/>
      <c r="D525" s="95" t="str">
        <f ca="1">IFERROR(OFFSET(DC[[#Headers],[Code Project]],MATCH(MYCS[[#This Row],[Project Code and Name ]],DC[Code Project],0),1),"")</f>
        <v/>
      </c>
      <c r="E525" s="96" t="str">
        <f ca="1">IFERROR(OFFSET(DC[[#Headers],[Code Project]],MATCH(MYCS[[#This Row],[Project Code and Name ]],DC[Code Project],0),6),"")</f>
        <v/>
      </c>
      <c r="F525" s="93"/>
      <c r="G525" s="93"/>
      <c r="H525" s="97"/>
      <c r="I525" s="97"/>
      <c r="J525" s="97"/>
      <c r="K525" s="97"/>
      <c r="L525" s="97"/>
      <c r="M525" s="97"/>
      <c r="N525" s="98">
        <f>J525+K525+L525+MYCS[[#This Row],[Non contractual commitments]]</f>
        <v>0</v>
      </c>
      <c r="O525" s="97"/>
      <c r="P525" s="97"/>
      <c r="Q525" s="97"/>
      <c r="R525" s="97"/>
      <c r="S525" s="97"/>
      <c r="T525" s="97"/>
      <c r="U525" s="98">
        <f>SUM(MYCS[[#This Row],[FY25-26 sum (signed)]:[Cumulative spending to end FY 23/24]],MYCS[[#This Row],[Approved budget FY 24/25]])</f>
        <v>0</v>
      </c>
      <c r="V525" s="99">
        <f>MYCS[[#This Row],[Total Project Commitments]]-MYCS[[#This Row],[Total approved cost of the project by DC (Value in UGX)]]</f>
        <v>0</v>
      </c>
      <c r="W525" s="93"/>
      <c r="X525" s="93"/>
      <c r="Y525" s="93"/>
      <c r="Z525" s="100"/>
    </row>
    <row r="526" spans="1:26" ht="20.25" x14ac:dyDescent="0.3">
      <c r="A526" s="93"/>
      <c r="B526" s="94" t="str">
        <f ca="1">IFERROR(OFFSET(DC[[#Headers],[Code Project]],MATCH(MYCS[[#This Row],[Project Code and Name ]],DC[Code Project],0),-3),"")</f>
        <v/>
      </c>
      <c r="C526" s="93"/>
      <c r="D526" s="95" t="str">
        <f ca="1">IFERROR(OFFSET(DC[[#Headers],[Code Project]],MATCH(MYCS[[#This Row],[Project Code and Name ]],DC[Code Project],0),1),"")</f>
        <v/>
      </c>
      <c r="E526" s="96" t="str">
        <f ca="1">IFERROR(OFFSET(DC[[#Headers],[Code Project]],MATCH(MYCS[[#This Row],[Project Code and Name ]],DC[Code Project],0),6),"")</f>
        <v/>
      </c>
      <c r="F526" s="93"/>
      <c r="G526" s="93"/>
      <c r="H526" s="97"/>
      <c r="I526" s="97"/>
      <c r="J526" s="97"/>
      <c r="K526" s="97"/>
      <c r="L526" s="97"/>
      <c r="M526" s="97"/>
      <c r="N526" s="98">
        <f>J526+K526+L526+MYCS[[#This Row],[Non contractual commitments]]</f>
        <v>0</v>
      </c>
      <c r="O526" s="97"/>
      <c r="P526" s="97"/>
      <c r="Q526" s="97"/>
      <c r="R526" s="97"/>
      <c r="S526" s="97"/>
      <c r="T526" s="97"/>
      <c r="U526" s="98">
        <f>SUM(MYCS[[#This Row],[FY25-26 sum (signed)]:[Cumulative spending to end FY 23/24]],MYCS[[#This Row],[Approved budget FY 24/25]])</f>
        <v>0</v>
      </c>
      <c r="V526" s="99">
        <f>MYCS[[#This Row],[Total Project Commitments]]-MYCS[[#This Row],[Total approved cost of the project by DC (Value in UGX)]]</f>
        <v>0</v>
      </c>
      <c r="W526" s="93"/>
      <c r="X526" s="93"/>
      <c r="Y526" s="93"/>
      <c r="Z526" s="100"/>
    </row>
    <row r="527" spans="1:26" ht="20.25" x14ac:dyDescent="0.3">
      <c r="A527" s="93"/>
      <c r="B527" s="94" t="str">
        <f ca="1">IFERROR(OFFSET(DC[[#Headers],[Code Project]],MATCH(MYCS[[#This Row],[Project Code and Name ]],DC[Code Project],0),-3),"")</f>
        <v/>
      </c>
      <c r="C527" s="93"/>
      <c r="D527" s="95" t="str">
        <f ca="1">IFERROR(OFFSET(DC[[#Headers],[Code Project]],MATCH(MYCS[[#This Row],[Project Code and Name ]],DC[Code Project],0),1),"")</f>
        <v/>
      </c>
      <c r="E527" s="96" t="str">
        <f ca="1">IFERROR(OFFSET(DC[[#Headers],[Code Project]],MATCH(MYCS[[#This Row],[Project Code and Name ]],DC[Code Project],0),6),"")</f>
        <v/>
      </c>
      <c r="F527" s="93"/>
      <c r="G527" s="93"/>
      <c r="H527" s="97"/>
      <c r="I527" s="97"/>
      <c r="J527" s="97"/>
      <c r="K527" s="97"/>
      <c r="L527" s="97"/>
      <c r="M527" s="97"/>
      <c r="N527" s="98">
        <f>J527+K527+L527+MYCS[[#This Row],[Non contractual commitments]]</f>
        <v>0</v>
      </c>
      <c r="O527" s="97"/>
      <c r="P527" s="97"/>
      <c r="Q527" s="97"/>
      <c r="R527" s="97"/>
      <c r="S527" s="97"/>
      <c r="T527" s="97"/>
      <c r="U527" s="98">
        <f>SUM(MYCS[[#This Row],[FY25-26 sum (signed)]:[Cumulative spending to end FY 23/24]],MYCS[[#This Row],[Approved budget FY 24/25]])</f>
        <v>0</v>
      </c>
      <c r="V527" s="99">
        <f>MYCS[[#This Row],[Total Project Commitments]]-MYCS[[#This Row],[Total approved cost of the project by DC (Value in UGX)]]</f>
        <v>0</v>
      </c>
      <c r="W527" s="93"/>
      <c r="X527" s="93"/>
      <c r="Y527" s="93"/>
      <c r="Z527" s="100"/>
    </row>
    <row r="528" spans="1:26" ht="20.25" x14ac:dyDescent="0.3">
      <c r="A528" s="93"/>
      <c r="B528" s="94" t="str">
        <f ca="1">IFERROR(OFFSET(DC[[#Headers],[Code Project]],MATCH(MYCS[[#This Row],[Project Code and Name ]],DC[Code Project],0),-3),"")</f>
        <v/>
      </c>
      <c r="C528" s="93"/>
      <c r="D528" s="95" t="str">
        <f ca="1">IFERROR(OFFSET(DC[[#Headers],[Code Project]],MATCH(MYCS[[#This Row],[Project Code and Name ]],DC[Code Project],0),1),"")</f>
        <v/>
      </c>
      <c r="E528" s="96" t="str">
        <f ca="1">IFERROR(OFFSET(DC[[#Headers],[Code Project]],MATCH(MYCS[[#This Row],[Project Code and Name ]],DC[Code Project],0),6),"")</f>
        <v/>
      </c>
      <c r="F528" s="93"/>
      <c r="G528" s="93"/>
      <c r="H528" s="97"/>
      <c r="I528" s="97"/>
      <c r="J528" s="97"/>
      <c r="K528" s="97"/>
      <c r="L528" s="97"/>
      <c r="M528" s="97"/>
      <c r="N528" s="98">
        <f>J528+K528+L528+MYCS[[#This Row],[Non contractual commitments]]</f>
        <v>0</v>
      </c>
      <c r="O528" s="97"/>
      <c r="P528" s="97"/>
      <c r="Q528" s="97"/>
      <c r="R528" s="97"/>
      <c r="S528" s="97"/>
      <c r="T528" s="97"/>
      <c r="U528" s="98">
        <f>SUM(MYCS[[#This Row],[FY25-26 sum (signed)]:[Cumulative spending to end FY 23/24]],MYCS[[#This Row],[Approved budget FY 24/25]])</f>
        <v>0</v>
      </c>
      <c r="V528" s="99">
        <f>MYCS[[#This Row],[Total Project Commitments]]-MYCS[[#This Row],[Total approved cost of the project by DC (Value in UGX)]]</f>
        <v>0</v>
      </c>
      <c r="W528" s="93"/>
      <c r="X528" s="93"/>
      <c r="Y528" s="93"/>
      <c r="Z528" s="100"/>
    </row>
    <row r="529" spans="1:26" ht="20.25" x14ac:dyDescent="0.3">
      <c r="A529" s="93"/>
      <c r="B529" s="94" t="str">
        <f ca="1">IFERROR(OFFSET(DC[[#Headers],[Code Project]],MATCH(MYCS[[#This Row],[Project Code and Name ]],DC[Code Project],0),-3),"")</f>
        <v/>
      </c>
      <c r="C529" s="93"/>
      <c r="D529" s="95" t="str">
        <f ca="1">IFERROR(OFFSET(DC[[#Headers],[Code Project]],MATCH(MYCS[[#This Row],[Project Code and Name ]],DC[Code Project],0),1),"")</f>
        <v/>
      </c>
      <c r="E529" s="96" t="str">
        <f ca="1">IFERROR(OFFSET(DC[[#Headers],[Code Project]],MATCH(MYCS[[#This Row],[Project Code and Name ]],DC[Code Project],0),6),"")</f>
        <v/>
      </c>
      <c r="F529" s="93"/>
      <c r="G529" s="93"/>
      <c r="H529" s="97"/>
      <c r="I529" s="97"/>
      <c r="J529" s="97"/>
      <c r="K529" s="97"/>
      <c r="L529" s="97"/>
      <c r="M529" s="97"/>
      <c r="N529" s="98">
        <f>J529+K529+L529+MYCS[[#This Row],[Non contractual commitments]]</f>
        <v>0</v>
      </c>
      <c r="O529" s="97"/>
      <c r="P529" s="97"/>
      <c r="Q529" s="97"/>
      <c r="R529" s="97"/>
      <c r="S529" s="97"/>
      <c r="T529" s="97"/>
      <c r="U529" s="98">
        <f>SUM(MYCS[[#This Row],[FY25-26 sum (signed)]:[Cumulative spending to end FY 23/24]],MYCS[[#This Row],[Approved budget FY 24/25]])</f>
        <v>0</v>
      </c>
      <c r="V529" s="99">
        <f>MYCS[[#This Row],[Total Project Commitments]]-MYCS[[#This Row],[Total approved cost of the project by DC (Value in UGX)]]</f>
        <v>0</v>
      </c>
      <c r="W529" s="93"/>
      <c r="X529" s="93"/>
      <c r="Y529" s="93"/>
      <c r="Z529" s="100"/>
    </row>
    <row r="530" spans="1:26" ht="20.25" x14ac:dyDescent="0.3">
      <c r="A530" s="93"/>
      <c r="B530" s="94" t="str">
        <f ca="1">IFERROR(OFFSET(DC[[#Headers],[Code Project]],MATCH(MYCS[[#This Row],[Project Code and Name ]],DC[Code Project],0),-3),"")</f>
        <v/>
      </c>
      <c r="C530" s="93"/>
      <c r="D530" s="95" t="str">
        <f ca="1">IFERROR(OFFSET(DC[[#Headers],[Code Project]],MATCH(MYCS[[#This Row],[Project Code and Name ]],DC[Code Project],0),1),"")</f>
        <v/>
      </c>
      <c r="E530" s="96" t="str">
        <f ca="1">IFERROR(OFFSET(DC[[#Headers],[Code Project]],MATCH(MYCS[[#This Row],[Project Code and Name ]],DC[Code Project],0),6),"")</f>
        <v/>
      </c>
      <c r="F530" s="93"/>
      <c r="G530" s="93"/>
      <c r="H530" s="97"/>
      <c r="I530" s="97"/>
      <c r="J530" s="97"/>
      <c r="K530" s="97"/>
      <c r="L530" s="97"/>
      <c r="M530" s="97"/>
      <c r="N530" s="98">
        <f>J530+K530+L530+MYCS[[#This Row],[Non contractual commitments]]</f>
        <v>0</v>
      </c>
      <c r="O530" s="97"/>
      <c r="P530" s="97"/>
      <c r="Q530" s="97"/>
      <c r="R530" s="97"/>
      <c r="S530" s="97"/>
      <c r="T530" s="97"/>
      <c r="U530" s="98">
        <f>SUM(MYCS[[#This Row],[FY25-26 sum (signed)]:[Cumulative spending to end FY 23/24]],MYCS[[#This Row],[Approved budget FY 24/25]])</f>
        <v>0</v>
      </c>
      <c r="V530" s="99">
        <f>MYCS[[#This Row],[Total Project Commitments]]-MYCS[[#This Row],[Total approved cost of the project by DC (Value in UGX)]]</f>
        <v>0</v>
      </c>
      <c r="W530" s="93"/>
      <c r="X530" s="93"/>
      <c r="Y530" s="93"/>
      <c r="Z530" s="100"/>
    </row>
    <row r="531" spans="1:26" ht="20.25" x14ac:dyDescent="0.3">
      <c r="A531" s="93"/>
      <c r="B531" s="94" t="str">
        <f ca="1">IFERROR(OFFSET(DC[[#Headers],[Code Project]],MATCH(MYCS[[#This Row],[Project Code and Name ]],DC[Code Project],0),-3),"")</f>
        <v/>
      </c>
      <c r="C531" s="93"/>
      <c r="D531" s="95" t="str">
        <f ca="1">IFERROR(OFFSET(DC[[#Headers],[Code Project]],MATCH(MYCS[[#This Row],[Project Code and Name ]],DC[Code Project],0),1),"")</f>
        <v/>
      </c>
      <c r="E531" s="96" t="str">
        <f ca="1">IFERROR(OFFSET(DC[[#Headers],[Code Project]],MATCH(MYCS[[#This Row],[Project Code and Name ]],DC[Code Project],0),6),"")</f>
        <v/>
      </c>
      <c r="F531" s="93"/>
      <c r="G531" s="93"/>
      <c r="H531" s="97"/>
      <c r="I531" s="97"/>
      <c r="J531" s="97"/>
      <c r="K531" s="97"/>
      <c r="L531" s="97"/>
      <c r="M531" s="97"/>
      <c r="N531" s="98">
        <f>J531+K531+L531+MYCS[[#This Row],[Non contractual commitments]]</f>
        <v>0</v>
      </c>
      <c r="O531" s="97"/>
      <c r="P531" s="97"/>
      <c r="Q531" s="97"/>
      <c r="R531" s="97"/>
      <c r="S531" s="97"/>
      <c r="T531" s="97"/>
      <c r="U531" s="98">
        <f>SUM(MYCS[[#This Row],[FY25-26 sum (signed)]:[Cumulative spending to end FY 23/24]],MYCS[[#This Row],[Approved budget FY 24/25]])</f>
        <v>0</v>
      </c>
      <c r="V531" s="99">
        <f>MYCS[[#This Row],[Total Project Commitments]]-MYCS[[#This Row],[Total approved cost of the project by DC (Value in UGX)]]</f>
        <v>0</v>
      </c>
      <c r="W531" s="93"/>
      <c r="X531" s="93"/>
      <c r="Y531" s="93"/>
      <c r="Z531" s="100"/>
    </row>
    <row r="532" spans="1:26" ht="20.25" x14ac:dyDescent="0.3">
      <c r="A532" s="93"/>
      <c r="B532" s="94" t="str">
        <f ca="1">IFERROR(OFFSET(DC[[#Headers],[Code Project]],MATCH(MYCS[[#This Row],[Project Code and Name ]],DC[Code Project],0),-3),"")</f>
        <v/>
      </c>
      <c r="C532" s="93"/>
      <c r="D532" s="95" t="str">
        <f ca="1">IFERROR(OFFSET(DC[[#Headers],[Code Project]],MATCH(MYCS[[#This Row],[Project Code and Name ]],DC[Code Project],0),1),"")</f>
        <v/>
      </c>
      <c r="E532" s="96" t="str">
        <f ca="1">IFERROR(OFFSET(DC[[#Headers],[Code Project]],MATCH(MYCS[[#This Row],[Project Code and Name ]],DC[Code Project],0),6),"")</f>
        <v/>
      </c>
      <c r="F532" s="93"/>
      <c r="G532" s="93"/>
      <c r="H532" s="97"/>
      <c r="I532" s="97"/>
      <c r="J532" s="97"/>
      <c r="K532" s="97"/>
      <c r="L532" s="97"/>
      <c r="M532" s="97"/>
      <c r="N532" s="98">
        <f>J532+K532+L532+MYCS[[#This Row],[Non contractual commitments]]</f>
        <v>0</v>
      </c>
      <c r="O532" s="97"/>
      <c r="P532" s="97"/>
      <c r="Q532" s="97"/>
      <c r="R532" s="97"/>
      <c r="S532" s="97"/>
      <c r="T532" s="97"/>
      <c r="U532" s="98">
        <f>SUM(MYCS[[#This Row],[FY25-26 sum (signed)]:[Cumulative spending to end FY 23/24]],MYCS[[#This Row],[Approved budget FY 24/25]])</f>
        <v>0</v>
      </c>
      <c r="V532" s="99">
        <f>MYCS[[#This Row],[Total Project Commitments]]-MYCS[[#This Row],[Total approved cost of the project by DC (Value in UGX)]]</f>
        <v>0</v>
      </c>
      <c r="W532" s="93"/>
      <c r="X532" s="93"/>
      <c r="Y532" s="93"/>
      <c r="Z532" s="100"/>
    </row>
    <row r="533" spans="1:26" ht="20.25" x14ac:dyDescent="0.3">
      <c r="A533" s="93"/>
      <c r="B533" s="94" t="str">
        <f ca="1">IFERROR(OFFSET(DC[[#Headers],[Code Project]],MATCH(MYCS[[#This Row],[Project Code and Name ]],DC[Code Project],0),-3),"")</f>
        <v/>
      </c>
      <c r="C533" s="93"/>
      <c r="D533" s="95" t="str">
        <f ca="1">IFERROR(OFFSET(DC[[#Headers],[Code Project]],MATCH(MYCS[[#This Row],[Project Code and Name ]],DC[Code Project],0),1),"")</f>
        <v/>
      </c>
      <c r="E533" s="96" t="str">
        <f ca="1">IFERROR(OFFSET(DC[[#Headers],[Code Project]],MATCH(MYCS[[#This Row],[Project Code and Name ]],DC[Code Project],0),6),"")</f>
        <v/>
      </c>
      <c r="F533" s="93"/>
      <c r="G533" s="93"/>
      <c r="H533" s="97"/>
      <c r="I533" s="97"/>
      <c r="J533" s="97"/>
      <c r="K533" s="97"/>
      <c r="L533" s="97"/>
      <c r="M533" s="97"/>
      <c r="N533" s="98">
        <f>J533+K533+L533+MYCS[[#This Row],[Non contractual commitments]]</f>
        <v>0</v>
      </c>
      <c r="O533" s="97"/>
      <c r="P533" s="97"/>
      <c r="Q533" s="97"/>
      <c r="R533" s="97"/>
      <c r="S533" s="97"/>
      <c r="T533" s="97"/>
      <c r="U533" s="98">
        <f>SUM(MYCS[[#This Row],[FY25-26 sum (signed)]:[Cumulative spending to end FY 23/24]],MYCS[[#This Row],[Approved budget FY 24/25]])</f>
        <v>0</v>
      </c>
      <c r="V533" s="99">
        <f>MYCS[[#This Row],[Total Project Commitments]]-MYCS[[#This Row],[Total approved cost of the project by DC (Value in UGX)]]</f>
        <v>0</v>
      </c>
      <c r="W533" s="93"/>
      <c r="X533" s="93"/>
      <c r="Y533" s="93"/>
      <c r="Z533" s="100"/>
    </row>
    <row r="534" spans="1:26" ht="20.25" x14ac:dyDescent="0.3">
      <c r="A534" s="93"/>
      <c r="B534" s="94" t="str">
        <f ca="1">IFERROR(OFFSET(DC[[#Headers],[Code Project]],MATCH(MYCS[[#This Row],[Project Code and Name ]],DC[Code Project],0),-3),"")</f>
        <v/>
      </c>
      <c r="C534" s="93"/>
      <c r="D534" s="95" t="str">
        <f ca="1">IFERROR(OFFSET(DC[[#Headers],[Code Project]],MATCH(MYCS[[#This Row],[Project Code and Name ]],DC[Code Project],0),1),"")</f>
        <v/>
      </c>
      <c r="E534" s="96" t="str">
        <f ca="1">IFERROR(OFFSET(DC[[#Headers],[Code Project]],MATCH(MYCS[[#This Row],[Project Code and Name ]],DC[Code Project],0),6),"")</f>
        <v/>
      </c>
      <c r="F534" s="93"/>
      <c r="G534" s="93"/>
      <c r="H534" s="97"/>
      <c r="I534" s="97"/>
      <c r="J534" s="97"/>
      <c r="K534" s="97"/>
      <c r="L534" s="97"/>
      <c r="M534" s="97"/>
      <c r="N534" s="98">
        <f>J534+K534+L534+MYCS[[#This Row],[Non contractual commitments]]</f>
        <v>0</v>
      </c>
      <c r="O534" s="97"/>
      <c r="P534" s="97"/>
      <c r="Q534" s="97"/>
      <c r="R534" s="97"/>
      <c r="S534" s="97"/>
      <c r="T534" s="97"/>
      <c r="U534" s="98">
        <f>SUM(MYCS[[#This Row],[FY25-26 sum (signed)]:[Cumulative spending to end FY 23/24]],MYCS[[#This Row],[Approved budget FY 24/25]])</f>
        <v>0</v>
      </c>
      <c r="V534" s="99">
        <f>MYCS[[#This Row],[Total Project Commitments]]-MYCS[[#This Row],[Total approved cost of the project by DC (Value in UGX)]]</f>
        <v>0</v>
      </c>
      <c r="W534" s="93"/>
      <c r="X534" s="93"/>
      <c r="Y534" s="93"/>
      <c r="Z534" s="100"/>
    </row>
    <row r="535" spans="1:26" ht="20.25" x14ac:dyDescent="0.3">
      <c r="A535" s="93"/>
      <c r="B535" s="94" t="str">
        <f ca="1">IFERROR(OFFSET(DC[[#Headers],[Code Project]],MATCH(MYCS[[#This Row],[Project Code and Name ]],DC[Code Project],0),-3),"")</f>
        <v/>
      </c>
      <c r="C535" s="93"/>
      <c r="D535" s="95" t="str">
        <f ca="1">IFERROR(OFFSET(DC[[#Headers],[Code Project]],MATCH(MYCS[[#This Row],[Project Code and Name ]],DC[Code Project],0),1),"")</f>
        <v/>
      </c>
      <c r="E535" s="96" t="str">
        <f ca="1">IFERROR(OFFSET(DC[[#Headers],[Code Project]],MATCH(MYCS[[#This Row],[Project Code and Name ]],DC[Code Project],0),6),"")</f>
        <v/>
      </c>
      <c r="F535" s="93"/>
      <c r="G535" s="93"/>
      <c r="H535" s="97"/>
      <c r="I535" s="97"/>
      <c r="J535" s="97"/>
      <c r="K535" s="97"/>
      <c r="L535" s="97"/>
      <c r="M535" s="97"/>
      <c r="N535" s="98">
        <f>J535+K535+L535+MYCS[[#This Row],[Non contractual commitments]]</f>
        <v>0</v>
      </c>
      <c r="O535" s="97"/>
      <c r="P535" s="97"/>
      <c r="Q535" s="97"/>
      <c r="R535" s="97"/>
      <c r="S535" s="97"/>
      <c r="T535" s="97"/>
      <c r="U535" s="98">
        <f>SUM(MYCS[[#This Row],[FY25-26 sum (signed)]:[Cumulative spending to end FY 23/24]],MYCS[[#This Row],[Approved budget FY 24/25]])</f>
        <v>0</v>
      </c>
      <c r="V535" s="99">
        <f>MYCS[[#This Row],[Total Project Commitments]]-MYCS[[#This Row],[Total approved cost of the project by DC (Value in UGX)]]</f>
        <v>0</v>
      </c>
      <c r="W535" s="93"/>
      <c r="X535" s="93"/>
      <c r="Y535" s="93"/>
      <c r="Z535" s="100"/>
    </row>
    <row r="536" spans="1:26" ht="20.25" x14ac:dyDescent="0.3">
      <c r="A536" s="93"/>
      <c r="B536" s="94" t="str">
        <f ca="1">IFERROR(OFFSET(DC[[#Headers],[Code Project]],MATCH(MYCS[[#This Row],[Project Code and Name ]],DC[Code Project],0),-3),"")</f>
        <v/>
      </c>
      <c r="C536" s="93"/>
      <c r="D536" s="95" t="str">
        <f ca="1">IFERROR(OFFSET(DC[[#Headers],[Code Project]],MATCH(MYCS[[#This Row],[Project Code and Name ]],DC[Code Project],0),1),"")</f>
        <v/>
      </c>
      <c r="E536" s="96" t="str">
        <f ca="1">IFERROR(OFFSET(DC[[#Headers],[Code Project]],MATCH(MYCS[[#This Row],[Project Code and Name ]],DC[Code Project],0),6),"")</f>
        <v/>
      </c>
      <c r="F536" s="93"/>
      <c r="G536" s="93"/>
      <c r="H536" s="97"/>
      <c r="I536" s="97"/>
      <c r="J536" s="97"/>
      <c r="K536" s="97"/>
      <c r="L536" s="97"/>
      <c r="M536" s="97"/>
      <c r="N536" s="98">
        <f>J536+K536+L536+MYCS[[#This Row],[Non contractual commitments]]</f>
        <v>0</v>
      </c>
      <c r="O536" s="97"/>
      <c r="P536" s="97"/>
      <c r="Q536" s="97"/>
      <c r="R536" s="97"/>
      <c r="S536" s="97"/>
      <c r="T536" s="97"/>
      <c r="U536" s="98">
        <f>SUM(MYCS[[#This Row],[FY25-26 sum (signed)]:[Cumulative spending to end FY 23/24]],MYCS[[#This Row],[Approved budget FY 24/25]])</f>
        <v>0</v>
      </c>
      <c r="V536" s="99">
        <f>MYCS[[#This Row],[Total Project Commitments]]-MYCS[[#This Row],[Total approved cost of the project by DC (Value in UGX)]]</f>
        <v>0</v>
      </c>
      <c r="W536" s="93"/>
      <c r="X536" s="93"/>
      <c r="Y536" s="93"/>
      <c r="Z536" s="100"/>
    </row>
    <row r="537" spans="1:26" ht="20.25" x14ac:dyDescent="0.3">
      <c r="A537" s="93"/>
      <c r="B537" s="94" t="str">
        <f ca="1">IFERROR(OFFSET(DC[[#Headers],[Code Project]],MATCH(MYCS[[#This Row],[Project Code and Name ]],DC[Code Project],0),-3),"")</f>
        <v/>
      </c>
      <c r="C537" s="93"/>
      <c r="D537" s="95" t="str">
        <f ca="1">IFERROR(OFFSET(DC[[#Headers],[Code Project]],MATCH(MYCS[[#This Row],[Project Code and Name ]],DC[Code Project],0),1),"")</f>
        <v/>
      </c>
      <c r="E537" s="96" t="str">
        <f ca="1">IFERROR(OFFSET(DC[[#Headers],[Code Project]],MATCH(MYCS[[#This Row],[Project Code and Name ]],DC[Code Project],0),6),"")</f>
        <v/>
      </c>
      <c r="F537" s="93"/>
      <c r="G537" s="93"/>
      <c r="H537" s="97"/>
      <c r="I537" s="97"/>
      <c r="J537" s="97"/>
      <c r="K537" s="97"/>
      <c r="L537" s="97"/>
      <c r="M537" s="97"/>
      <c r="N537" s="98">
        <f>J537+K537+L537+MYCS[[#This Row],[Non contractual commitments]]</f>
        <v>0</v>
      </c>
      <c r="O537" s="97"/>
      <c r="P537" s="97"/>
      <c r="Q537" s="97"/>
      <c r="R537" s="97"/>
      <c r="S537" s="97"/>
      <c r="T537" s="97"/>
      <c r="U537" s="98">
        <f>SUM(MYCS[[#This Row],[FY25-26 sum (signed)]:[Cumulative spending to end FY 23/24]],MYCS[[#This Row],[Approved budget FY 24/25]])</f>
        <v>0</v>
      </c>
      <c r="V537" s="99">
        <f>MYCS[[#This Row],[Total Project Commitments]]-MYCS[[#This Row],[Total approved cost of the project by DC (Value in UGX)]]</f>
        <v>0</v>
      </c>
      <c r="W537" s="93"/>
      <c r="X537" s="93"/>
      <c r="Y537" s="93"/>
      <c r="Z537" s="100"/>
    </row>
    <row r="538" spans="1:26" ht="20.25" x14ac:dyDescent="0.3">
      <c r="A538" s="93"/>
      <c r="B538" s="94" t="str">
        <f ca="1">IFERROR(OFFSET(DC[[#Headers],[Code Project]],MATCH(MYCS[[#This Row],[Project Code and Name ]],DC[Code Project],0),-3),"")</f>
        <v/>
      </c>
      <c r="C538" s="93"/>
      <c r="D538" s="95" t="str">
        <f ca="1">IFERROR(OFFSET(DC[[#Headers],[Code Project]],MATCH(MYCS[[#This Row],[Project Code and Name ]],DC[Code Project],0),1),"")</f>
        <v/>
      </c>
      <c r="E538" s="96" t="str">
        <f ca="1">IFERROR(OFFSET(DC[[#Headers],[Code Project]],MATCH(MYCS[[#This Row],[Project Code and Name ]],DC[Code Project],0),6),"")</f>
        <v/>
      </c>
      <c r="F538" s="93"/>
      <c r="G538" s="93"/>
      <c r="H538" s="97"/>
      <c r="I538" s="97"/>
      <c r="J538" s="97"/>
      <c r="K538" s="97"/>
      <c r="L538" s="97"/>
      <c r="M538" s="97"/>
      <c r="N538" s="98">
        <f>J538+K538+L538+MYCS[[#This Row],[Non contractual commitments]]</f>
        <v>0</v>
      </c>
      <c r="O538" s="97"/>
      <c r="P538" s="97"/>
      <c r="Q538" s="97"/>
      <c r="R538" s="97"/>
      <c r="S538" s="97"/>
      <c r="T538" s="97"/>
      <c r="U538" s="98">
        <f>SUM(MYCS[[#This Row],[FY25-26 sum (signed)]:[Cumulative spending to end FY 23/24]],MYCS[[#This Row],[Approved budget FY 24/25]])</f>
        <v>0</v>
      </c>
      <c r="V538" s="99">
        <f>MYCS[[#This Row],[Total Project Commitments]]-MYCS[[#This Row],[Total approved cost of the project by DC (Value in UGX)]]</f>
        <v>0</v>
      </c>
      <c r="W538" s="93"/>
      <c r="X538" s="93"/>
      <c r="Y538" s="93"/>
      <c r="Z538" s="100"/>
    </row>
    <row r="539" spans="1:26" ht="20.25" x14ac:dyDescent="0.3">
      <c r="A539" s="93"/>
      <c r="B539" s="94" t="str">
        <f ca="1">IFERROR(OFFSET(DC[[#Headers],[Code Project]],MATCH(MYCS[[#This Row],[Project Code and Name ]],DC[Code Project],0),-3),"")</f>
        <v/>
      </c>
      <c r="C539" s="93"/>
      <c r="D539" s="95" t="str">
        <f ca="1">IFERROR(OFFSET(DC[[#Headers],[Code Project]],MATCH(MYCS[[#This Row],[Project Code and Name ]],DC[Code Project],0),1),"")</f>
        <v/>
      </c>
      <c r="E539" s="96" t="str">
        <f ca="1">IFERROR(OFFSET(DC[[#Headers],[Code Project]],MATCH(MYCS[[#This Row],[Project Code and Name ]],DC[Code Project],0),6),"")</f>
        <v/>
      </c>
      <c r="F539" s="93"/>
      <c r="G539" s="93"/>
      <c r="H539" s="97"/>
      <c r="I539" s="97"/>
      <c r="J539" s="97"/>
      <c r="K539" s="97"/>
      <c r="L539" s="97"/>
      <c r="M539" s="97"/>
      <c r="N539" s="98">
        <f>J539+K539+L539+MYCS[[#This Row],[Non contractual commitments]]</f>
        <v>0</v>
      </c>
      <c r="O539" s="97"/>
      <c r="P539" s="97"/>
      <c r="Q539" s="97"/>
      <c r="R539" s="97"/>
      <c r="S539" s="97"/>
      <c r="T539" s="97"/>
      <c r="U539" s="98">
        <f>SUM(MYCS[[#This Row],[FY25-26 sum (signed)]:[Cumulative spending to end FY 23/24]],MYCS[[#This Row],[Approved budget FY 24/25]])</f>
        <v>0</v>
      </c>
      <c r="V539" s="99">
        <f>MYCS[[#This Row],[Total Project Commitments]]-MYCS[[#This Row],[Total approved cost of the project by DC (Value in UGX)]]</f>
        <v>0</v>
      </c>
      <c r="W539" s="93"/>
      <c r="X539" s="93"/>
      <c r="Y539" s="93"/>
      <c r="Z539" s="100"/>
    </row>
    <row r="540" spans="1:26" ht="20.25" x14ac:dyDescent="0.3">
      <c r="A540" s="93"/>
      <c r="B540" s="94" t="str">
        <f ca="1">IFERROR(OFFSET(DC[[#Headers],[Code Project]],MATCH(MYCS[[#This Row],[Project Code and Name ]],DC[Code Project],0),-3),"")</f>
        <v/>
      </c>
      <c r="C540" s="93"/>
      <c r="D540" s="95" t="str">
        <f ca="1">IFERROR(OFFSET(DC[[#Headers],[Code Project]],MATCH(MYCS[[#This Row],[Project Code and Name ]],DC[Code Project],0),1),"")</f>
        <v/>
      </c>
      <c r="E540" s="96" t="str">
        <f ca="1">IFERROR(OFFSET(DC[[#Headers],[Code Project]],MATCH(MYCS[[#This Row],[Project Code and Name ]],DC[Code Project],0),6),"")</f>
        <v/>
      </c>
      <c r="F540" s="93"/>
      <c r="G540" s="93"/>
      <c r="H540" s="97"/>
      <c r="I540" s="97"/>
      <c r="J540" s="97"/>
      <c r="K540" s="97"/>
      <c r="L540" s="97"/>
      <c r="M540" s="97"/>
      <c r="N540" s="98">
        <f>J540+K540+L540+MYCS[[#This Row],[Non contractual commitments]]</f>
        <v>0</v>
      </c>
      <c r="O540" s="97"/>
      <c r="P540" s="97"/>
      <c r="Q540" s="97"/>
      <c r="R540" s="97"/>
      <c r="S540" s="97"/>
      <c r="T540" s="97"/>
      <c r="U540" s="98">
        <f>SUM(MYCS[[#This Row],[FY25-26 sum (signed)]:[Cumulative spending to end FY 23/24]],MYCS[[#This Row],[Approved budget FY 24/25]])</f>
        <v>0</v>
      </c>
      <c r="V540" s="99">
        <f>MYCS[[#This Row],[Total Project Commitments]]-MYCS[[#This Row],[Total approved cost of the project by DC (Value in UGX)]]</f>
        <v>0</v>
      </c>
      <c r="W540" s="93"/>
      <c r="X540" s="93"/>
      <c r="Y540" s="93"/>
      <c r="Z540" s="100"/>
    </row>
    <row r="541" spans="1:26" ht="20.25" x14ac:dyDescent="0.3">
      <c r="A541" s="93"/>
      <c r="B541" s="94" t="str">
        <f ca="1">IFERROR(OFFSET(DC[[#Headers],[Code Project]],MATCH(MYCS[[#This Row],[Project Code and Name ]],DC[Code Project],0),-3),"")</f>
        <v/>
      </c>
      <c r="C541" s="93"/>
      <c r="D541" s="95" t="str">
        <f ca="1">IFERROR(OFFSET(DC[[#Headers],[Code Project]],MATCH(MYCS[[#This Row],[Project Code and Name ]],DC[Code Project],0),1),"")</f>
        <v/>
      </c>
      <c r="E541" s="96" t="str">
        <f ca="1">IFERROR(OFFSET(DC[[#Headers],[Code Project]],MATCH(MYCS[[#This Row],[Project Code and Name ]],DC[Code Project],0),6),"")</f>
        <v/>
      </c>
      <c r="F541" s="93"/>
      <c r="G541" s="93"/>
      <c r="H541" s="97"/>
      <c r="I541" s="97"/>
      <c r="J541" s="97"/>
      <c r="K541" s="97"/>
      <c r="L541" s="97"/>
      <c r="M541" s="97"/>
      <c r="N541" s="98">
        <f>J541+K541+L541+MYCS[[#This Row],[Non contractual commitments]]</f>
        <v>0</v>
      </c>
      <c r="O541" s="97"/>
      <c r="P541" s="97"/>
      <c r="Q541" s="97"/>
      <c r="R541" s="97"/>
      <c r="S541" s="97"/>
      <c r="T541" s="97"/>
      <c r="U541" s="98">
        <f>SUM(MYCS[[#This Row],[FY25-26 sum (signed)]:[Cumulative spending to end FY 23/24]],MYCS[[#This Row],[Approved budget FY 24/25]])</f>
        <v>0</v>
      </c>
      <c r="V541" s="99">
        <f>MYCS[[#This Row],[Total Project Commitments]]-MYCS[[#This Row],[Total approved cost of the project by DC (Value in UGX)]]</f>
        <v>0</v>
      </c>
      <c r="W541" s="93"/>
      <c r="X541" s="93"/>
      <c r="Y541" s="93"/>
      <c r="Z541" s="100"/>
    </row>
    <row r="542" spans="1:26" ht="20.25" x14ac:dyDescent="0.3">
      <c r="A542" s="93"/>
      <c r="B542" s="94" t="str">
        <f ca="1">IFERROR(OFFSET(DC[[#Headers],[Code Project]],MATCH(MYCS[[#This Row],[Project Code and Name ]],DC[Code Project],0),-3),"")</f>
        <v/>
      </c>
      <c r="C542" s="93"/>
      <c r="D542" s="95" t="str">
        <f ca="1">IFERROR(OFFSET(DC[[#Headers],[Code Project]],MATCH(MYCS[[#This Row],[Project Code and Name ]],DC[Code Project],0),1),"")</f>
        <v/>
      </c>
      <c r="E542" s="96" t="str">
        <f ca="1">IFERROR(OFFSET(DC[[#Headers],[Code Project]],MATCH(MYCS[[#This Row],[Project Code and Name ]],DC[Code Project],0),6),"")</f>
        <v/>
      </c>
      <c r="F542" s="93"/>
      <c r="G542" s="93"/>
      <c r="H542" s="97"/>
      <c r="I542" s="97"/>
      <c r="J542" s="97"/>
      <c r="K542" s="97"/>
      <c r="L542" s="97"/>
      <c r="M542" s="97"/>
      <c r="N542" s="98">
        <f>J542+K542+L542+MYCS[[#This Row],[Non contractual commitments]]</f>
        <v>0</v>
      </c>
      <c r="O542" s="97"/>
      <c r="P542" s="97"/>
      <c r="Q542" s="97"/>
      <c r="R542" s="97"/>
      <c r="S542" s="97"/>
      <c r="T542" s="97"/>
      <c r="U542" s="98">
        <f>SUM(MYCS[[#This Row],[FY25-26 sum (signed)]:[Cumulative spending to end FY 23/24]],MYCS[[#This Row],[Approved budget FY 24/25]])</f>
        <v>0</v>
      </c>
      <c r="V542" s="99">
        <f>MYCS[[#This Row],[Total Project Commitments]]-MYCS[[#This Row],[Total approved cost of the project by DC (Value in UGX)]]</f>
        <v>0</v>
      </c>
      <c r="W542" s="93"/>
      <c r="X542" s="93"/>
      <c r="Y542" s="93"/>
      <c r="Z542" s="100"/>
    </row>
    <row r="543" spans="1:26" ht="20.25" x14ac:dyDescent="0.3">
      <c r="A543" s="93"/>
      <c r="B543" s="94" t="str">
        <f ca="1">IFERROR(OFFSET(DC[[#Headers],[Code Project]],MATCH(MYCS[[#This Row],[Project Code and Name ]],DC[Code Project],0),-3),"")</f>
        <v/>
      </c>
      <c r="C543" s="93"/>
      <c r="D543" s="95" t="str">
        <f ca="1">IFERROR(OFFSET(DC[[#Headers],[Code Project]],MATCH(MYCS[[#This Row],[Project Code and Name ]],DC[Code Project],0),1),"")</f>
        <v/>
      </c>
      <c r="E543" s="96" t="str">
        <f ca="1">IFERROR(OFFSET(DC[[#Headers],[Code Project]],MATCH(MYCS[[#This Row],[Project Code and Name ]],DC[Code Project],0),6),"")</f>
        <v/>
      </c>
      <c r="F543" s="93"/>
      <c r="G543" s="93"/>
      <c r="H543" s="97"/>
      <c r="I543" s="97"/>
      <c r="J543" s="97"/>
      <c r="K543" s="97"/>
      <c r="L543" s="97"/>
      <c r="M543" s="97"/>
      <c r="N543" s="98">
        <f>J543+K543+L543+MYCS[[#This Row],[Non contractual commitments]]</f>
        <v>0</v>
      </c>
      <c r="O543" s="97"/>
      <c r="P543" s="97"/>
      <c r="Q543" s="97"/>
      <c r="R543" s="97"/>
      <c r="S543" s="97"/>
      <c r="T543" s="97"/>
      <c r="U543" s="98">
        <f>SUM(MYCS[[#This Row],[FY25-26 sum (signed)]:[Cumulative spending to end FY 23/24]],MYCS[[#This Row],[Approved budget FY 24/25]])</f>
        <v>0</v>
      </c>
      <c r="V543" s="99">
        <f>MYCS[[#This Row],[Total Project Commitments]]-MYCS[[#This Row],[Total approved cost of the project by DC (Value in UGX)]]</f>
        <v>0</v>
      </c>
      <c r="W543" s="93"/>
      <c r="X543" s="93"/>
      <c r="Y543" s="93"/>
      <c r="Z543" s="100"/>
    </row>
    <row r="544" spans="1:26" ht="20.25" x14ac:dyDescent="0.3">
      <c r="A544" s="93"/>
      <c r="B544" s="94" t="str">
        <f ca="1">IFERROR(OFFSET(DC[[#Headers],[Code Project]],MATCH(MYCS[[#This Row],[Project Code and Name ]],DC[Code Project],0),-3),"")</f>
        <v/>
      </c>
      <c r="C544" s="93"/>
      <c r="D544" s="95" t="str">
        <f ca="1">IFERROR(OFFSET(DC[[#Headers],[Code Project]],MATCH(MYCS[[#This Row],[Project Code and Name ]],DC[Code Project],0),1),"")</f>
        <v/>
      </c>
      <c r="E544" s="96" t="str">
        <f ca="1">IFERROR(OFFSET(DC[[#Headers],[Code Project]],MATCH(MYCS[[#This Row],[Project Code and Name ]],DC[Code Project],0),6),"")</f>
        <v/>
      </c>
      <c r="F544" s="93"/>
      <c r="G544" s="93"/>
      <c r="H544" s="97"/>
      <c r="I544" s="97"/>
      <c r="J544" s="97"/>
      <c r="K544" s="97"/>
      <c r="L544" s="97"/>
      <c r="M544" s="97"/>
      <c r="N544" s="98">
        <f>J544+K544+L544+MYCS[[#This Row],[Non contractual commitments]]</f>
        <v>0</v>
      </c>
      <c r="O544" s="97"/>
      <c r="P544" s="97"/>
      <c r="Q544" s="97"/>
      <c r="R544" s="97"/>
      <c r="S544" s="97"/>
      <c r="T544" s="97"/>
      <c r="U544" s="98">
        <f>SUM(MYCS[[#This Row],[FY25-26 sum (signed)]:[Cumulative spending to end FY 23/24]],MYCS[[#This Row],[Approved budget FY 24/25]])</f>
        <v>0</v>
      </c>
      <c r="V544" s="99">
        <f>MYCS[[#This Row],[Total Project Commitments]]-MYCS[[#This Row],[Total approved cost of the project by DC (Value in UGX)]]</f>
        <v>0</v>
      </c>
      <c r="W544" s="93"/>
      <c r="X544" s="93"/>
      <c r="Y544" s="93"/>
      <c r="Z544" s="100"/>
    </row>
    <row r="545" spans="1:26" ht="20.25" x14ac:dyDescent="0.3">
      <c r="A545" s="93"/>
      <c r="B545" s="94" t="str">
        <f ca="1">IFERROR(OFFSET(DC[[#Headers],[Code Project]],MATCH(MYCS[[#This Row],[Project Code and Name ]],DC[Code Project],0),-3),"")</f>
        <v/>
      </c>
      <c r="C545" s="93"/>
      <c r="D545" s="95" t="str">
        <f ca="1">IFERROR(OFFSET(DC[[#Headers],[Code Project]],MATCH(MYCS[[#This Row],[Project Code and Name ]],DC[Code Project],0),1),"")</f>
        <v/>
      </c>
      <c r="E545" s="96" t="str">
        <f ca="1">IFERROR(OFFSET(DC[[#Headers],[Code Project]],MATCH(MYCS[[#This Row],[Project Code and Name ]],DC[Code Project],0),6),"")</f>
        <v/>
      </c>
      <c r="F545" s="93"/>
      <c r="G545" s="93"/>
      <c r="H545" s="97"/>
      <c r="I545" s="97"/>
      <c r="J545" s="97"/>
      <c r="K545" s="97"/>
      <c r="L545" s="97"/>
      <c r="M545" s="97"/>
      <c r="N545" s="98">
        <f>J545+K545+L545+MYCS[[#This Row],[Non contractual commitments]]</f>
        <v>0</v>
      </c>
      <c r="O545" s="97"/>
      <c r="P545" s="97"/>
      <c r="Q545" s="97"/>
      <c r="R545" s="97"/>
      <c r="S545" s="97"/>
      <c r="T545" s="97"/>
      <c r="U545" s="98">
        <f>SUM(MYCS[[#This Row],[FY25-26 sum (signed)]:[Cumulative spending to end FY 23/24]],MYCS[[#This Row],[Approved budget FY 24/25]])</f>
        <v>0</v>
      </c>
      <c r="V545" s="99">
        <f>MYCS[[#This Row],[Total Project Commitments]]-MYCS[[#This Row],[Total approved cost of the project by DC (Value in UGX)]]</f>
        <v>0</v>
      </c>
      <c r="W545" s="93"/>
      <c r="X545" s="93"/>
      <c r="Y545" s="93"/>
      <c r="Z545" s="100"/>
    </row>
    <row r="546" spans="1:26" ht="20.25" x14ac:dyDescent="0.3">
      <c r="A546" s="93"/>
      <c r="B546" s="94" t="str">
        <f ca="1">IFERROR(OFFSET(DC[[#Headers],[Code Project]],MATCH(MYCS[[#This Row],[Project Code and Name ]],DC[Code Project],0),-3),"")</f>
        <v/>
      </c>
      <c r="C546" s="93"/>
      <c r="D546" s="95" t="str">
        <f ca="1">IFERROR(OFFSET(DC[[#Headers],[Code Project]],MATCH(MYCS[[#This Row],[Project Code and Name ]],DC[Code Project],0),1),"")</f>
        <v/>
      </c>
      <c r="E546" s="96" t="str">
        <f ca="1">IFERROR(OFFSET(DC[[#Headers],[Code Project]],MATCH(MYCS[[#This Row],[Project Code and Name ]],DC[Code Project],0),6),"")</f>
        <v/>
      </c>
      <c r="F546" s="93"/>
      <c r="G546" s="93"/>
      <c r="H546" s="97"/>
      <c r="I546" s="97"/>
      <c r="J546" s="97"/>
      <c r="K546" s="97"/>
      <c r="L546" s="97"/>
      <c r="M546" s="97"/>
      <c r="N546" s="98">
        <f>J546+K546+L546+MYCS[[#This Row],[Non contractual commitments]]</f>
        <v>0</v>
      </c>
      <c r="O546" s="97"/>
      <c r="P546" s="97"/>
      <c r="Q546" s="97"/>
      <c r="R546" s="97"/>
      <c r="S546" s="97"/>
      <c r="T546" s="97"/>
      <c r="U546" s="98">
        <f>SUM(MYCS[[#This Row],[FY25-26 sum (signed)]:[Cumulative spending to end FY 23/24]],MYCS[[#This Row],[Approved budget FY 24/25]])</f>
        <v>0</v>
      </c>
      <c r="V546" s="99">
        <f>MYCS[[#This Row],[Total Project Commitments]]-MYCS[[#This Row],[Total approved cost of the project by DC (Value in UGX)]]</f>
        <v>0</v>
      </c>
      <c r="W546" s="93"/>
      <c r="X546" s="93"/>
      <c r="Y546" s="93"/>
      <c r="Z546" s="100"/>
    </row>
    <row r="547" spans="1:26" ht="20.25" x14ac:dyDescent="0.3">
      <c r="A547" s="93"/>
      <c r="B547" s="94" t="str">
        <f ca="1">IFERROR(OFFSET(DC[[#Headers],[Code Project]],MATCH(MYCS[[#This Row],[Project Code and Name ]],DC[Code Project],0),-3),"")</f>
        <v/>
      </c>
      <c r="C547" s="93"/>
      <c r="D547" s="95" t="str">
        <f ca="1">IFERROR(OFFSET(DC[[#Headers],[Code Project]],MATCH(MYCS[[#This Row],[Project Code and Name ]],DC[Code Project],0),1),"")</f>
        <v/>
      </c>
      <c r="E547" s="96" t="str">
        <f ca="1">IFERROR(OFFSET(DC[[#Headers],[Code Project]],MATCH(MYCS[[#This Row],[Project Code and Name ]],DC[Code Project],0),6),"")</f>
        <v/>
      </c>
      <c r="F547" s="93"/>
      <c r="G547" s="93"/>
      <c r="H547" s="97"/>
      <c r="I547" s="97"/>
      <c r="J547" s="97"/>
      <c r="K547" s="97"/>
      <c r="L547" s="97"/>
      <c r="M547" s="97"/>
      <c r="N547" s="98">
        <f>J547+K547+L547+MYCS[[#This Row],[Non contractual commitments]]</f>
        <v>0</v>
      </c>
      <c r="O547" s="97"/>
      <c r="P547" s="97"/>
      <c r="Q547" s="97"/>
      <c r="R547" s="97"/>
      <c r="S547" s="97"/>
      <c r="T547" s="97"/>
      <c r="U547" s="98">
        <f>SUM(MYCS[[#This Row],[FY25-26 sum (signed)]:[Cumulative spending to end FY 23/24]],MYCS[[#This Row],[Approved budget FY 24/25]])</f>
        <v>0</v>
      </c>
      <c r="V547" s="99">
        <f>MYCS[[#This Row],[Total Project Commitments]]-MYCS[[#This Row],[Total approved cost of the project by DC (Value in UGX)]]</f>
        <v>0</v>
      </c>
      <c r="W547" s="93"/>
      <c r="X547" s="93"/>
      <c r="Y547" s="93"/>
      <c r="Z547" s="100"/>
    </row>
    <row r="548" spans="1:26" ht="20.25" x14ac:dyDescent="0.3">
      <c r="A548" s="93"/>
      <c r="B548" s="94" t="str">
        <f ca="1">IFERROR(OFFSET(DC[[#Headers],[Code Project]],MATCH(MYCS[[#This Row],[Project Code and Name ]],DC[Code Project],0),-3),"")</f>
        <v/>
      </c>
      <c r="C548" s="93"/>
      <c r="D548" s="95" t="str">
        <f ca="1">IFERROR(OFFSET(DC[[#Headers],[Code Project]],MATCH(MYCS[[#This Row],[Project Code and Name ]],DC[Code Project],0),1),"")</f>
        <v/>
      </c>
      <c r="E548" s="96" t="str">
        <f ca="1">IFERROR(OFFSET(DC[[#Headers],[Code Project]],MATCH(MYCS[[#This Row],[Project Code and Name ]],DC[Code Project],0),6),"")</f>
        <v/>
      </c>
      <c r="F548" s="93"/>
      <c r="G548" s="93"/>
      <c r="H548" s="97"/>
      <c r="I548" s="97"/>
      <c r="J548" s="97"/>
      <c r="K548" s="97"/>
      <c r="L548" s="97"/>
      <c r="M548" s="97"/>
      <c r="N548" s="98">
        <f>J548+K548+L548+MYCS[[#This Row],[Non contractual commitments]]</f>
        <v>0</v>
      </c>
      <c r="O548" s="97"/>
      <c r="P548" s="97"/>
      <c r="Q548" s="97"/>
      <c r="R548" s="97"/>
      <c r="S548" s="97"/>
      <c r="T548" s="97"/>
      <c r="U548" s="98">
        <f>SUM(MYCS[[#This Row],[FY25-26 sum (signed)]:[Cumulative spending to end FY 23/24]],MYCS[[#This Row],[Approved budget FY 24/25]])</f>
        <v>0</v>
      </c>
      <c r="V548" s="99">
        <f>MYCS[[#This Row],[Total Project Commitments]]-MYCS[[#This Row],[Total approved cost of the project by DC (Value in UGX)]]</f>
        <v>0</v>
      </c>
      <c r="W548" s="93"/>
      <c r="X548" s="93"/>
      <c r="Y548" s="93"/>
      <c r="Z548" s="100"/>
    </row>
    <row r="549" spans="1:26" ht="20.25" x14ac:dyDescent="0.3">
      <c r="A549" s="93"/>
      <c r="B549" s="94" t="str">
        <f ca="1">IFERROR(OFFSET(DC[[#Headers],[Code Project]],MATCH(MYCS[[#This Row],[Project Code and Name ]],DC[Code Project],0),-3),"")</f>
        <v/>
      </c>
      <c r="C549" s="93"/>
      <c r="D549" s="95" t="str">
        <f ca="1">IFERROR(OFFSET(DC[[#Headers],[Code Project]],MATCH(MYCS[[#This Row],[Project Code and Name ]],DC[Code Project],0),1),"")</f>
        <v/>
      </c>
      <c r="E549" s="96" t="str">
        <f ca="1">IFERROR(OFFSET(DC[[#Headers],[Code Project]],MATCH(MYCS[[#This Row],[Project Code and Name ]],DC[Code Project],0),6),"")</f>
        <v/>
      </c>
      <c r="F549" s="93"/>
      <c r="G549" s="93"/>
      <c r="H549" s="97"/>
      <c r="I549" s="97"/>
      <c r="J549" s="97"/>
      <c r="K549" s="97"/>
      <c r="L549" s="97"/>
      <c r="M549" s="97"/>
      <c r="N549" s="98">
        <f>J549+K549+L549+MYCS[[#This Row],[Non contractual commitments]]</f>
        <v>0</v>
      </c>
      <c r="O549" s="97"/>
      <c r="P549" s="97"/>
      <c r="Q549" s="97"/>
      <c r="R549" s="97"/>
      <c r="S549" s="97"/>
      <c r="T549" s="97"/>
      <c r="U549" s="98">
        <f>SUM(MYCS[[#This Row],[FY25-26 sum (signed)]:[Cumulative spending to end FY 23/24]],MYCS[[#This Row],[Approved budget FY 24/25]])</f>
        <v>0</v>
      </c>
      <c r="V549" s="99">
        <f>MYCS[[#This Row],[Total Project Commitments]]-MYCS[[#This Row],[Total approved cost of the project by DC (Value in UGX)]]</f>
        <v>0</v>
      </c>
      <c r="W549" s="93"/>
      <c r="X549" s="93"/>
      <c r="Y549" s="93"/>
      <c r="Z549" s="100"/>
    </row>
    <row r="550" spans="1:26" ht="20.25" x14ac:dyDescent="0.3">
      <c r="A550" s="93"/>
      <c r="B550" s="94" t="str">
        <f ca="1">IFERROR(OFFSET(DC[[#Headers],[Code Project]],MATCH(MYCS[[#This Row],[Project Code and Name ]],DC[Code Project],0),-3),"")</f>
        <v/>
      </c>
      <c r="C550" s="93"/>
      <c r="D550" s="95" t="str">
        <f ca="1">IFERROR(OFFSET(DC[[#Headers],[Code Project]],MATCH(MYCS[[#This Row],[Project Code and Name ]],DC[Code Project],0),1),"")</f>
        <v/>
      </c>
      <c r="E550" s="96" t="str">
        <f ca="1">IFERROR(OFFSET(DC[[#Headers],[Code Project]],MATCH(MYCS[[#This Row],[Project Code and Name ]],DC[Code Project],0),6),"")</f>
        <v/>
      </c>
      <c r="F550" s="93"/>
      <c r="G550" s="93"/>
      <c r="H550" s="97"/>
      <c r="I550" s="97"/>
      <c r="J550" s="97"/>
      <c r="K550" s="97"/>
      <c r="L550" s="97"/>
      <c r="M550" s="97"/>
      <c r="N550" s="98">
        <f>J550+K550+L550+MYCS[[#This Row],[Non contractual commitments]]</f>
        <v>0</v>
      </c>
      <c r="O550" s="97"/>
      <c r="P550" s="97"/>
      <c r="Q550" s="97"/>
      <c r="R550" s="97"/>
      <c r="S550" s="97"/>
      <c r="T550" s="97"/>
      <c r="U550" s="98">
        <f>SUM(MYCS[[#This Row],[FY25-26 sum (signed)]:[Cumulative spending to end FY 23/24]],MYCS[[#This Row],[Approved budget FY 24/25]])</f>
        <v>0</v>
      </c>
      <c r="V550" s="99">
        <f>MYCS[[#This Row],[Total Project Commitments]]-MYCS[[#This Row],[Total approved cost of the project by DC (Value in UGX)]]</f>
        <v>0</v>
      </c>
      <c r="W550" s="93"/>
      <c r="X550" s="93"/>
      <c r="Y550" s="93"/>
      <c r="Z550" s="100"/>
    </row>
    <row r="551" spans="1:26" ht="20.25" x14ac:dyDescent="0.3">
      <c r="A551" s="93"/>
      <c r="B551" s="94" t="str">
        <f ca="1">IFERROR(OFFSET(DC[[#Headers],[Code Project]],MATCH(MYCS[[#This Row],[Project Code and Name ]],DC[Code Project],0),-3),"")</f>
        <v/>
      </c>
      <c r="C551" s="93"/>
      <c r="D551" s="95" t="str">
        <f ca="1">IFERROR(OFFSET(DC[[#Headers],[Code Project]],MATCH(MYCS[[#This Row],[Project Code and Name ]],DC[Code Project],0),1),"")</f>
        <v/>
      </c>
      <c r="E551" s="96" t="str">
        <f ca="1">IFERROR(OFFSET(DC[[#Headers],[Code Project]],MATCH(MYCS[[#This Row],[Project Code and Name ]],DC[Code Project],0),6),"")</f>
        <v/>
      </c>
      <c r="F551" s="93"/>
      <c r="G551" s="93"/>
      <c r="H551" s="97"/>
      <c r="I551" s="97"/>
      <c r="J551" s="97"/>
      <c r="K551" s="97"/>
      <c r="L551" s="97"/>
      <c r="M551" s="97"/>
      <c r="N551" s="98">
        <f>J551+K551+L551+MYCS[[#This Row],[Non contractual commitments]]</f>
        <v>0</v>
      </c>
      <c r="O551" s="97"/>
      <c r="P551" s="97"/>
      <c r="Q551" s="97"/>
      <c r="R551" s="97"/>
      <c r="S551" s="97"/>
      <c r="T551" s="97"/>
      <c r="U551" s="98">
        <f>SUM(MYCS[[#This Row],[FY25-26 sum (signed)]:[Cumulative spending to end FY 23/24]],MYCS[[#This Row],[Approved budget FY 24/25]])</f>
        <v>0</v>
      </c>
      <c r="V551" s="99">
        <f>MYCS[[#This Row],[Total Project Commitments]]-MYCS[[#This Row],[Total approved cost of the project by DC (Value in UGX)]]</f>
        <v>0</v>
      </c>
      <c r="W551" s="93"/>
      <c r="X551" s="93"/>
      <c r="Y551" s="93"/>
      <c r="Z551" s="100"/>
    </row>
    <row r="552" spans="1:26" ht="20.25" x14ac:dyDescent="0.3">
      <c r="A552" s="93"/>
      <c r="B552" s="94" t="str">
        <f ca="1">IFERROR(OFFSET(DC[[#Headers],[Code Project]],MATCH(MYCS[[#This Row],[Project Code and Name ]],DC[Code Project],0),-3),"")</f>
        <v/>
      </c>
      <c r="C552" s="93"/>
      <c r="D552" s="95" t="str">
        <f ca="1">IFERROR(OFFSET(DC[[#Headers],[Code Project]],MATCH(MYCS[[#This Row],[Project Code and Name ]],DC[Code Project],0),1),"")</f>
        <v/>
      </c>
      <c r="E552" s="96" t="str">
        <f ca="1">IFERROR(OFFSET(DC[[#Headers],[Code Project]],MATCH(MYCS[[#This Row],[Project Code and Name ]],DC[Code Project],0),6),"")</f>
        <v/>
      </c>
      <c r="F552" s="93"/>
      <c r="G552" s="93"/>
      <c r="H552" s="97"/>
      <c r="I552" s="97"/>
      <c r="J552" s="97"/>
      <c r="K552" s="97"/>
      <c r="L552" s="97"/>
      <c r="M552" s="97"/>
      <c r="N552" s="98">
        <f>J552+K552+L552+MYCS[[#This Row],[Non contractual commitments]]</f>
        <v>0</v>
      </c>
      <c r="O552" s="97"/>
      <c r="P552" s="97"/>
      <c r="Q552" s="97"/>
      <c r="R552" s="97"/>
      <c r="S552" s="97"/>
      <c r="T552" s="97"/>
      <c r="U552" s="98">
        <f>SUM(MYCS[[#This Row],[FY25-26 sum (signed)]:[Cumulative spending to end FY 23/24]],MYCS[[#This Row],[Approved budget FY 24/25]])</f>
        <v>0</v>
      </c>
      <c r="V552" s="99">
        <f>MYCS[[#This Row],[Total Project Commitments]]-MYCS[[#This Row],[Total approved cost of the project by DC (Value in UGX)]]</f>
        <v>0</v>
      </c>
      <c r="W552" s="93"/>
      <c r="X552" s="93"/>
      <c r="Y552" s="93"/>
      <c r="Z552" s="100"/>
    </row>
    <row r="553" spans="1:26" ht="20.25" x14ac:dyDescent="0.3">
      <c r="A553" s="93"/>
      <c r="B553" s="94" t="str">
        <f ca="1">IFERROR(OFFSET(DC[[#Headers],[Code Project]],MATCH(MYCS[[#This Row],[Project Code and Name ]],DC[Code Project],0),-3),"")</f>
        <v/>
      </c>
      <c r="C553" s="93"/>
      <c r="D553" s="95" t="str">
        <f ca="1">IFERROR(OFFSET(DC[[#Headers],[Code Project]],MATCH(MYCS[[#This Row],[Project Code and Name ]],DC[Code Project],0),1),"")</f>
        <v/>
      </c>
      <c r="E553" s="96" t="str">
        <f ca="1">IFERROR(OFFSET(DC[[#Headers],[Code Project]],MATCH(MYCS[[#This Row],[Project Code and Name ]],DC[Code Project],0),6),"")</f>
        <v/>
      </c>
      <c r="F553" s="93"/>
      <c r="G553" s="93"/>
      <c r="H553" s="97"/>
      <c r="I553" s="97"/>
      <c r="J553" s="97"/>
      <c r="K553" s="97"/>
      <c r="L553" s="97"/>
      <c r="M553" s="97"/>
      <c r="N553" s="98">
        <f>J553+K553+L553+MYCS[[#This Row],[Non contractual commitments]]</f>
        <v>0</v>
      </c>
      <c r="O553" s="97"/>
      <c r="P553" s="97"/>
      <c r="Q553" s="97"/>
      <c r="R553" s="97"/>
      <c r="S553" s="97"/>
      <c r="T553" s="97"/>
      <c r="U553" s="98">
        <f>SUM(MYCS[[#This Row],[FY25-26 sum (signed)]:[Cumulative spending to end FY 23/24]],MYCS[[#This Row],[Approved budget FY 24/25]])</f>
        <v>0</v>
      </c>
      <c r="V553" s="99">
        <f>MYCS[[#This Row],[Total Project Commitments]]-MYCS[[#This Row],[Total approved cost of the project by DC (Value in UGX)]]</f>
        <v>0</v>
      </c>
      <c r="W553" s="93"/>
      <c r="X553" s="93"/>
      <c r="Y553" s="93"/>
      <c r="Z553" s="100"/>
    </row>
    <row r="554" spans="1:26" ht="20.25" x14ac:dyDescent="0.3">
      <c r="A554" s="93"/>
      <c r="B554" s="94" t="str">
        <f ca="1">IFERROR(OFFSET(DC[[#Headers],[Code Project]],MATCH(MYCS[[#This Row],[Project Code and Name ]],DC[Code Project],0),-3),"")</f>
        <v/>
      </c>
      <c r="C554" s="93"/>
      <c r="D554" s="95" t="str">
        <f ca="1">IFERROR(OFFSET(DC[[#Headers],[Code Project]],MATCH(MYCS[[#This Row],[Project Code and Name ]],DC[Code Project],0),1),"")</f>
        <v/>
      </c>
      <c r="E554" s="96" t="str">
        <f ca="1">IFERROR(OFFSET(DC[[#Headers],[Code Project]],MATCH(MYCS[[#This Row],[Project Code and Name ]],DC[Code Project],0),6),"")</f>
        <v/>
      </c>
      <c r="F554" s="93"/>
      <c r="G554" s="93"/>
      <c r="H554" s="97"/>
      <c r="I554" s="97"/>
      <c r="J554" s="97"/>
      <c r="K554" s="97"/>
      <c r="L554" s="97"/>
      <c r="M554" s="97"/>
      <c r="N554" s="98">
        <f>J554+K554+L554+MYCS[[#This Row],[Non contractual commitments]]</f>
        <v>0</v>
      </c>
      <c r="O554" s="97"/>
      <c r="P554" s="97"/>
      <c r="Q554" s="97"/>
      <c r="R554" s="97"/>
      <c r="S554" s="97"/>
      <c r="T554" s="97"/>
      <c r="U554" s="98">
        <f>SUM(MYCS[[#This Row],[FY25-26 sum (signed)]:[Cumulative spending to end FY 23/24]],MYCS[[#This Row],[Approved budget FY 24/25]])</f>
        <v>0</v>
      </c>
      <c r="V554" s="99">
        <f>MYCS[[#This Row],[Total Project Commitments]]-MYCS[[#This Row],[Total approved cost of the project by DC (Value in UGX)]]</f>
        <v>0</v>
      </c>
      <c r="W554" s="93"/>
      <c r="X554" s="93"/>
      <c r="Y554" s="93"/>
      <c r="Z554" s="100"/>
    </row>
    <row r="555" spans="1:26" ht="20.25" x14ac:dyDescent="0.3">
      <c r="A555" s="93"/>
      <c r="B555" s="94" t="str">
        <f ca="1">IFERROR(OFFSET(DC[[#Headers],[Code Project]],MATCH(MYCS[[#This Row],[Project Code and Name ]],DC[Code Project],0),-3),"")</f>
        <v/>
      </c>
      <c r="C555" s="93"/>
      <c r="D555" s="95" t="str">
        <f ca="1">IFERROR(OFFSET(DC[[#Headers],[Code Project]],MATCH(MYCS[[#This Row],[Project Code and Name ]],DC[Code Project],0),1),"")</f>
        <v/>
      </c>
      <c r="E555" s="96" t="str">
        <f ca="1">IFERROR(OFFSET(DC[[#Headers],[Code Project]],MATCH(MYCS[[#This Row],[Project Code and Name ]],DC[Code Project],0),6),"")</f>
        <v/>
      </c>
      <c r="F555" s="93"/>
      <c r="G555" s="93"/>
      <c r="H555" s="97"/>
      <c r="I555" s="97"/>
      <c r="J555" s="97"/>
      <c r="K555" s="97"/>
      <c r="L555" s="97"/>
      <c r="M555" s="97"/>
      <c r="N555" s="98">
        <f>J555+K555+L555+MYCS[[#This Row],[Non contractual commitments]]</f>
        <v>0</v>
      </c>
      <c r="O555" s="97"/>
      <c r="P555" s="97"/>
      <c r="Q555" s="97"/>
      <c r="R555" s="97"/>
      <c r="S555" s="97"/>
      <c r="T555" s="97"/>
      <c r="U555" s="98">
        <f>SUM(MYCS[[#This Row],[FY25-26 sum (signed)]:[Cumulative spending to end FY 23/24]],MYCS[[#This Row],[Approved budget FY 24/25]])</f>
        <v>0</v>
      </c>
      <c r="V555" s="99">
        <f>MYCS[[#This Row],[Total Project Commitments]]-MYCS[[#This Row],[Total approved cost of the project by DC (Value in UGX)]]</f>
        <v>0</v>
      </c>
      <c r="W555" s="93"/>
      <c r="X555" s="93"/>
      <c r="Y555" s="93"/>
      <c r="Z555" s="100"/>
    </row>
    <row r="556" spans="1:26" ht="20.25" x14ac:dyDescent="0.3">
      <c r="A556" s="93"/>
      <c r="B556" s="94" t="str">
        <f ca="1">IFERROR(OFFSET(DC[[#Headers],[Code Project]],MATCH(MYCS[[#This Row],[Project Code and Name ]],DC[Code Project],0),-3),"")</f>
        <v/>
      </c>
      <c r="C556" s="93"/>
      <c r="D556" s="95" t="str">
        <f ca="1">IFERROR(OFFSET(DC[[#Headers],[Code Project]],MATCH(MYCS[[#This Row],[Project Code and Name ]],DC[Code Project],0),1),"")</f>
        <v/>
      </c>
      <c r="E556" s="96" t="str">
        <f ca="1">IFERROR(OFFSET(DC[[#Headers],[Code Project]],MATCH(MYCS[[#This Row],[Project Code and Name ]],DC[Code Project],0),6),"")</f>
        <v/>
      </c>
      <c r="F556" s="93"/>
      <c r="G556" s="93"/>
      <c r="H556" s="97"/>
      <c r="I556" s="97"/>
      <c r="J556" s="97"/>
      <c r="K556" s="97"/>
      <c r="L556" s="97"/>
      <c r="M556" s="97"/>
      <c r="N556" s="98">
        <f>J556+K556+L556+MYCS[[#This Row],[Non contractual commitments]]</f>
        <v>0</v>
      </c>
      <c r="O556" s="97"/>
      <c r="P556" s="97"/>
      <c r="Q556" s="97"/>
      <c r="R556" s="97"/>
      <c r="S556" s="97"/>
      <c r="T556" s="97"/>
      <c r="U556" s="98">
        <f>SUM(MYCS[[#This Row],[FY25-26 sum (signed)]:[Cumulative spending to end FY 23/24]],MYCS[[#This Row],[Approved budget FY 24/25]])</f>
        <v>0</v>
      </c>
      <c r="V556" s="99">
        <f>MYCS[[#This Row],[Total Project Commitments]]-MYCS[[#This Row],[Total approved cost of the project by DC (Value in UGX)]]</f>
        <v>0</v>
      </c>
      <c r="W556" s="93"/>
      <c r="X556" s="93"/>
      <c r="Y556" s="93"/>
      <c r="Z556" s="100"/>
    </row>
    <row r="557" spans="1:26" ht="20.25" x14ac:dyDescent="0.3">
      <c r="A557" s="93"/>
      <c r="B557" s="94" t="str">
        <f ca="1">IFERROR(OFFSET(DC[[#Headers],[Code Project]],MATCH(MYCS[[#This Row],[Project Code and Name ]],DC[Code Project],0),-3),"")</f>
        <v/>
      </c>
      <c r="C557" s="93"/>
      <c r="D557" s="95" t="str">
        <f ca="1">IFERROR(OFFSET(DC[[#Headers],[Code Project]],MATCH(MYCS[[#This Row],[Project Code and Name ]],DC[Code Project],0),1),"")</f>
        <v/>
      </c>
      <c r="E557" s="96" t="str">
        <f ca="1">IFERROR(OFFSET(DC[[#Headers],[Code Project]],MATCH(MYCS[[#This Row],[Project Code and Name ]],DC[Code Project],0),6),"")</f>
        <v/>
      </c>
      <c r="F557" s="93"/>
      <c r="G557" s="93"/>
      <c r="H557" s="97"/>
      <c r="I557" s="97"/>
      <c r="J557" s="97"/>
      <c r="K557" s="97"/>
      <c r="L557" s="97"/>
      <c r="M557" s="97"/>
      <c r="N557" s="98">
        <f>J557+K557+L557+MYCS[[#This Row],[Non contractual commitments]]</f>
        <v>0</v>
      </c>
      <c r="O557" s="97"/>
      <c r="P557" s="97"/>
      <c r="Q557" s="97"/>
      <c r="R557" s="97"/>
      <c r="S557" s="97"/>
      <c r="T557" s="97"/>
      <c r="U557" s="98">
        <f>SUM(MYCS[[#This Row],[FY25-26 sum (signed)]:[Cumulative spending to end FY 23/24]],MYCS[[#This Row],[Approved budget FY 24/25]])</f>
        <v>0</v>
      </c>
      <c r="V557" s="99">
        <f>MYCS[[#This Row],[Total Project Commitments]]-MYCS[[#This Row],[Total approved cost of the project by DC (Value in UGX)]]</f>
        <v>0</v>
      </c>
      <c r="W557" s="93"/>
      <c r="X557" s="93"/>
      <c r="Y557" s="93"/>
      <c r="Z557" s="100"/>
    </row>
    <row r="558" spans="1:26" ht="20.25" x14ac:dyDescent="0.3">
      <c r="A558" s="93"/>
      <c r="B558" s="94" t="str">
        <f ca="1">IFERROR(OFFSET(DC[[#Headers],[Code Project]],MATCH(MYCS[[#This Row],[Project Code and Name ]],DC[Code Project],0),-3),"")</f>
        <v/>
      </c>
      <c r="C558" s="93"/>
      <c r="D558" s="95" t="str">
        <f ca="1">IFERROR(OFFSET(DC[[#Headers],[Code Project]],MATCH(MYCS[[#This Row],[Project Code and Name ]],DC[Code Project],0),1),"")</f>
        <v/>
      </c>
      <c r="E558" s="96" t="str">
        <f ca="1">IFERROR(OFFSET(DC[[#Headers],[Code Project]],MATCH(MYCS[[#This Row],[Project Code and Name ]],DC[Code Project],0),6),"")</f>
        <v/>
      </c>
      <c r="F558" s="93"/>
      <c r="G558" s="93"/>
      <c r="H558" s="97"/>
      <c r="I558" s="97"/>
      <c r="J558" s="97"/>
      <c r="K558" s="97"/>
      <c r="L558" s="97"/>
      <c r="M558" s="97"/>
      <c r="N558" s="98">
        <f>J558+K558+L558+MYCS[[#This Row],[Non contractual commitments]]</f>
        <v>0</v>
      </c>
      <c r="O558" s="97"/>
      <c r="P558" s="97"/>
      <c r="Q558" s="97"/>
      <c r="R558" s="97"/>
      <c r="S558" s="97"/>
      <c r="T558" s="97"/>
      <c r="U558" s="98">
        <f>SUM(MYCS[[#This Row],[FY25-26 sum (signed)]:[Cumulative spending to end FY 23/24]],MYCS[[#This Row],[Approved budget FY 24/25]])</f>
        <v>0</v>
      </c>
      <c r="V558" s="99">
        <f>MYCS[[#This Row],[Total Project Commitments]]-MYCS[[#This Row],[Total approved cost of the project by DC (Value in UGX)]]</f>
        <v>0</v>
      </c>
      <c r="W558" s="93"/>
      <c r="X558" s="93"/>
      <c r="Y558" s="93"/>
      <c r="Z558" s="100"/>
    </row>
    <row r="559" spans="1:26" ht="20.25" x14ac:dyDescent="0.3">
      <c r="A559" s="93"/>
      <c r="B559" s="94" t="str">
        <f ca="1">IFERROR(OFFSET(DC[[#Headers],[Code Project]],MATCH(MYCS[[#This Row],[Project Code and Name ]],DC[Code Project],0),-3),"")</f>
        <v/>
      </c>
      <c r="C559" s="93"/>
      <c r="D559" s="95" t="str">
        <f ca="1">IFERROR(OFFSET(DC[[#Headers],[Code Project]],MATCH(MYCS[[#This Row],[Project Code and Name ]],DC[Code Project],0),1),"")</f>
        <v/>
      </c>
      <c r="E559" s="96" t="str">
        <f ca="1">IFERROR(OFFSET(DC[[#Headers],[Code Project]],MATCH(MYCS[[#This Row],[Project Code and Name ]],DC[Code Project],0),6),"")</f>
        <v/>
      </c>
      <c r="F559" s="93"/>
      <c r="G559" s="93"/>
      <c r="H559" s="97"/>
      <c r="I559" s="97"/>
      <c r="J559" s="97"/>
      <c r="K559" s="97"/>
      <c r="L559" s="97"/>
      <c r="M559" s="97"/>
      <c r="N559" s="98">
        <f>J559+K559+L559+MYCS[[#This Row],[Non contractual commitments]]</f>
        <v>0</v>
      </c>
      <c r="O559" s="97"/>
      <c r="P559" s="97"/>
      <c r="Q559" s="97"/>
      <c r="R559" s="97"/>
      <c r="S559" s="97"/>
      <c r="T559" s="97"/>
      <c r="U559" s="98">
        <f>SUM(MYCS[[#This Row],[FY25-26 sum (signed)]:[Cumulative spending to end FY 23/24]],MYCS[[#This Row],[Approved budget FY 24/25]])</f>
        <v>0</v>
      </c>
      <c r="V559" s="99">
        <f>MYCS[[#This Row],[Total Project Commitments]]-MYCS[[#This Row],[Total approved cost of the project by DC (Value in UGX)]]</f>
        <v>0</v>
      </c>
      <c r="W559" s="93"/>
      <c r="X559" s="93"/>
      <c r="Y559" s="93"/>
      <c r="Z559" s="100"/>
    </row>
    <row r="560" spans="1:26" ht="20.25" x14ac:dyDescent="0.3">
      <c r="A560" s="93"/>
      <c r="B560" s="94" t="str">
        <f ca="1">IFERROR(OFFSET(DC[[#Headers],[Code Project]],MATCH(MYCS[[#This Row],[Project Code and Name ]],DC[Code Project],0),-3),"")</f>
        <v/>
      </c>
      <c r="C560" s="93"/>
      <c r="D560" s="95" t="str">
        <f ca="1">IFERROR(OFFSET(DC[[#Headers],[Code Project]],MATCH(MYCS[[#This Row],[Project Code and Name ]],DC[Code Project],0),1),"")</f>
        <v/>
      </c>
      <c r="E560" s="96" t="str">
        <f ca="1">IFERROR(OFFSET(DC[[#Headers],[Code Project]],MATCH(MYCS[[#This Row],[Project Code and Name ]],DC[Code Project],0),6),"")</f>
        <v/>
      </c>
      <c r="F560" s="93"/>
      <c r="G560" s="93"/>
      <c r="H560" s="97"/>
      <c r="I560" s="97"/>
      <c r="J560" s="97"/>
      <c r="K560" s="97"/>
      <c r="L560" s="97"/>
      <c r="M560" s="97"/>
      <c r="N560" s="98">
        <f>J560+K560+L560+MYCS[[#This Row],[Non contractual commitments]]</f>
        <v>0</v>
      </c>
      <c r="O560" s="97"/>
      <c r="P560" s="97"/>
      <c r="Q560" s="97"/>
      <c r="R560" s="97"/>
      <c r="S560" s="97"/>
      <c r="T560" s="97"/>
      <c r="U560" s="98">
        <f>SUM(MYCS[[#This Row],[FY25-26 sum (signed)]:[Cumulative spending to end FY 23/24]],MYCS[[#This Row],[Approved budget FY 24/25]])</f>
        <v>0</v>
      </c>
      <c r="V560" s="99">
        <f>MYCS[[#This Row],[Total Project Commitments]]-MYCS[[#This Row],[Total approved cost of the project by DC (Value in UGX)]]</f>
        <v>0</v>
      </c>
      <c r="W560" s="93"/>
      <c r="X560" s="93"/>
      <c r="Y560" s="93"/>
      <c r="Z560" s="100"/>
    </row>
    <row r="561" spans="1:26" ht="20.25" x14ac:dyDescent="0.3">
      <c r="A561" s="93"/>
      <c r="B561" s="94" t="str">
        <f ca="1">IFERROR(OFFSET(DC[[#Headers],[Code Project]],MATCH(MYCS[[#This Row],[Project Code and Name ]],DC[Code Project],0),-3),"")</f>
        <v/>
      </c>
      <c r="C561" s="93"/>
      <c r="D561" s="95" t="str">
        <f ca="1">IFERROR(OFFSET(DC[[#Headers],[Code Project]],MATCH(MYCS[[#This Row],[Project Code and Name ]],DC[Code Project],0),1),"")</f>
        <v/>
      </c>
      <c r="E561" s="96" t="str">
        <f ca="1">IFERROR(OFFSET(DC[[#Headers],[Code Project]],MATCH(MYCS[[#This Row],[Project Code and Name ]],DC[Code Project],0),6),"")</f>
        <v/>
      </c>
      <c r="F561" s="93"/>
      <c r="G561" s="93"/>
      <c r="H561" s="97"/>
      <c r="I561" s="97"/>
      <c r="J561" s="97"/>
      <c r="K561" s="97"/>
      <c r="L561" s="97"/>
      <c r="M561" s="97"/>
      <c r="N561" s="98">
        <f>J561+K561+L561+MYCS[[#This Row],[Non contractual commitments]]</f>
        <v>0</v>
      </c>
      <c r="O561" s="97"/>
      <c r="P561" s="97"/>
      <c r="Q561" s="97"/>
      <c r="R561" s="97"/>
      <c r="S561" s="97"/>
      <c r="T561" s="97"/>
      <c r="U561" s="98">
        <f>SUM(MYCS[[#This Row],[FY25-26 sum (signed)]:[Cumulative spending to end FY 23/24]],MYCS[[#This Row],[Approved budget FY 24/25]])</f>
        <v>0</v>
      </c>
      <c r="V561" s="99">
        <f>MYCS[[#This Row],[Total Project Commitments]]-MYCS[[#This Row],[Total approved cost of the project by DC (Value in UGX)]]</f>
        <v>0</v>
      </c>
      <c r="W561" s="93"/>
      <c r="X561" s="93"/>
      <c r="Y561" s="93"/>
      <c r="Z561" s="100"/>
    </row>
    <row r="562" spans="1:26" ht="20.25" x14ac:dyDescent="0.3">
      <c r="A562" s="93"/>
      <c r="B562" s="94" t="str">
        <f ca="1">IFERROR(OFFSET(DC[[#Headers],[Code Project]],MATCH(MYCS[[#This Row],[Project Code and Name ]],DC[Code Project],0),-3),"")</f>
        <v/>
      </c>
      <c r="C562" s="93"/>
      <c r="D562" s="95" t="str">
        <f ca="1">IFERROR(OFFSET(DC[[#Headers],[Code Project]],MATCH(MYCS[[#This Row],[Project Code and Name ]],DC[Code Project],0),1),"")</f>
        <v/>
      </c>
      <c r="E562" s="96" t="str">
        <f ca="1">IFERROR(OFFSET(DC[[#Headers],[Code Project]],MATCH(MYCS[[#This Row],[Project Code and Name ]],DC[Code Project],0),6),"")</f>
        <v/>
      </c>
      <c r="F562" s="93"/>
      <c r="G562" s="93"/>
      <c r="H562" s="97"/>
      <c r="I562" s="97"/>
      <c r="J562" s="97"/>
      <c r="K562" s="97"/>
      <c r="L562" s="97"/>
      <c r="M562" s="97"/>
      <c r="N562" s="98">
        <f>J562+K562+L562+MYCS[[#This Row],[Non contractual commitments]]</f>
        <v>0</v>
      </c>
      <c r="O562" s="97"/>
      <c r="P562" s="97"/>
      <c r="Q562" s="97"/>
      <c r="R562" s="97"/>
      <c r="S562" s="97"/>
      <c r="T562" s="97"/>
      <c r="U562" s="98">
        <f>SUM(MYCS[[#This Row],[FY25-26 sum (signed)]:[Cumulative spending to end FY 23/24]],MYCS[[#This Row],[Approved budget FY 24/25]])</f>
        <v>0</v>
      </c>
      <c r="V562" s="99">
        <f>MYCS[[#This Row],[Total Project Commitments]]-MYCS[[#This Row],[Total approved cost of the project by DC (Value in UGX)]]</f>
        <v>0</v>
      </c>
      <c r="W562" s="93"/>
      <c r="X562" s="93"/>
      <c r="Y562" s="93"/>
      <c r="Z562" s="100"/>
    </row>
    <row r="563" spans="1:26" ht="20.25" x14ac:dyDescent="0.3">
      <c r="A563" s="93"/>
      <c r="B563" s="94" t="str">
        <f ca="1">IFERROR(OFFSET(DC[[#Headers],[Code Project]],MATCH(MYCS[[#This Row],[Project Code and Name ]],DC[Code Project],0),-3),"")</f>
        <v/>
      </c>
      <c r="C563" s="93"/>
      <c r="D563" s="95" t="str">
        <f ca="1">IFERROR(OFFSET(DC[[#Headers],[Code Project]],MATCH(MYCS[[#This Row],[Project Code and Name ]],DC[Code Project],0),1),"")</f>
        <v/>
      </c>
      <c r="E563" s="96" t="str">
        <f ca="1">IFERROR(OFFSET(DC[[#Headers],[Code Project]],MATCH(MYCS[[#This Row],[Project Code and Name ]],DC[Code Project],0),6),"")</f>
        <v/>
      </c>
      <c r="F563" s="93"/>
      <c r="G563" s="93"/>
      <c r="H563" s="97"/>
      <c r="I563" s="97"/>
      <c r="J563" s="97"/>
      <c r="K563" s="97"/>
      <c r="L563" s="97"/>
      <c r="M563" s="97"/>
      <c r="N563" s="98">
        <f>J563+K563+L563+MYCS[[#This Row],[Non contractual commitments]]</f>
        <v>0</v>
      </c>
      <c r="O563" s="97"/>
      <c r="P563" s="97"/>
      <c r="Q563" s="97"/>
      <c r="R563" s="97"/>
      <c r="S563" s="97"/>
      <c r="T563" s="97"/>
      <c r="U563" s="98">
        <f>SUM(MYCS[[#This Row],[FY25-26 sum (signed)]:[Cumulative spending to end FY 23/24]],MYCS[[#This Row],[Approved budget FY 24/25]])</f>
        <v>0</v>
      </c>
      <c r="V563" s="99">
        <f>MYCS[[#This Row],[Total Project Commitments]]-MYCS[[#This Row],[Total approved cost of the project by DC (Value in UGX)]]</f>
        <v>0</v>
      </c>
      <c r="W563" s="93"/>
      <c r="X563" s="93"/>
      <c r="Y563" s="93"/>
      <c r="Z563" s="100"/>
    </row>
    <row r="564" spans="1:26" ht="20.25" x14ac:dyDescent="0.3">
      <c r="A564" s="93"/>
      <c r="B564" s="94" t="str">
        <f ca="1">IFERROR(OFFSET(DC[[#Headers],[Code Project]],MATCH(MYCS[[#This Row],[Project Code and Name ]],DC[Code Project],0),-3),"")</f>
        <v/>
      </c>
      <c r="C564" s="93"/>
      <c r="D564" s="95" t="str">
        <f ca="1">IFERROR(OFFSET(DC[[#Headers],[Code Project]],MATCH(MYCS[[#This Row],[Project Code and Name ]],DC[Code Project],0),1),"")</f>
        <v/>
      </c>
      <c r="E564" s="96" t="str">
        <f ca="1">IFERROR(OFFSET(DC[[#Headers],[Code Project]],MATCH(MYCS[[#This Row],[Project Code and Name ]],DC[Code Project],0),6),"")</f>
        <v/>
      </c>
      <c r="F564" s="93"/>
      <c r="G564" s="93"/>
      <c r="H564" s="97"/>
      <c r="I564" s="97"/>
      <c r="J564" s="97"/>
      <c r="K564" s="97"/>
      <c r="L564" s="97"/>
      <c r="M564" s="97"/>
      <c r="N564" s="98">
        <f>J564+K564+L564+MYCS[[#This Row],[Non contractual commitments]]</f>
        <v>0</v>
      </c>
      <c r="O564" s="97"/>
      <c r="P564" s="97"/>
      <c r="Q564" s="97"/>
      <c r="R564" s="97"/>
      <c r="S564" s="97"/>
      <c r="T564" s="97"/>
      <c r="U564" s="98">
        <f>SUM(MYCS[[#This Row],[FY25-26 sum (signed)]:[Cumulative spending to end FY 23/24]],MYCS[[#This Row],[Approved budget FY 24/25]])</f>
        <v>0</v>
      </c>
      <c r="V564" s="99">
        <f>MYCS[[#This Row],[Total Project Commitments]]-MYCS[[#This Row],[Total approved cost of the project by DC (Value in UGX)]]</f>
        <v>0</v>
      </c>
      <c r="W564" s="93"/>
      <c r="X564" s="93"/>
      <c r="Y564" s="93"/>
      <c r="Z564" s="100"/>
    </row>
    <row r="565" spans="1:26" ht="20.25" x14ac:dyDescent="0.3">
      <c r="A565" s="93"/>
      <c r="B565" s="94" t="str">
        <f ca="1">IFERROR(OFFSET(DC[[#Headers],[Code Project]],MATCH(MYCS[[#This Row],[Project Code and Name ]],DC[Code Project],0),-3),"")</f>
        <v/>
      </c>
      <c r="C565" s="93"/>
      <c r="D565" s="95" t="str">
        <f ca="1">IFERROR(OFFSET(DC[[#Headers],[Code Project]],MATCH(MYCS[[#This Row],[Project Code and Name ]],DC[Code Project],0),1),"")</f>
        <v/>
      </c>
      <c r="E565" s="96" t="str">
        <f ca="1">IFERROR(OFFSET(DC[[#Headers],[Code Project]],MATCH(MYCS[[#This Row],[Project Code and Name ]],DC[Code Project],0),6),"")</f>
        <v/>
      </c>
      <c r="F565" s="93"/>
      <c r="G565" s="93"/>
      <c r="H565" s="97"/>
      <c r="I565" s="97"/>
      <c r="J565" s="97"/>
      <c r="K565" s="97"/>
      <c r="L565" s="97"/>
      <c r="M565" s="97"/>
      <c r="N565" s="98">
        <f>J565+K565+L565+MYCS[[#This Row],[Non contractual commitments]]</f>
        <v>0</v>
      </c>
      <c r="O565" s="97"/>
      <c r="P565" s="97"/>
      <c r="Q565" s="97"/>
      <c r="R565" s="97"/>
      <c r="S565" s="97"/>
      <c r="T565" s="97"/>
      <c r="U565" s="98">
        <f>SUM(MYCS[[#This Row],[FY25-26 sum (signed)]:[Cumulative spending to end FY 23/24]],MYCS[[#This Row],[Approved budget FY 24/25]])</f>
        <v>0</v>
      </c>
      <c r="V565" s="99">
        <f>MYCS[[#This Row],[Total Project Commitments]]-MYCS[[#This Row],[Total approved cost of the project by DC (Value in UGX)]]</f>
        <v>0</v>
      </c>
      <c r="W565" s="93"/>
      <c r="X565" s="93"/>
      <c r="Y565" s="93"/>
      <c r="Z565" s="100"/>
    </row>
    <row r="566" spans="1:26" ht="20.25" x14ac:dyDescent="0.3">
      <c r="A566" s="93"/>
      <c r="B566" s="94" t="str">
        <f ca="1">IFERROR(OFFSET(DC[[#Headers],[Code Project]],MATCH(MYCS[[#This Row],[Project Code and Name ]],DC[Code Project],0),-3),"")</f>
        <v/>
      </c>
      <c r="C566" s="93"/>
      <c r="D566" s="95" t="str">
        <f ca="1">IFERROR(OFFSET(DC[[#Headers],[Code Project]],MATCH(MYCS[[#This Row],[Project Code and Name ]],DC[Code Project],0),1),"")</f>
        <v/>
      </c>
      <c r="E566" s="96" t="str">
        <f ca="1">IFERROR(OFFSET(DC[[#Headers],[Code Project]],MATCH(MYCS[[#This Row],[Project Code and Name ]],DC[Code Project],0),6),"")</f>
        <v/>
      </c>
      <c r="F566" s="93"/>
      <c r="G566" s="93"/>
      <c r="H566" s="97"/>
      <c r="I566" s="97"/>
      <c r="J566" s="97"/>
      <c r="K566" s="97"/>
      <c r="L566" s="97"/>
      <c r="M566" s="97"/>
      <c r="N566" s="98">
        <f>J566+K566+L566+MYCS[[#This Row],[Non contractual commitments]]</f>
        <v>0</v>
      </c>
      <c r="O566" s="97"/>
      <c r="P566" s="97"/>
      <c r="Q566" s="97"/>
      <c r="R566" s="97"/>
      <c r="S566" s="97"/>
      <c r="T566" s="97"/>
      <c r="U566" s="98">
        <f>SUM(MYCS[[#This Row],[FY25-26 sum (signed)]:[Cumulative spending to end FY 23/24]],MYCS[[#This Row],[Approved budget FY 24/25]])</f>
        <v>0</v>
      </c>
      <c r="V566" s="99">
        <f>MYCS[[#This Row],[Total Project Commitments]]-MYCS[[#This Row],[Total approved cost of the project by DC (Value in UGX)]]</f>
        <v>0</v>
      </c>
      <c r="W566" s="93"/>
      <c r="X566" s="93"/>
      <c r="Y566" s="93"/>
      <c r="Z566" s="100"/>
    </row>
    <row r="567" spans="1:26" ht="20.25" x14ac:dyDescent="0.3">
      <c r="A567" s="93"/>
      <c r="B567" s="94" t="str">
        <f ca="1">IFERROR(OFFSET(DC[[#Headers],[Code Project]],MATCH(MYCS[[#This Row],[Project Code and Name ]],DC[Code Project],0),-3),"")</f>
        <v/>
      </c>
      <c r="C567" s="93"/>
      <c r="D567" s="95" t="str">
        <f ca="1">IFERROR(OFFSET(DC[[#Headers],[Code Project]],MATCH(MYCS[[#This Row],[Project Code and Name ]],DC[Code Project],0),1),"")</f>
        <v/>
      </c>
      <c r="E567" s="96" t="str">
        <f ca="1">IFERROR(OFFSET(DC[[#Headers],[Code Project]],MATCH(MYCS[[#This Row],[Project Code and Name ]],DC[Code Project],0),6),"")</f>
        <v/>
      </c>
      <c r="F567" s="93"/>
      <c r="G567" s="93"/>
      <c r="H567" s="97"/>
      <c r="I567" s="97"/>
      <c r="J567" s="97"/>
      <c r="K567" s="97"/>
      <c r="L567" s="97"/>
      <c r="M567" s="97"/>
      <c r="N567" s="98">
        <f>J567+K567+L567+MYCS[[#This Row],[Non contractual commitments]]</f>
        <v>0</v>
      </c>
      <c r="O567" s="97"/>
      <c r="P567" s="97"/>
      <c r="Q567" s="97"/>
      <c r="R567" s="97"/>
      <c r="S567" s="97"/>
      <c r="T567" s="97"/>
      <c r="U567" s="98">
        <f>SUM(MYCS[[#This Row],[FY25-26 sum (signed)]:[Cumulative spending to end FY 23/24]],MYCS[[#This Row],[Approved budget FY 24/25]])</f>
        <v>0</v>
      </c>
      <c r="V567" s="99">
        <f>MYCS[[#This Row],[Total Project Commitments]]-MYCS[[#This Row],[Total approved cost of the project by DC (Value in UGX)]]</f>
        <v>0</v>
      </c>
      <c r="W567" s="93"/>
      <c r="X567" s="93"/>
      <c r="Y567" s="93"/>
      <c r="Z567" s="100"/>
    </row>
    <row r="568" spans="1:26" ht="20.25" x14ac:dyDescent="0.3">
      <c r="A568" s="93"/>
      <c r="B568" s="94" t="str">
        <f ca="1">IFERROR(OFFSET(DC[[#Headers],[Code Project]],MATCH(MYCS[[#This Row],[Project Code and Name ]],DC[Code Project],0),-3),"")</f>
        <v/>
      </c>
      <c r="C568" s="93"/>
      <c r="D568" s="95" t="str">
        <f ca="1">IFERROR(OFFSET(DC[[#Headers],[Code Project]],MATCH(MYCS[[#This Row],[Project Code and Name ]],DC[Code Project],0),1),"")</f>
        <v/>
      </c>
      <c r="E568" s="96" t="str">
        <f ca="1">IFERROR(OFFSET(DC[[#Headers],[Code Project]],MATCH(MYCS[[#This Row],[Project Code and Name ]],DC[Code Project],0),6),"")</f>
        <v/>
      </c>
      <c r="F568" s="93"/>
      <c r="G568" s="93"/>
      <c r="H568" s="97"/>
      <c r="I568" s="97"/>
      <c r="J568" s="97"/>
      <c r="K568" s="97"/>
      <c r="L568" s="97"/>
      <c r="M568" s="97"/>
      <c r="N568" s="98">
        <f>J568+K568+L568+MYCS[[#This Row],[Non contractual commitments]]</f>
        <v>0</v>
      </c>
      <c r="O568" s="97"/>
      <c r="P568" s="97"/>
      <c r="Q568" s="97"/>
      <c r="R568" s="97"/>
      <c r="S568" s="97"/>
      <c r="T568" s="97"/>
      <c r="U568" s="98">
        <f>SUM(MYCS[[#This Row],[FY25-26 sum (signed)]:[Cumulative spending to end FY 23/24]],MYCS[[#This Row],[Approved budget FY 24/25]])</f>
        <v>0</v>
      </c>
      <c r="V568" s="99">
        <f>MYCS[[#This Row],[Total Project Commitments]]-MYCS[[#This Row],[Total approved cost of the project by DC (Value in UGX)]]</f>
        <v>0</v>
      </c>
      <c r="W568" s="93"/>
      <c r="X568" s="93"/>
      <c r="Y568" s="93"/>
      <c r="Z568" s="100"/>
    </row>
    <row r="569" spans="1:26" ht="20.25" x14ac:dyDescent="0.3">
      <c r="A569" s="93"/>
      <c r="B569" s="94" t="str">
        <f ca="1">IFERROR(OFFSET(DC[[#Headers],[Code Project]],MATCH(MYCS[[#This Row],[Project Code and Name ]],DC[Code Project],0),-3),"")</f>
        <v/>
      </c>
      <c r="C569" s="93"/>
      <c r="D569" s="95" t="str">
        <f ca="1">IFERROR(OFFSET(DC[[#Headers],[Code Project]],MATCH(MYCS[[#This Row],[Project Code and Name ]],DC[Code Project],0),1),"")</f>
        <v/>
      </c>
      <c r="E569" s="96" t="str">
        <f ca="1">IFERROR(OFFSET(DC[[#Headers],[Code Project]],MATCH(MYCS[[#This Row],[Project Code and Name ]],DC[Code Project],0),6),"")</f>
        <v/>
      </c>
      <c r="F569" s="93"/>
      <c r="G569" s="93"/>
      <c r="H569" s="97"/>
      <c r="I569" s="97"/>
      <c r="J569" s="97"/>
      <c r="K569" s="97"/>
      <c r="L569" s="97"/>
      <c r="M569" s="97"/>
      <c r="N569" s="98">
        <f>J569+K569+L569+MYCS[[#This Row],[Non contractual commitments]]</f>
        <v>0</v>
      </c>
      <c r="O569" s="97"/>
      <c r="P569" s="97"/>
      <c r="Q569" s="97"/>
      <c r="R569" s="97"/>
      <c r="S569" s="97"/>
      <c r="T569" s="97"/>
      <c r="U569" s="98">
        <f>SUM(MYCS[[#This Row],[FY25-26 sum (signed)]:[Cumulative spending to end FY 23/24]],MYCS[[#This Row],[Approved budget FY 24/25]])</f>
        <v>0</v>
      </c>
      <c r="V569" s="99">
        <f>MYCS[[#This Row],[Total Project Commitments]]-MYCS[[#This Row],[Total approved cost of the project by DC (Value in UGX)]]</f>
        <v>0</v>
      </c>
      <c r="W569" s="93"/>
      <c r="X569" s="93"/>
      <c r="Y569" s="93"/>
      <c r="Z569" s="100"/>
    </row>
    <row r="570" spans="1:26" ht="20.25" x14ac:dyDescent="0.3">
      <c r="A570" s="93"/>
      <c r="B570" s="94" t="str">
        <f ca="1">IFERROR(OFFSET(DC[[#Headers],[Code Project]],MATCH(MYCS[[#This Row],[Project Code and Name ]],DC[Code Project],0),-3),"")</f>
        <v/>
      </c>
      <c r="C570" s="93"/>
      <c r="D570" s="95" t="str">
        <f ca="1">IFERROR(OFFSET(DC[[#Headers],[Code Project]],MATCH(MYCS[[#This Row],[Project Code and Name ]],DC[Code Project],0),1),"")</f>
        <v/>
      </c>
      <c r="E570" s="96" t="str">
        <f ca="1">IFERROR(OFFSET(DC[[#Headers],[Code Project]],MATCH(MYCS[[#This Row],[Project Code and Name ]],DC[Code Project],0),6),"")</f>
        <v/>
      </c>
      <c r="F570" s="93"/>
      <c r="G570" s="93"/>
      <c r="H570" s="97"/>
      <c r="I570" s="97"/>
      <c r="J570" s="97"/>
      <c r="K570" s="97"/>
      <c r="L570" s="97"/>
      <c r="M570" s="97"/>
      <c r="N570" s="98">
        <f>J570+K570+L570+MYCS[[#This Row],[Non contractual commitments]]</f>
        <v>0</v>
      </c>
      <c r="O570" s="97"/>
      <c r="P570" s="97"/>
      <c r="Q570" s="97"/>
      <c r="R570" s="97"/>
      <c r="S570" s="97"/>
      <c r="T570" s="97"/>
      <c r="U570" s="98">
        <f>SUM(MYCS[[#This Row],[FY25-26 sum (signed)]:[Cumulative spending to end FY 23/24]],MYCS[[#This Row],[Approved budget FY 24/25]])</f>
        <v>0</v>
      </c>
      <c r="V570" s="99">
        <f>MYCS[[#This Row],[Total Project Commitments]]-MYCS[[#This Row],[Total approved cost of the project by DC (Value in UGX)]]</f>
        <v>0</v>
      </c>
      <c r="W570" s="93"/>
      <c r="X570" s="93"/>
      <c r="Y570" s="93"/>
      <c r="Z570" s="100"/>
    </row>
    <row r="571" spans="1:26" ht="20.25" x14ac:dyDescent="0.3">
      <c r="A571" s="93"/>
      <c r="B571" s="94" t="str">
        <f ca="1">IFERROR(OFFSET(DC[[#Headers],[Code Project]],MATCH(MYCS[[#This Row],[Project Code and Name ]],DC[Code Project],0),-3),"")</f>
        <v/>
      </c>
      <c r="C571" s="93"/>
      <c r="D571" s="95" t="str">
        <f ca="1">IFERROR(OFFSET(DC[[#Headers],[Code Project]],MATCH(MYCS[[#This Row],[Project Code and Name ]],DC[Code Project],0),1),"")</f>
        <v/>
      </c>
      <c r="E571" s="96" t="str">
        <f ca="1">IFERROR(OFFSET(DC[[#Headers],[Code Project]],MATCH(MYCS[[#This Row],[Project Code and Name ]],DC[Code Project],0),6),"")</f>
        <v/>
      </c>
      <c r="F571" s="93"/>
      <c r="G571" s="93"/>
      <c r="H571" s="97"/>
      <c r="I571" s="97"/>
      <c r="J571" s="97"/>
      <c r="K571" s="97"/>
      <c r="L571" s="97"/>
      <c r="M571" s="97"/>
      <c r="N571" s="98">
        <f>J571+K571+L571+MYCS[[#This Row],[Non contractual commitments]]</f>
        <v>0</v>
      </c>
      <c r="O571" s="97"/>
      <c r="P571" s="97"/>
      <c r="Q571" s="97"/>
      <c r="R571" s="97"/>
      <c r="S571" s="97"/>
      <c r="T571" s="97"/>
      <c r="U571" s="98">
        <f>SUM(MYCS[[#This Row],[FY25-26 sum (signed)]:[Cumulative spending to end FY 23/24]],MYCS[[#This Row],[Approved budget FY 24/25]])</f>
        <v>0</v>
      </c>
      <c r="V571" s="99">
        <f>MYCS[[#This Row],[Total Project Commitments]]-MYCS[[#This Row],[Total approved cost of the project by DC (Value in UGX)]]</f>
        <v>0</v>
      </c>
      <c r="W571" s="93"/>
      <c r="X571" s="93"/>
      <c r="Y571" s="93"/>
      <c r="Z571" s="100"/>
    </row>
    <row r="572" spans="1:26" ht="20.25" x14ac:dyDescent="0.3">
      <c r="A572" s="93"/>
      <c r="B572" s="94" t="str">
        <f ca="1">IFERROR(OFFSET(DC[[#Headers],[Code Project]],MATCH(MYCS[[#This Row],[Project Code and Name ]],DC[Code Project],0),-3),"")</f>
        <v/>
      </c>
      <c r="C572" s="93"/>
      <c r="D572" s="95" t="str">
        <f ca="1">IFERROR(OFFSET(DC[[#Headers],[Code Project]],MATCH(MYCS[[#This Row],[Project Code and Name ]],DC[Code Project],0),1),"")</f>
        <v/>
      </c>
      <c r="E572" s="96" t="str">
        <f ca="1">IFERROR(OFFSET(DC[[#Headers],[Code Project]],MATCH(MYCS[[#This Row],[Project Code and Name ]],DC[Code Project],0),6),"")</f>
        <v/>
      </c>
      <c r="F572" s="93"/>
      <c r="G572" s="93"/>
      <c r="H572" s="97"/>
      <c r="I572" s="97"/>
      <c r="J572" s="97"/>
      <c r="K572" s="97"/>
      <c r="L572" s="97"/>
      <c r="M572" s="97"/>
      <c r="N572" s="98">
        <f>J572+K572+L572+MYCS[[#This Row],[Non contractual commitments]]</f>
        <v>0</v>
      </c>
      <c r="O572" s="97"/>
      <c r="P572" s="97"/>
      <c r="Q572" s="97"/>
      <c r="R572" s="97"/>
      <c r="S572" s="97"/>
      <c r="T572" s="97"/>
      <c r="U572" s="98">
        <f>SUM(MYCS[[#This Row],[FY25-26 sum (signed)]:[Cumulative spending to end FY 23/24]],MYCS[[#This Row],[Approved budget FY 24/25]])</f>
        <v>0</v>
      </c>
      <c r="V572" s="99">
        <f>MYCS[[#This Row],[Total Project Commitments]]-MYCS[[#This Row],[Total approved cost of the project by DC (Value in UGX)]]</f>
        <v>0</v>
      </c>
      <c r="W572" s="93"/>
      <c r="X572" s="93"/>
      <c r="Y572" s="93"/>
      <c r="Z572" s="100"/>
    </row>
    <row r="573" spans="1:26" ht="20.25" x14ac:dyDescent="0.3">
      <c r="A573" s="93"/>
      <c r="B573" s="94" t="str">
        <f ca="1">IFERROR(OFFSET(DC[[#Headers],[Code Project]],MATCH(MYCS[[#This Row],[Project Code and Name ]],DC[Code Project],0),-3),"")</f>
        <v/>
      </c>
      <c r="C573" s="93"/>
      <c r="D573" s="95" t="str">
        <f ca="1">IFERROR(OFFSET(DC[[#Headers],[Code Project]],MATCH(MYCS[[#This Row],[Project Code and Name ]],DC[Code Project],0),1),"")</f>
        <v/>
      </c>
      <c r="E573" s="96" t="str">
        <f ca="1">IFERROR(OFFSET(DC[[#Headers],[Code Project]],MATCH(MYCS[[#This Row],[Project Code and Name ]],DC[Code Project],0),6),"")</f>
        <v/>
      </c>
      <c r="F573" s="93"/>
      <c r="G573" s="93"/>
      <c r="H573" s="97"/>
      <c r="I573" s="97"/>
      <c r="J573" s="97"/>
      <c r="K573" s="97"/>
      <c r="L573" s="97"/>
      <c r="M573" s="97"/>
      <c r="N573" s="98">
        <f>J573+K573+L573+MYCS[[#This Row],[Non contractual commitments]]</f>
        <v>0</v>
      </c>
      <c r="O573" s="97"/>
      <c r="P573" s="97"/>
      <c r="Q573" s="97"/>
      <c r="R573" s="97"/>
      <c r="S573" s="97"/>
      <c r="T573" s="97"/>
      <c r="U573" s="98">
        <f>SUM(MYCS[[#This Row],[FY25-26 sum (signed)]:[Cumulative spending to end FY 23/24]],MYCS[[#This Row],[Approved budget FY 24/25]])</f>
        <v>0</v>
      </c>
      <c r="V573" s="99">
        <f>MYCS[[#This Row],[Total Project Commitments]]-MYCS[[#This Row],[Total approved cost of the project by DC (Value in UGX)]]</f>
        <v>0</v>
      </c>
      <c r="W573" s="93"/>
      <c r="X573" s="93"/>
      <c r="Y573" s="93"/>
      <c r="Z573" s="100"/>
    </row>
    <row r="574" spans="1:26" ht="20.25" x14ac:dyDescent="0.3">
      <c r="A574" s="93"/>
      <c r="B574" s="94" t="str">
        <f ca="1">IFERROR(OFFSET(DC[[#Headers],[Code Project]],MATCH(MYCS[[#This Row],[Project Code and Name ]],DC[Code Project],0),-3),"")</f>
        <v/>
      </c>
      <c r="C574" s="93"/>
      <c r="D574" s="95" t="str">
        <f ca="1">IFERROR(OFFSET(DC[[#Headers],[Code Project]],MATCH(MYCS[[#This Row],[Project Code and Name ]],DC[Code Project],0),1),"")</f>
        <v/>
      </c>
      <c r="E574" s="96" t="str">
        <f ca="1">IFERROR(OFFSET(DC[[#Headers],[Code Project]],MATCH(MYCS[[#This Row],[Project Code and Name ]],DC[Code Project],0),6),"")</f>
        <v/>
      </c>
      <c r="F574" s="93"/>
      <c r="G574" s="93"/>
      <c r="H574" s="97"/>
      <c r="I574" s="97"/>
      <c r="J574" s="97"/>
      <c r="K574" s="97"/>
      <c r="L574" s="97"/>
      <c r="M574" s="97"/>
      <c r="N574" s="98">
        <f>J574+K574+L574+MYCS[[#This Row],[Non contractual commitments]]</f>
        <v>0</v>
      </c>
      <c r="O574" s="97"/>
      <c r="P574" s="97"/>
      <c r="Q574" s="97"/>
      <c r="R574" s="97"/>
      <c r="S574" s="97"/>
      <c r="T574" s="97"/>
      <c r="U574" s="98">
        <f>SUM(MYCS[[#This Row],[FY25-26 sum (signed)]:[Cumulative spending to end FY 23/24]],MYCS[[#This Row],[Approved budget FY 24/25]])</f>
        <v>0</v>
      </c>
      <c r="V574" s="99">
        <f>MYCS[[#This Row],[Total Project Commitments]]-MYCS[[#This Row],[Total approved cost of the project by DC (Value in UGX)]]</f>
        <v>0</v>
      </c>
      <c r="W574" s="93"/>
      <c r="X574" s="93"/>
      <c r="Y574" s="93"/>
      <c r="Z574" s="100"/>
    </row>
    <row r="575" spans="1:26" ht="20.25" x14ac:dyDescent="0.3">
      <c r="A575" s="93"/>
      <c r="B575" s="94" t="str">
        <f ca="1">IFERROR(OFFSET(DC[[#Headers],[Code Project]],MATCH(MYCS[[#This Row],[Project Code and Name ]],DC[Code Project],0),-3),"")</f>
        <v/>
      </c>
      <c r="C575" s="93"/>
      <c r="D575" s="95" t="str">
        <f ca="1">IFERROR(OFFSET(DC[[#Headers],[Code Project]],MATCH(MYCS[[#This Row],[Project Code and Name ]],DC[Code Project],0),1),"")</f>
        <v/>
      </c>
      <c r="E575" s="96" t="str">
        <f ca="1">IFERROR(OFFSET(DC[[#Headers],[Code Project]],MATCH(MYCS[[#This Row],[Project Code and Name ]],DC[Code Project],0),6),"")</f>
        <v/>
      </c>
      <c r="F575" s="93"/>
      <c r="G575" s="93"/>
      <c r="H575" s="97"/>
      <c r="I575" s="97"/>
      <c r="J575" s="97"/>
      <c r="K575" s="97"/>
      <c r="L575" s="97"/>
      <c r="M575" s="97"/>
      <c r="N575" s="98">
        <f>J575+K575+L575+MYCS[[#This Row],[Non contractual commitments]]</f>
        <v>0</v>
      </c>
      <c r="O575" s="97"/>
      <c r="P575" s="97"/>
      <c r="Q575" s="97"/>
      <c r="R575" s="97"/>
      <c r="S575" s="97"/>
      <c r="T575" s="97"/>
      <c r="U575" s="98">
        <f>SUM(MYCS[[#This Row],[FY25-26 sum (signed)]:[Cumulative spending to end FY 23/24]],MYCS[[#This Row],[Approved budget FY 24/25]])</f>
        <v>0</v>
      </c>
      <c r="V575" s="99">
        <f>MYCS[[#This Row],[Total Project Commitments]]-MYCS[[#This Row],[Total approved cost of the project by DC (Value in UGX)]]</f>
        <v>0</v>
      </c>
      <c r="W575" s="93"/>
      <c r="X575" s="93"/>
      <c r="Y575" s="93"/>
      <c r="Z575" s="100"/>
    </row>
    <row r="576" spans="1:26" ht="20.25" x14ac:dyDescent="0.3">
      <c r="A576" s="93"/>
      <c r="B576" s="94" t="str">
        <f ca="1">IFERROR(OFFSET(DC[[#Headers],[Code Project]],MATCH(MYCS[[#This Row],[Project Code and Name ]],DC[Code Project],0),-3),"")</f>
        <v/>
      </c>
      <c r="C576" s="93"/>
      <c r="D576" s="95" t="str">
        <f ca="1">IFERROR(OFFSET(DC[[#Headers],[Code Project]],MATCH(MYCS[[#This Row],[Project Code and Name ]],DC[Code Project],0),1),"")</f>
        <v/>
      </c>
      <c r="E576" s="96" t="str">
        <f ca="1">IFERROR(OFFSET(DC[[#Headers],[Code Project]],MATCH(MYCS[[#This Row],[Project Code and Name ]],DC[Code Project],0),6),"")</f>
        <v/>
      </c>
      <c r="F576" s="93"/>
      <c r="G576" s="93"/>
      <c r="H576" s="97"/>
      <c r="I576" s="97"/>
      <c r="J576" s="97"/>
      <c r="K576" s="97"/>
      <c r="L576" s="97"/>
      <c r="M576" s="97"/>
      <c r="N576" s="98">
        <f>J576+K576+L576+MYCS[[#This Row],[Non contractual commitments]]</f>
        <v>0</v>
      </c>
      <c r="O576" s="97"/>
      <c r="P576" s="97"/>
      <c r="Q576" s="97"/>
      <c r="R576" s="97"/>
      <c r="S576" s="97"/>
      <c r="T576" s="97"/>
      <c r="U576" s="98">
        <f>SUM(MYCS[[#This Row],[FY25-26 sum (signed)]:[Cumulative spending to end FY 23/24]],MYCS[[#This Row],[Approved budget FY 24/25]])</f>
        <v>0</v>
      </c>
      <c r="V576" s="99">
        <f>MYCS[[#This Row],[Total Project Commitments]]-MYCS[[#This Row],[Total approved cost of the project by DC (Value in UGX)]]</f>
        <v>0</v>
      </c>
      <c r="W576" s="93"/>
      <c r="X576" s="93"/>
      <c r="Y576" s="93"/>
      <c r="Z576" s="100"/>
    </row>
    <row r="577" spans="1:26" ht="20.25" x14ac:dyDescent="0.3">
      <c r="A577" s="93"/>
      <c r="B577" s="94" t="str">
        <f ca="1">IFERROR(OFFSET(DC[[#Headers],[Code Project]],MATCH(MYCS[[#This Row],[Project Code and Name ]],DC[Code Project],0),-3),"")</f>
        <v/>
      </c>
      <c r="C577" s="93"/>
      <c r="D577" s="95" t="str">
        <f ca="1">IFERROR(OFFSET(DC[[#Headers],[Code Project]],MATCH(MYCS[[#This Row],[Project Code and Name ]],DC[Code Project],0),1),"")</f>
        <v/>
      </c>
      <c r="E577" s="96" t="str">
        <f ca="1">IFERROR(OFFSET(DC[[#Headers],[Code Project]],MATCH(MYCS[[#This Row],[Project Code and Name ]],DC[Code Project],0),6),"")</f>
        <v/>
      </c>
      <c r="F577" s="93"/>
      <c r="G577" s="93"/>
      <c r="H577" s="97"/>
      <c r="I577" s="97"/>
      <c r="J577" s="97"/>
      <c r="K577" s="97"/>
      <c r="L577" s="97"/>
      <c r="M577" s="97"/>
      <c r="N577" s="98">
        <f>J577+K577+L577+MYCS[[#This Row],[Non contractual commitments]]</f>
        <v>0</v>
      </c>
      <c r="O577" s="97"/>
      <c r="P577" s="97"/>
      <c r="Q577" s="97"/>
      <c r="R577" s="97"/>
      <c r="S577" s="97"/>
      <c r="T577" s="97"/>
      <c r="U577" s="98">
        <f>SUM(MYCS[[#This Row],[FY25-26 sum (signed)]:[Cumulative spending to end FY 23/24]],MYCS[[#This Row],[Approved budget FY 24/25]])</f>
        <v>0</v>
      </c>
      <c r="V577" s="99">
        <f>MYCS[[#This Row],[Total Project Commitments]]-MYCS[[#This Row],[Total approved cost of the project by DC (Value in UGX)]]</f>
        <v>0</v>
      </c>
      <c r="W577" s="93"/>
      <c r="X577" s="93"/>
      <c r="Y577" s="93"/>
      <c r="Z577" s="100"/>
    </row>
    <row r="578" spans="1:26" ht="20.25" x14ac:dyDescent="0.3">
      <c r="A578" s="93"/>
      <c r="B578" s="94" t="str">
        <f ca="1">IFERROR(OFFSET(DC[[#Headers],[Code Project]],MATCH(MYCS[[#This Row],[Project Code and Name ]],DC[Code Project],0),-3),"")</f>
        <v/>
      </c>
      <c r="C578" s="93"/>
      <c r="D578" s="95" t="str">
        <f ca="1">IFERROR(OFFSET(DC[[#Headers],[Code Project]],MATCH(MYCS[[#This Row],[Project Code and Name ]],DC[Code Project],0),1),"")</f>
        <v/>
      </c>
      <c r="E578" s="96" t="str">
        <f ca="1">IFERROR(OFFSET(DC[[#Headers],[Code Project]],MATCH(MYCS[[#This Row],[Project Code and Name ]],DC[Code Project],0),6),"")</f>
        <v/>
      </c>
      <c r="F578" s="93"/>
      <c r="G578" s="93"/>
      <c r="H578" s="97"/>
      <c r="I578" s="97"/>
      <c r="J578" s="97"/>
      <c r="K578" s="97"/>
      <c r="L578" s="97"/>
      <c r="M578" s="97"/>
      <c r="N578" s="98">
        <f>J578+K578+L578+MYCS[[#This Row],[Non contractual commitments]]</f>
        <v>0</v>
      </c>
      <c r="O578" s="97"/>
      <c r="P578" s="97"/>
      <c r="Q578" s="97"/>
      <c r="R578" s="97"/>
      <c r="S578" s="97"/>
      <c r="T578" s="97"/>
      <c r="U578" s="98">
        <f>SUM(MYCS[[#This Row],[FY25-26 sum (signed)]:[Cumulative spending to end FY 23/24]],MYCS[[#This Row],[Approved budget FY 24/25]])</f>
        <v>0</v>
      </c>
      <c r="V578" s="99">
        <f>MYCS[[#This Row],[Total Project Commitments]]-MYCS[[#This Row],[Total approved cost of the project by DC (Value in UGX)]]</f>
        <v>0</v>
      </c>
      <c r="W578" s="93"/>
      <c r="X578" s="93"/>
      <c r="Y578" s="93"/>
      <c r="Z578" s="100"/>
    </row>
    <row r="579" spans="1:26" ht="20.25" x14ac:dyDescent="0.3">
      <c r="A579" s="93"/>
      <c r="B579" s="94" t="str">
        <f ca="1">IFERROR(OFFSET(DC[[#Headers],[Code Project]],MATCH(MYCS[[#This Row],[Project Code and Name ]],DC[Code Project],0),-3),"")</f>
        <v/>
      </c>
      <c r="C579" s="93"/>
      <c r="D579" s="95" t="str">
        <f ca="1">IFERROR(OFFSET(DC[[#Headers],[Code Project]],MATCH(MYCS[[#This Row],[Project Code and Name ]],DC[Code Project],0),1),"")</f>
        <v/>
      </c>
      <c r="E579" s="96" t="str">
        <f ca="1">IFERROR(OFFSET(DC[[#Headers],[Code Project]],MATCH(MYCS[[#This Row],[Project Code and Name ]],DC[Code Project],0),6),"")</f>
        <v/>
      </c>
      <c r="F579" s="93"/>
      <c r="G579" s="93"/>
      <c r="H579" s="97"/>
      <c r="I579" s="97"/>
      <c r="J579" s="97"/>
      <c r="K579" s="97"/>
      <c r="L579" s="97"/>
      <c r="M579" s="97"/>
      <c r="N579" s="98">
        <f>J579+K579+L579+MYCS[[#This Row],[Non contractual commitments]]</f>
        <v>0</v>
      </c>
      <c r="O579" s="97"/>
      <c r="P579" s="97"/>
      <c r="Q579" s="97"/>
      <c r="R579" s="97"/>
      <c r="S579" s="97"/>
      <c r="T579" s="97"/>
      <c r="U579" s="98">
        <f>SUM(MYCS[[#This Row],[FY25-26 sum (signed)]:[Cumulative spending to end FY 23/24]],MYCS[[#This Row],[Approved budget FY 24/25]])</f>
        <v>0</v>
      </c>
      <c r="V579" s="99">
        <f>MYCS[[#This Row],[Total Project Commitments]]-MYCS[[#This Row],[Total approved cost of the project by DC (Value in UGX)]]</f>
        <v>0</v>
      </c>
      <c r="W579" s="93"/>
      <c r="X579" s="93"/>
      <c r="Y579" s="93"/>
      <c r="Z579" s="100"/>
    </row>
    <row r="580" spans="1:26" ht="20.25" x14ac:dyDescent="0.3">
      <c r="A580" s="93"/>
      <c r="B580" s="94" t="str">
        <f ca="1">IFERROR(OFFSET(DC[[#Headers],[Code Project]],MATCH(MYCS[[#This Row],[Project Code and Name ]],DC[Code Project],0),-3),"")</f>
        <v/>
      </c>
      <c r="C580" s="93"/>
      <c r="D580" s="95" t="str">
        <f ca="1">IFERROR(OFFSET(DC[[#Headers],[Code Project]],MATCH(MYCS[[#This Row],[Project Code and Name ]],DC[Code Project],0),1),"")</f>
        <v/>
      </c>
      <c r="E580" s="96" t="str">
        <f ca="1">IFERROR(OFFSET(DC[[#Headers],[Code Project]],MATCH(MYCS[[#This Row],[Project Code and Name ]],DC[Code Project],0),6),"")</f>
        <v/>
      </c>
      <c r="F580" s="93"/>
      <c r="G580" s="93"/>
      <c r="H580" s="97"/>
      <c r="I580" s="97"/>
      <c r="J580" s="97"/>
      <c r="K580" s="97"/>
      <c r="L580" s="97"/>
      <c r="M580" s="97"/>
      <c r="N580" s="98">
        <f>J580+K580+L580+MYCS[[#This Row],[Non contractual commitments]]</f>
        <v>0</v>
      </c>
      <c r="O580" s="97"/>
      <c r="P580" s="97"/>
      <c r="Q580" s="97"/>
      <c r="R580" s="97"/>
      <c r="S580" s="97"/>
      <c r="T580" s="97"/>
      <c r="U580" s="98">
        <f>SUM(MYCS[[#This Row],[FY25-26 sum (signed)]:[Cumulative spending to end FY 23/24]],MYCS[[#This Row],[Approved budget FY 24/25]])</f>
        <v>0</v>
      </c>
      <c r="V580" s="99">
        <f>MYCS[[#This Row],[Total Project Commitments]]-MYCS[[#This Row],[Total approved cost of the project by DC (Value in UGX)]]</f>
        <v>0</v>
      </c>
      <c r="W580" s="93"/>
      <c r="X580" s="93"/>
      <c r="Y580" s="93"/>
      <c r="Z580" s="100"/>
    </row>
    <row r="581" spans="1:26" ht="20.25" x14ac:dyDescent="0.3">
      <c r="A581" s="93"/>
      <c r="B581" s="94" t="str">
        <f ca="1">IFERROR(OFFSET(DC[[#Headers],[Code Project]],MATCH(MYCS[[#This Row],[Project Code and Name ]],DC[Code Project],0),-3),"")</f>
        <v/>
      </c>
      <c r="C581" s="93"/>
      <c r="D581" s="95" t="str">
        <f ca="1">IFERROR(OFFSET(DC[[#Headers],[Code Project]],MATCH(MYCS[[#This Row],[Project Code and Name ]],DC[Code Project],0),1),"")</f>
        <v/>
      </c>
      <c r="E581" s="96" t="str">
        <f ca="1">IFERROR(OFFSET(DC[[#Headers],[Code Project]],MATCH(MYCS[[#This Row],[Project Code and Name ]],DC[Code Project],0),6),"")</f>
        <v/>
      </c>
      <c r="F581" s="93"/>
      <c r="G581" s="93"/>
      <c r="H581" s="97"/>
      <c r="I581" s="97"/>
      <c r="J581" s="97"/>
      <c r="K581" s="97"/>
      <c r="L581" s="97"/>
      <c r="M581" s="97"/>
      <c r="N581" s="98">
        <f>J581+K581+L581+MYCS[[#This Row],[Non contractual commitments]]</f>
        <v>0</v>
      </c>
      <c r="O581" s="97"/>
      <c r="P581" s="97"/>
      <c r="Q581" s="97"/>
      <c r="R581" s="97"/>
      <c r="S581" s="97"/>
      <c r="T581" s="97"/>
      <c r="U581" s="98">
        <f>SUM(MYCS[[#This Row],[FY25-26 sum (signed)]:[Cumulative spending to end FY 23/24]],MYCS[[#This Row],[Approved budget FY 24/25]])</f>
        <v>0</v>
      </c>
      <c r="V581" s="99">
        <f>MYCS[[#This Row],[Total Project Commitments]]-MYCS[[#This Row],[Total approved cost of the project by DC (Value in UGX)]]</f>
        <v>0</v>
      </c>
      <c r="W581" s="93"/>
      <c r="X581" s="93"/>
      <c r="Y581" s="93"/>
      <c r="Z581" s="100"/>
    </row>
    <row r="582" spans="1:26" ht="20.25" x14ac:dyDescent="0.3">
      <c r="A582" s="93"/>
      <c r="B582" s="94" t="str">
        <f ca="1">IFERROR(OFFSET(DC[[#Headers],[Code Project]],MATCH(MYCS[[#This Row],[Project Code and Name ]],DC[Code Project],0),-3),"")</f>
        <v/>
      </c>
      <c r="C582" s="93"/>
      <c r="D582" s="95" t="str">
        <f ca="1">IFERROR(OFFSET(DC[[#Headers],[Code Project]],MATCH(MYCS[[#This Row],[Project Code and Name ]],DC[Code Project],0),1),"")</f>
        <v/>
      </c>
      <c r="E582" s="96" t="str">
        <f ca="1">IFERROR(OFFSET(DC[[#Headers],[Code Project]],MATCH(MYCS[[#This Row],[Project Code and Name ]],DC[Code Project],0),6),"")</f>
        <v/>
      </c>
      <c r="F582" s="93"/>
      <c r="G582" s="93"/>
      <c r="H582" s="97"/>
      <c r="I582" s="97"/>
      <c r="J582" s="97"/>
      <c r="K582" s="97"/>
      <c r="L582" s="97"/>
      <c r="M582" s="97"/>
      <c r="N582" s="98">
        <f>J582+K582+L582+MYCS[[#This Row],[Non contractual commitments]]</f>
        <v>0</v>
      </c>
      <c r="O582" s="97"/>
      <c r="P582" s="97"/>
      <c r="Q582" s="97"/>
      <c r="R582" s="97"/>
      <c r="S582" s="97"/>
      <c r="T582" s="97"/>
      <c r="U582" s="98">
        <f>SUM(MYCS[[#This Row],[FY25-26 sum (signed)]:[Cumulative spending to end FY 23/24]],MYCS[[#This Row],[Approved budget FY 24/25]])</f>
        <v>0</v>
      </c>
      <c r="V582" s="99">
        <f>MYCS[[#This Row],[Total Project Commitments]]-MYCS[[#This Row],[Total approved cost of the project by DC (Value in UGX)]]</f>
        <v>0</v>
      </c>
      <c r="W582" s="93"/>
      <c r="X582" s="93"/>
      <c r="Y582" s="93"/>
      <c r="Z582" s="100"/>
    </row>
    <row r="583" spans="1:26" ht="20.25" x14ac:dyDescent="0.3">
      <c r="A583" s="93"/>
      <c r="B583" s="94" t="str">
        <f ca="1">IFERROR(OFFSET(DC[[#Headers],[Code Project]],MATCH(MYCS[[#This Row],[Project Code and Name ]],DC[Code Project],0),-3),"")</f>
        <v/>
      </c>
      <c r="C583" s="93"/>
      <c r="D583" s="95" t="str">
        <f ca="1">IFERROR(OFFSET(DC[[#Headers],[Code Project]],MATCH(MYCS[[#This Row],[Project Code and Name ]],DC[Code Project],0),1),"")</f>
        <v/>
      </c>
      <c r="E583" s="96" t="str">
        <f ca="1">IFERROR(OFFSET(DC[[#Headers],[Code Project]],MATCH(MYCS[[#This Row],[Project Code and Name ]],DC[Code Project],0),6),"")</f>
        <v/>
      </c>
      <c r="F583" s="93"/>
      <c r="G583" s="93"/>
      <c r="H583" s="97"/>
      <c r="I583" s="97"/>
      <c r="J583" s="97"/>
      <c r="K583" s="97"/>
      <c r="L583" s="97"/>
      <c r="M583" s="97"/>
      <c r="N583" s="98">
        <f>J583+K583+L583+MYCS[[#This Row],[Non contractual commitments]]</f>
        <v>0</v>
      </c>
      <c r="O583" s="97"/>
      <c r="P583" s="97"/>
      <c r="Q583" s="97"/>
      <c r="R583" s="97"/>
      <c r="S583" s="97"/>
      <c r="T583" s="97"/>
      <c r="U583" s="98">
        <f>SUM(MYCS[[#This Row],[FY25-26 sum (signed)]:[Cumulative spending to end FY 23/24]],MYCS[[#This Row],[Approved budget FY 24/25]])</f>
        <v>0</v>
      </c>
      <c r="V583" s="99">
        <f>MYCS[[#This Row],[Total Project Commitments]]-MYCS[[#This Row],[Total approved cost of the project by DC (Value in UGX)]]</f>
        <v>0</v>
      </c>
      <c r="W583" s="93"/>
      <c r="X583" s="93"/>
      <c r="Y583" s="93"/>
      <c r="Z583" s="100"/>
    </row>
    <row r="584" spans="1:26" ht="20.25" x14ac:dyDescent="0.3">
      <c r="A584" s="93"/>
      <c r="B584" s="94" t="str">
        <f ca="1">IFERROR(OFFSET(DC[[#Headers],[Code Project]],MATCH(MYCS[[#This Row],[Project Code and Name ]],DC[Code Project],0),-3),"")</f>
        <v/>
      </c>
      <c r="C584" s="93"/>
      <c r="D584" s="95" t="str">
        <f ca="1">IFERROR(OFFSET(DC[[#Headers],[Code Project]],MATCH(MYCS[[#This Row],[Project Code and Name ]],DC[Code Project],0),1),"")</f>
        <v/>
      </c>
      <c r="E584" s="96" t="str">
        <f ca="1">IFERROR(OFFSET(DC[[#Headers],[Code Project]],MATCH(MYCS[[#This Row],[Project Code and Name ]],DC[Code Project],0),6),"")</f>
        <v/>
      </c>
      <c r="F584" s="93"/>
      <c r="G584" s="93"/>
      <c r="H584" s="97"/>
      <c r="I584" s="97"/>
      <c r="J584" s="97"/>
      <c r="K584" s="97"/>
      <c r="L584" s="97"/>
      <c r="M584" s="97"/>
      <c r="N584" s="98">
        <f>J584+K584+L584+MYCS[[#This Row],[Non contractual commitments]]</f>
        <v>0</v>
      </c>
      <c r="O584" s="97"/>
      <c r="P584" s="97"/>
      <c r="Q584" s="97"/>
      <c r="R584" s="97"/>
      <c r="S584" s="97"/>
      <c r="T584" s="97"/>
      <c r="U584" s="98">
        <f>SUM(MYCS[[#This Row],[FY25-26 sum (signed)]:[Cumulative spending to end FY 23/24]],MYCS[[#This Row],[Approved budget FY 24/25]])</f>
        <v>0</v>
      </c>
      <c r="V584" s="99">
        <f>MYCS[[#This Row],[Total Project Commitments]]-MYCS[[#This Row],[Total approved cost of the project by DC (Value in UGX)]]</f>
        <v>0</v>
      </c>
      <c r="W584" s="93"/>
      <c r="X584" s="93"/>
      <c r="Y584" s="93"/>
      <c r="Z584" s="100"/>
    </row>
    <row r="585" spans="1:26" ht="20.25" x14ac:dyDescent="0.3">
      <c r="A585" s="93"/>
      <c r="B585" s="94" t="str">
        <f ca="1">IFERROR(OFFSET(DC[[#Headers],[Code Project]],MATCH(MYCS[[#This Row],[Project Code and Name ]],DC[Code Project],0),-3),"")</f>
        <v/>
      </c>
      <c r="C585" s="93"/>
      <c r="D585" s="95" t="str">
        <f ca="1">IFERROR(OFFSET(DC[[#Headers],[Code Project]],MATCH(MYCS[[#This Row],[Project Code and Name ]],DC[Code Project],0),1),"")</f>
        <v/>
      </c>
      <c r="E585" s="96" t="str">
        <f ca="1">IFERROR(OFFSET(DC[[#Headers],[Code Project]],MATCH(MYCS[[#This Row],[Project Code and Name ]],DC[Code Project],0),6),"")</f>
        <v/>
      </c>
      <c r="F585" s="93"/>
      <c r="G585" s="93"/>
      <c r="H585" s="97"/>
      <c r="I585" s="97"/>
      <c r="J585" s="97"/>
      <c r="K585" s="97"/>
      <c r="L585" s="97"/>
      <c r="M585" s="97"/>
      <c r="N585" s="98">
        <f>J585+K585+L585+MYCS[[#This Row],[Non contractual commitments]]</f>
        <v>0</v>
      </c>
      <c r="O585" s="97"/>
      <c r="P585" s="97"/>
      <c r="Q585" s="97"/>
      <c r="R585" s="97"/>
      <c r="S585" s="97"/>
      <c r="T585" s="97"/>
      <c r="U585" s="98">
        <f>SUM(MYCS[[#This Row],[FY25-26 sum (signed)]:[Cumulative spending to end FY 23/24]],MYCS[[#This Row],[Approved budget FY 24/25]])</f>
        <v>0</v>
      </c>
      <c r="V585" s="99">
        <f>MYCS[[#This Row],[Total Project Commitments]]-MYCS[[#This Row],[Total approved cost of the project by DC (Value in UGX)]]</f>
        <v>0</v>
      </c>
      <c r="W585" s="93"/>
      <c r="X585" s="93"/>
      <c r="Y585" s="93"/>
      <c r="Z585" s="100"/>
    </row>
    <row r="586" spans="1:26" ht="20.25" x14ac:dyDescent="0.3">
      <c r="A586" s="93"/>
      <c r="B586" s="94" t="str">
        <f ca="1">IFERROR(OFFSET(DC[[#Headers],[Code Project]],MATCH(MYCS[[#This Row],[Project Code and Name ]],DC[Code Project],0),-3),"")</f>
        <v/>
      </c>
      <c r="C586" s="93"/>
      <c r="D586" s="95" t="str">
        <f ca="1">IFERROR(OFFSET(DC[[#Headers],[Code Project]],MATCH(MYCS[[#This Row],[Project Code and Name ]],DC[Code Project],0),1),"")</f>
        <v/>
      </c>
      <c r="E586" s="96" t="str">
        <f ca="1">IFERROR(OFFSET(DC[[#Headers],[Code Project]],MATCH(MYCS[[#This Row],[Project Code and Name ]],DC[Code Project],0),6),"")</f>
        <v/>
      </c>
      <c r="F586" s="93"/>
      <c r="G586" s="93"/>
      <c r="H586" s="97"/>
      <c r="I586" s="97"/>
      <c r="J586" s="97"/>
      <c r="K586" s="97"/>
      <c r="L586" s="97"/>
      <c r="M586" s="97"/>
      <c r="N586" s="98">
        <f>J586+K586+L586+MYCS[[#This Row],[Non contractual commitments]]</f>
        <v>0</v>
      </c>
      <c r="O586" s="97"/>
      <c r="P586" s="97"/>
      <c r="Q586" s="97"/>
      <c r="R586" s="97"/>
      <c r="S586" s="97"/>
      <c r="T586" s="97"/>
      <c r="U586" s="98">
        <f>SUM(MYCS[[#This Row],[FY25-26 sum (signed)]:[Cumulative spending to end FY 23/24]],MYCS[[#This Row],[Approved budget FY 24/25]])</f>
        <v>0</v>
      </c>
      <c r="V586" s="99">
        <f>MYCS[[#This Row],[Total Project Commitments]]-MYCS[[#This Row],[Total approved cost of the project by DC (Value in UGX)]]</f>
        <v>0</v>
      </c>
      <c r="W586" s="93"/>
      <c r="X586" s="93"/>
      <c r="Y586" s="93"/>
      <c r="Z586" s="100"/>
    </row>
    <row r="587" spans="1:26" ht="20.25" x14ac:dyDescent="0.3">
      <c r="A587" s="93"/>
      <c r="B587" s="94" t="str">
        <f ca="1">IFERROR(OFFSET(DC[[#Headers],[Code Project]],MATCH(MYCS[[#This Row],[Project Code and Name ]],DC[Code Project],0),-3),"")</f>
        <v/>
      </c>
      <c r="C587" s="93"/>
      <c r="D587" s="95" t="str">
        <f ca="1">IFERROR(OFFSET(DC[[#Headers],[Code Project]],MATCH(MYCS[[#This Row],[Project Code and Name ]],DC[Code Project],0),1),"")</f>
        <v/>
      </c>
      <c r="E587" s="96" t="str">
        <f ca="1">IFERROR(OFFSET(DC[[#Headers],[Code Project]],MATCH(MYCS[[#This Row],[Project Code and Name ]],DC[Code Project],0),6),"")</f>
        <v/>
      </c>
      <c r="F587" s="93"/>
      <c r="G587" s="93"/>
      <c r="H587" s="97"/>
      <c r="I587" s="97"/>
      <c r="J587" s="97"/>
      <c r="K587" s="97"/>
      <c r="L587" s="97"/>
      <c r="M587" s="97"/>
      <c r="N587" s="98">
        <f>J587+K587+L587+MYCS[[#This Row],[Non contractual commitments]]</f>
        <v>0</v>
      </c>
      <c r="O587" s="97"/>
      <c r="P587" s="97"/>
      <c r="Q587" s="97"/>
      <c r="R587" s="97"/>
      <c r="S587" s="97"/>
      <c r="T587" s="97"/>
      <c r="U587" s="98">
        <f>SUM(MYCS[[#This Row],[FY25-26 sum (signed)]:[Cumulative spending to end FY 23/24]],MYCS[[#This Row],[Approved budget FY 24/25]])</f>
        <v>0</v>
      </c>
      <c r="V587" s="99">
        <f>MYCS[[#This Row],[Total Project Commitments]]-MYCS[[#This Row],[Total approved cost of the project by DC (Value in UGX)]]</f>
        <v>0</v>
      </c>
      <c r="W587" s="93"/>
      <c r="X587" s="93"/>
      <c r="Y587" s="93"/>
      <c r="Z587" s="100"/>
    </row>
    <row r="588" spans="1:26" ht="20.25" x14ac:dyDescent="0.3">
      <c r="A588" s="93"/>
      <c r="B588" s="94" t="str">
        <f ca="1">IFERROR(OFFSET(DC[[#Headers],[Code Project]],MATCH(MYCS[[#This Row],[Project Code and Name ]],DC[Code Project],0),-3),"")</f>
        <v/>
      </c>
      <c r="C588" s="93"/>
      <c r="D588" s="95" t="str">
        <f ca="1">IFERROR(OFFSET(DC[[#Headers],[Code Project]],MATCH(MYCS[[#This Row],[Project Code and Name ]],DC[Code Project],0),1),"")</f>
        <v/>
      </c>
      <c r="E588" s="96" t="str">
        <f ca="1">IFERROR(OFFSET(DC[[#Headers],[Code Project]],MATCH(MYCS[[#This Row],[Project Code and Name ]],DC[Code Project],0),6),"")</f>
        <v/>
      </c>
      <c r="F588" s="93"/>
      <c r="G588" s="93"/>
      <c r="H588" s="97"/>
      <c r="I588" s="97"/>
      <c r="J588" s="97"/>
      <c r="K588" s="97"/>
      <c r="L588" s="97"/>
      <c r="M588" s="97"/>
      <c r="N588" s="98">
        <f>J588+K588+L588+MYCS[[#This Row],[Non contractual commitments]]</f>
        <v>0</v>
      </c>
      <c r="O588" s="97"/>
      <c r="P588" s="97"/>
      <c r="Q588" s="97"/>
      <c r="R588" s="97"/>
      <c r="S588" s="97"/>
      <c r="T588" s="97"/>
      <c r="U588" s="98">
        <f>SUM(MYCS[[#This Row],[FY25-26 sum (signed)]:[Cumulative spending to end FY 23/24]],MYCS[[#This Row],[Approved budget FY 24/25]])</f>
        <v>0</v>
      </c>
      <c r="V588" s="99">
        <f>MYCS[[#This Row],[Total Project Commitments]]-MYCS[[#This Row],[Total approved cost of the project by DC (Value in UGX)]]</f>
        <v>0</v>
      </c>
      <c r="W588" s="93"/>
      <c r="X588" s="93"/>
      <c r="Y588" s="93"/>
      <c r="Z588" s="100"/>
    </row>
    <row r="589" spans="1:26" ht="20.25" x14ac:dyDescent="0.3">
      <c r="A589" s="93"/>
      <c r="B589" s="94" t="str">
        <f ca="1">IFERROR(OFFSET(DC[[#Headers],[Code Project]],MATCH(MYCS[[#This Row],[Project Code and Name ]],DC[Code Project],0),-3),"")</f>
        <v/>
      </c>
      <c r="C589" s="93"/>
      <c r="D589" s="95" t="str">
        <f ca="1">IFERROR(OFFSET(DC[[#Headers],[Code Project]],MATCH(MYCS[[#This Row],[Project Code and Name ]],DC[Code Project],0),1),"")</f>
        <v/>
      </c>
      <c r="E589" s="96" t="str">
        <f ca="1">IFERROR(OFFSET(DC[[#Headers],[Code Project]],MATCH(MYCS[[#This Row],[Project Code and Name ]],DC[Code Project],0),6),"")</f>
        <v/>
      </c>
      <c r="F589" s="93"/>
      <c r="G589" s="93"/>
      <c r="H589" s="97"/>
      <c r="I589" s="97"/>
      <c r="J589" s="97"/>
      <c r="K589" s="97"/>
      <c r="L589" s="97"/>
      <c r="M589" s="97"/>
      <c r="N589" s="98">
        <f>J589+K589+L589+MYCS[[#This Row],[Non contractual commitments]]</f>
        <v>0</v>
      </c>
      <c r="O589" s="97"/>
      <c r="P589" s="97"/>
      <c r="Q589" s="97"/>
      <c r="R589" s="97"/>
      <c r="S589" s="97"/>
      <c r="T589" s="97"/>
      <c r="U589" s="98">
        <f>SUM(MYCS[[#This Row],[FY25-26 sum (signed)]:[Cumulative spending to end FY 23/24]],MYCS[[#This Row],[Approved budget FY 24/25]])</f>
        <v>0</v>
      </c>
      <c r="V589" s="99">
        <f>MYCS[[#This Row],[Total Project Commitments]]-MYCS[[#This Row],[Total approved cost of the project by DC (Value in UGX)]]</f>
        <v>0</v>
      </c>
      <c r="W589" s="93"/>
      <c r="X589" s="93"/>
      <c r="Y589" s="93"/>
      <c r="Z589" s="100"/>
    </row>
    <row r="590" spans="1:26" ht="20.25" x14ac:dyDescent="0.3">
      <c r="A590" s="93"/>
      <c r="B590" s="94" t="str">
        <f ca="1">IFERROR(OFFSET(DC[[#Headers],[Code Project]],MATCH(MYCS[[#This Row],[Project Code and Name ]],DC[Code Project],0),-3),"")</f>
        <v/>
      </c>
      <c r="C590" s="93"/>
      <c r="D590" s="95" t="str">
        <f ca="1">IFERROR(OFFSET(DC[[#Headers],[Code Project]],MATCH(MYCS[[#This Row],[Project Code and Name ]],DC[Code Project],0),1),"")</f>
        <v/>
      </c>
      <c r="E590" s="96" t="str">
        <f ca="1">IFERROR(OFFSET(DC[[#Headers],[Code Project]],MATCH(MYCS[[#This Row],[Project Code and Name ]],DC[Code Project],0),6),"")</f>
        <v/>
      </c>
      <c r="F590" s="93"/>
      <c r="G590" s="93"/>
      <c r="H590" s="97"/>
      <c r="I590" s="97"/>
      <c r="J590" s="97"/>
      <c r="K590" s="97"/>
      <c r="L590" s="97"/>
      <c r="M590" s="97"/>
      <c r="N590" s="98">
        <f>J590+K590+L590+MYCS[[#This Row],[Non contractual commitments]]</f>
        <v>0</v>
      </c>
      <c r="O590" s="97"/>
      <c r="P590" s="97"/>
      <c r="Q590" s="97"/>
      <c r="R590" s="97"/>
      <c r="S590" s="97"/>
      <c r="T590" s="97"/>
      <c r="U590" s="98">
        <f>SUM(MYCS[[#This Row],[FY25-26 sum (signed)]:[Cumulative spending to end FY 23/24]],MYCS[[#This Row],[Approved budget FY 24/25]])</f>
        <v>0</v>
      </c>
      <c r="V590" s="99">
        <f>MYCS[[#This Row],[Total Project Commitments]]-MYCS[[#This Row],[Total approved cost of the project by DC (Value in UGX)]]</f>
        <v>0</v>
      </c>
      <c r="W590" s="93"/>
      <c r="X590" s="93"/>
      <c r="Y590" s="93"/>
      <c r="Z590" s="100"/>
    </row>
    <row r="591" spans="1:26" ht="20.25" x14ac:dyDescent="0.3">
      <c r="A591" s="93"/>
      <c r="B591" s="94" t="str">
        <f ca="1">IFERROR(OFFSET(DC[[#Headers],[Code Project]],MATCH(MYCS[[#This Row],[Project Code and Name ]],DC[Code Project],0),-3),"")</f>
        <v/>
      </c>
      <c r="C591" s="93"/>
      <c r="D591" s="95" t="str">
        <f ca="1">IFERROR(OFFSET(DC[[#Headers],[Code Project]],MATCH(MYCS[[#This Row],[Project Code and Name ]],DC[Code Project],0),1),"")</f>
        <v/>
      </c>
      <c r="E591" s="96" t="str">
        <f ca="1">IFERROR(OFFSET(DC[[#Headers],[Code Project]],MATCH(MYCS[[#This Row],[Project Code and Name ]],DC[Code Project],0),6),"")</f>
        <v/>
      </c>
      <c r="F591" s="93"/>
      <c r="G591" s="93"/>
      <c r="H591" s="97"/>
      <c r="I591" s="97"/>
      <c r="J591" s="97"/>
      <c r="K591" s="97"/>
      <c r="L591" s="97"/>
      <c r="M591" s="97"/>
      <c r="N591" s="98">
        <f>J591+K591+L591+MYCS[[#This Row],[Non contractual commitments]]</f>
        <v>0</v>
      </c>
      <c r="O591" s="97"/>
      <c r="P591" s="97"/>
      <c r="Q591" s="97"/>
      <c r="R591" s="97"/>
      <c r="S591" s="97"/>
      <c r="T591" s="97"/>
      <c r="U591" s="98">
        <f>SUM(MYCS[[#This Row],[FY25-26 sum (signed)]:[Cumulative spending to end FY 23/24]],MYCS[[#This Row],[Approved budget FY 24/25]])</f>
        <v>0</v>
      </c>
      <c r="V591" s="99">
        <f>MYCS[[#This Row],[Total Project Commitments]]-MYCS[[#This Row],[Total approved cost of the project by DC (Value in UGX)]]</f>
        <v>0</v>
      </c>
      <c r="W591" s="93"/>
      <c r="X591" s="93"/>
      <c r="Y591" s="93"/>
      <c r="Z591" s="100"/>
    </row>
    <row r="592" spans="1:26" ht="20.25" x14ac:dyDescent="0.3">
      <c r="A592" s="93"/>
      <c r="B592" s="94" t="str">
        <f ca="1">IFERROR(OFFSET(DC[[#Headers],[Code Project]],MATCH(MYCS[[#This Row],[Project Code and Name ]],DC[Code Project],0),-3),"")</f>
        <v/>
      </c>
      <c r="C592" s="93"/>
      <c r="D592" s="95" t="str">
        <f ca="1">IFERROR(OFFSET(DC[[#Headers],[Code Project]],MATCH(MYCS[[#This Row],[Project Code and Name ]],DC[Code Project],0),1),"")</f>
        <v/>
      </c>
      <c r="E592" s="96" t="str">
        <f ca="1">IFERROR(OFFSET(DC[[#Headers],[Code Project]],MATCH(MYCS[[#This Row],[Project Code and Name ]],DC[Code Project],0),6),"")</f>
        <v/>
      </c>
      <c r="F592" s="93"/>
      <c r="G592" s="93"/>
      <c r="H592" s="97"/>
      <c r="I592" s="97"/>
      <c r="J592" s="97"/>
      <c r="K592" s="97"/>
      <c r="L592" s="97"/>
      <c r="M592" s="97"/>
      <c r="N592" s="98">
        <f>J592+K592+L592+MYCS[[#This Row],[Non contractual commitments]]</f>
        <v>0</v>
      </c>
      <c r="O592" s="97"/>
      <c r="P592" s="97"/>
      <c r="Q592" s="97"/>
      <c r="R592" s="97"/>
      <c r="S592" s="97"/>
      <c r="T592" s="97"/>
      <c r="U592" s="98">
        <f>SUM(MYCS[[#This Row],[FY25-26 sum (signed)]:[Cumulative spending to end FY 23/24]],MYCS[[#This Row],[Approved budget FY 24/25]])</f>
        <v>0</v>
      </c>
      <c r="V592" s="99">
        <f>MYCS[[#This Row],[Total Project Commitments]]-MYCS[[#This Row],[Total approved cost of the project by DC (Value in UGX)]]</f>
        <v>0</v>
      </c>
      <c r="W592" s="93"/>
      <c r="X592" s="93"/>
      <c r="Y592" s="93"/>
      <c r="Z592" s="100"/>
    </row>
    <row r="593" spans="1:26" ht="20.25" x14ac:dyDescent="0.3">
      <c r="A593" s="93"/>
      <c r="B593" s="94" t="str">
        <f ca="1">IFERROR(OFFSET(DC[[#Headers],[Code Project]],MATCH(MYCS[[#This Row],[Project Code and Name ]],DC[Code Project],0),-3),"")</f>
        <v/>
      </c>
      <c r="C593" s="93"/>
      <c r="D593" s="95" t="str">
        <f ca="1">IFERROR(OFFSET(DC[[#Headers],[Code Project]],MATCH(MYCS[[#This Row],[Project Code and Name ]],DC[Code Project],0),1),"")</f>
        <v/>
      </c>
      <c r="E593" s="96" t="str">
        <f ca="1">IFERROR(OFFSET(DC[[#Headers],[Code Project]],MATCH(MYCS[[#This Row],[Project Code and Name ]],DC[Code Project],0),6),"")</f>
        <v/>
      </c>
      <c r="F593" s="93"/>
      <c r="G593" s="93"/>
      <c r="H593" s="97"/>
      <c r="I593" s="97"/>
      <c r="J593" s="97"/>
      <c r="K593" s="97"/>
      <c r="L593" s="97"/>
      <c r="M593" s="97"/>
      <c r="N593" s="98">
        <f>J593+K593+L593+MYCS[[#This Row],[Non contractual commitments]]</f>
        <v>0</v>
      </c>
      <c r="O593" s="97"/>
      <c r="P593" s="97"/>
      <c r="Q593" s="97"/>
      <c r="R593" s="97"/>
      <c r="S593" s="97"/>
      <c r="T593" s="97"/>
      <c r="U593" s="98">
        <f>SUM(MYCS[[#This Row],[FY25-26 sum (signed)]:[Cumulative spending to end FY 23/24]],MYCS[[#This Row],[Approved budget FY 24/25]])</f>
        <v>0</v>
      </c>
      <c r="V593" s="99">
        <f>MYCS[[#This Row],[Total Project Commitments]]-MYCS[[#This Row],[Total approved cost of the project by DC (Value in UGX)]]</f>
        <v>0</v>
      </c>
      <c r="W593" s="93"/>
      <c r="X593" s="93"/>
      <c r="Y593" s="93"/>
      <c r="Z593" s="100"/>
    </row>
    <row r="594" spans="1:26" ht="20.25" x14ac:dyDescent="0.3">
      <c r="A594" s="93"/>
      <c r="B594" s="94" t="str">
        <f ca="1">IFERROR(OFFSET(DC[[#Headers],[Code Project]],MATCH(MYCS[[#This Row],[Project Code and Name ]],DC[Code Project],0),-3),"")</f>
        <v/>
      </c>
      <c r="C594" s="93"/>
      <c r="D594" s="95" t="str">
        <f ca="1">IFERROR(OFFSET(DC[[#Headers],[Code Project]],MATCH(MYCS[[#This Row],[Project Code and Name ]],DC[Code Project],0),1),"")</f>
        <v/>
      </c>
      <c r="E594" s="96" t="str">
        <f ca="1">IFERROR(OFFSET(DC[[#Headers],[Code Project]],MATCH(MYCS[[#This Row],[Project Code and Name ]],DC[Code Project],0),6),"")</f>
        <v/>
      </c>
      <c r="F594" s="93"/>
      <c r="G594" s="93"/>
      <c r="H594" s="97"/>
      <c r="I594" s="97"/>
      <c r="J594" s="97"/>
      <c r="K594" s="97"/>
      <c r="L594" s="97"/>
      <c r="M594" s="97"/>
      <c r="N594" s="98">
        <f>J594+K594+L594+MYCS[[#This Row],[Non contractual commitments]]</f>
        <v>0</v>
      </c>
      <c r="O594" s="97"/>
      <c r="P594" s="97"/>
      <c r="Q594" s="97"/>
      <c r="R594" s="97"/>
      <c r="S594" s="97"/>
      <c r="T594" s="97"/>
      <c r="U594" s="98">
        <f>SUM(MYCS[[#This Row],[FY25-26 sum (signed)]:[Cumulative spending to end FY 23/24]],MYCS[[#This Row],[Approved budget FY 24/25]])</f>
        <v>0</v>
      </c>
      <c r="V594" s="99">
        <f>MYCS[[#This Row],[Total Project Commitments]]-MYCS[[#This Row],[Total approved cost of the project by DC (Value in UGX)]]</f>
        <v>0</v>
      </c>
      <c r="W594" s="93"/>
      <c r="X594" s="93"/>
      <c r="Y594" s="93"/>
      <c r="Z594" s="100"/>
    </row>
    <row r="595" spans="1:26" ht="20.25" x14ac:dyDescent="0.3">
      <c r="A595" s="93"/>
      <c r="B595" s="94" t="str">
        <f ca="1">IFERROR(OFFSET(DC[[#Headers],[Code Project]],MATCH(MYCS[[#This Row],[Project Code and Name ]],DC[Code Project],0),-3),"")</f>
        <v/>
      </c>
      <c r="C595" s="93"/>
      <c r="D595" s="95" t="str">
        <f ca="1">IFERROR(OFFSET(DC[[#Headers],[Code Project]],MATCH(MYCS[[#This Row],[Project Code and Name ]],DC[Code Project],0),1),"")</f>
        <v/>
      </c>
      <c r="E595" s="96" t="str">
        <f ca="1">IFERROR(OFFSET(DC[[#Headers],[Code Project]],MATCH(MYCS[[#This Row],[Project Code and Name ]],DC[Code Project],0),6),"")</f>
        <v/>
      </c>
      <c r="F595" s="93"/>
      <c r="G595" s="93"/>
      <c r="H595" s="97"/>
      <c r="I595" s="97"/>
      <c r="J595" s="97"/>
      <c r="K595" s="97"/>
      <c r="L595" s="97"/>
      <c r="M595" s="97"/>
      <c r="N595" s="98">
        <f>J595+K595+L595+MYCS[[#This Row],[Non contractual commitments]]</f>
        <v>0</v>
      </c>
      <c r="O595" s="97"/>
      <c r="P595" s="97"/>
      <c r="Q595" s="97"/>
      <c r="R595" s="97"/>
      <c r="S595" s="97"/>
      <c r="T595" s="97"/>
      <c r="U595" s="98">
        <f>SUM(MYCS[[#This Row],[FY25-26 sum (signed)]:[Cumulative spending to end FY 23/24]],MYCS[[#This Row],[Approved budget FY 24/25]])</f>
        <v>0</v>
      </c>
      <c r="V595" s="99">
        <f>MYCS[[#This Row],[Total Project Commitments]]-MYCS[[#This Row],[Total approved cost of the project by DC (Value in UGX)]]</f>
        <v>0</v>
      </c>
      <c r="W595" s="93"/>
      <c r="X595" s="93"/>
      <c r="Y595" s="93"/>
      <c r="Z595" s="100"/>
    </row>
    <row r="596" spans="1:26" ht="20.25" x14ac:dyDescent="0.3">
      <c r="A596" s="93"/>
      <c r="B596" s="94" t="str">
        <f ca="1">IFERROR(OFFSET(DC[[#Headers],[Code Project]],MATCH(MYCS[[#This Row],[Project Code and Name ]],DC[Code Project],0),-3),"")</f>
        <v/>
      </c>
      <c r="C596" s="93"/>
      <c r="D596" s="95" t="str">
        <f ca="1">IFERROR(OFFSET(DC[[#Headers],[Code Project]],MATCH(MYCS[[#This Row],[Project Code and Name ]],DC[Code Project],0),1),"")</f>
        <v/>
      </c>
      <c r="E596" s="96" t="str">
        <f ca="1">IFERROR(OFFSET(DC[[#Headers],[Code Project]],MATCH(MYCS[[#This Row],[Project Code and Name ]],DC[Code Project],0),6),"")</f>
        <v/>
      </c>
      <c r="F596" s="93"/>
      <c r="G596" s="93"/>
      <c r="H596" s="97"/>
      <c r="I596" s="97"/>
      <c r="J596" s="97"/>
      <c r="K596" s="97"/>
      <c r="L596" s="97"/>
      <c r="M596" s="97"/>
      <c r="N596" s="98">
        <f>J596+K596+L596+MYCS[[#This Row],[Non contractual commitments]]</f>
        <v>0</v>
      </c>
      <c r="O596" s="97"/>
      <c r="P596" s="97"/>
      <c r="Q596" s="97"/>
      <c r="R596" s="97"/>
      <c r="S596" s="97"/>
      <c r="T596" s="97"/>
      <c r="U596" s="98">
        <f>SUM(MYCS[[#This Row],[FY25-26 sum (signed)]:[Cumulative spending to end FY 23/24]],MYCS[[#This Row],[Approved budget FY 24/25]])</f>
        <v>0</v>
      </c>
      <c r="V596" s="99">
        <f>MYCS[[#This Row],[Total Project Commitments]]-MYCS[[#This Row],[Total approved cost of the project by DC (Value in UGX)]]</f>
        <v>0</v>
      </c>
      <c r="W596" s="93"/>
      <c r="X596" s="93"/>
      <c r="Y596" s="93"/>
      <c r="Z596" s="100"/>
    </row>
    <row r="597" spans="1:26" ht="20.25" x14ac:dyDescent="0.3">
      <c r="A597" s="93"/>
      <c r="B597" s="94" t="str">
        <f ca="1">IFERROR(OFFSET(DC[[#Headers],[Code Project]],MATCH(MYCS[[#This Row],[Project Code and Name ]],DC[Code Project],0),-3),"")</f>
        <v/>
      </c>
      <c r="C597" s="93"/>
      <c r="D597" s="95" t="str">
        <f ca="1">IFERROR(OFFSET(DC[[#Headers],[Code Project]],MATCH(MYCS[[#This Row],[Project Code and Name ]],DC[Code Project],0),1),"")</f>
        <v/>
      </c>
      <c r="E597" s="96" t="str">
        <f ca="1">IFERROR(OFFSET(DC[[#Headers],[Code Project]],MATCH(MYCS[[#This Row],[Project Code and Name ]],DC[Code Project],0),6),"")</f>
        <v/>
      </c>
      <c r="F597" s="93"/>
      <c r="G597" s="93"/>
      <c r="H597" s="97"/>
      <c r="I597" s="97"/>
      <c r="J597" s="97"/>
      <c r="K597" s="97"/>
      <c r="L597" s="97"/>
      <c r="M597" s="97"/>
      <c r="N597" s="98">
        <f>J597+K597+L597+MYCS[[#This Row],[Non contractual commitments]]</f>
        <v>0</v>
      </c>
      <c r="O597" s="97"/>
      <c r="P597" s="97"/>
      <c r="Q597" s="97"/>
      <c r="R597" s="97"/>
      <c r="S597" s="97"/>
      <c r="T597" s="97"/>
      <c r="U597" s="98">
        <f>SUM(MYCS[[#This Row],[FY25-26 sum (signed)]:[Cumulative spending to end FY 23/24]],MYCS[[#This Row],[Approved budget FY 24/25]])</f>
        <v>0</v>
      </c>
      <c r="V597" s="99">
        <f>MYCS[[#This Row],[Total Project Commitments]]-MYCS[[#This Row],[Total approved cost of the project by DC (Value in UGX)]]</f>
        <v>0</v>
      </c>
      <c r="W597" s="93"/>
      <c r="X597" s="93"/>
      <c r="Y597" s="93"/>
      <c r="Z597" s="100"/>
    </row>
    <row r="598" spans="1:26" ht="20.25" x14ac:dyDescent="0.3">
      <c r="A598" s="93"/>
      <c r="B598" s="94" t="str">
        <f ca="1">IFERROR(OFFSET(DC[[#Headers],[Code Project]],MATCH(MYCS[[#This Row],[Project Code and Name ]],DC[Code Project],0),-3),"")</f>
        <v/>
      </c>
      <c r="C598" s="93"/>
      <c r="D598" s="95" t="str">
        <f ca="1">IFERROR(OFFSET(DC[[#Headers],[Code Project]],MATCH(MYCS[[#This Row],[Project Code and Name ]],DC[Code Project],0),1),"")</f>
        <v/>
      </c>
      <c r="E598" s="96" t="str">
        <f ca="1">IFERROR(OFFSET(DC[[#Headers],[Code Project]],MATCH(MYCS[[#This Row],[Project Code and Name ]],DC[Code Project],0),6),"")</f>
        <v/>
      </c>
      <c r="F598" s="93"/>
      <c r="G598" s="93"/>
      <c r="H598" s="97"/>
      <c r="I598" s="97"/>
      <c r="J598" s="97"/>
      <c r="K598" s="97"/>
      <c r="L598" s="97"/>
      <c r="M598" s="97"/>
      <c r="N598" s="98">
        <f>J598+K598+L598+MYCS[[#This Row],[Non contractual commitments]]</f>
        <v>0</v>
      </c>
      <c r="O598" s="97"/>
      <c r="P598" s="97"/>
      <c r="Q598" s="97"/>
      <c r="R598" s="97"/>
      <c r="S598" s="97"/>
      <c r="T598" s="97"/>
      <c r="U598" s="98">
        <f>SUM(MYCS[[#This Row],[FY25-26 sum (signed)]:[Cumulative spending to end FY 23/24]],MYCS[[#This Row],[Approved budget FY 24/25]])</f>
        <v>0</v>
      </c>
      <c r="V598" s="99">
        <f>MYCS[[#This Row],[Total Project Commitments]]-MYCS[[#This Row],[Total approved cost of the project by DC (Value in UGX)]]</f>
        <v>0</v>
      </c>
      <c r="W598" s="93"/>
      <c r="X598" s="93"/>
      <c r="Y598" s="93"/>
      <c r="Z598" s="100"/>
    </row>
    <row r="599" spans="1:26" ht="20.25" x14ac:dyDescent="0.3">
      <c r="A599" s="93"/>
      <c r="B599" s="94" t="str">
        <f ca="1">IFERROR(OFFSET(DC[[#Headers],[Code Project]],MATCH(MYCS[[#This Row],[Project Code and Name ]],DC[Code Project],0),-3),"")</f>
        <v/>
      </c>
      <c r="C599" s="93"/>
      <c r="D599" s="95" t="str">
        <f ca="1">IFERROR(OFFSET(DC[[#Headers],[Code Project]],MATCH(MYCS[[#This Row],[Project Code and Name ]],DC[Code Project],0),1),"")</f>
        <v/>
      </c>
      <c r="E599" s="96" t="str">
        <f ca="1">IFERROR(OFFSET(DC[[#Headers],[Code Project]],MATCH(MYCS[[#This Row],[Project Code and Name ]],DC[Code Project],0),6),"")</f>
        <v/>
      </c>
      <c r="F599" s="93"/>
      <c r="G599" s="93"/>
      <c r="H599" s="97"/>
      <c r="I599" s="97"/>
      <c r="J599" s="97"/>
      <c r="K599" s="97"/>
      <c r="L599" s="97"/>
      <c r="M599" s="97"/>
      <c r="N599" s="98">
        <f>J599+K599+L599+MYCS[[#This Row],[Non contractual commitments]]</f>
        <v>0</v>
      </c>
      <c r="O599" s="97"/>
      <c r="P599" s="97"/>
      <c r="Q599" s="97"/>
      <c r="R599" s="97"/>
      <c r="S599" s="97"/>
      <c r="T599" s="97"/>
      <c r="U599" s="98">
        <f>SUM(MYCS[[#This Row],[FY25-26 sum (signed)]:[Cumulative spending to end FY 23/24]],MYCS[[#This Row],[Approved budget FY 24/25]])</f>
        <v>0</v>
      </c>
      <c r="V599" s="99">
        <f>MYCS[[#This Row],[Total Project Commitments]]-MYCS[[#This Row],[Total approved cost of the project by DC (Value in UGX)]]</f>
        <v>0</v>
      </c>
      <c r="W599" s="93"/>
      <c r="X599" s="93"/>
      <c r="Y599" s="93"/>
      <c r="Z599" s="100"/>
    </row>
    <row r="600" spans="1:26" ht="20.25" x14ac:dyDescent="0.3">
      <c r="A600" s="93"/>
      <c r="B600" s="94" t="str">
        <f ca="1">IFERROR(OFFSET(DC[[#Headers],[Code Project]],MATCH(MYCS[[#This Row],[Project Code and Name ]],DC[Code Project],0),-3),"")</f>
        <v/>
      </c>
      <c r="C600" s="93"/>
      <c r="D600" s="95" t="str">
        <f ca="1">IFERROR(OFFSET(DC[[#Headers],[Code Project]],MATCH(MYCS[[#This Row],[Project Code and Name ]],DC[Code Project],0),1),"")</f>
        <v/>
      </c>
      <c r="E600" s="96" t="str">
        <f ca="1">IFERROR(OFFSET(DC[[#Headers],[Code Project]],MATCH(MYCS[[#This Row],[Project Code and Name ]],DC[Code Project],0),6),"")</f>
        <v/>
      </c>
      <c r="F600" s="93"/>
      <c r="G600" s="93"/>
      <c r="H600" s="97"/>
      <c r="I600" s="97"/>
      <c r="J600" s="97"/>
      <c r="K600" s="97"/>
      <c r="L600" s="97"/>
      <c r="M600" s="97"/>
      <c r="N600" s="98">
        <f>J600+K600+L600+MYCS[[#This Row],[Non contractual commitments]]</f>
        <v>0</v>
      </c>
      <c r="O600" s="97"/>
      <c r="P600" s="97"/>
      <c r="Q600" s="97"/>
      <c r="R600" s="97"/>
      <c r="S600" s="97"/>
      <c r="T600" s="97"/>
      <c r="U600" s="98">
        <f>SUM(MYCS[[#This Row],[FY25-26 sum (signed)]:[Cumulative spending to end FY 23/24]],MYCS[[#This Row],[Approved budget FY 24/25]])</f>
        <v>0</v>
      </c>
      <c r="V600" s="99">
        <f>MYCS[[#This Row],[Total Project Commitments]]-MYCS[[#This Row],[Total approved cost of the project by DC (Value in UGX)]]</f>
        <v>0</v>
      </c>
      <c r="W600" s="93"/>
      <c r="X600" s="93"/>
      <c r="Y600" s="93"/>
      <c r="Z600" s="100"/>
    </row>
    <row r="601" spans="1:26" ht="20.25" x14ac:dyDescent="0.3">
      <c r="A601" s="93"/>
      <c r="B601" s="94" t="str">
        <f ca="1">IFERROR(OFFSET(DC[[#Headers],[Code Project]],MATCH(MYCS[[#This Row],[Project Code and Name ]],DC[Code Project],0),-3),"")</f>
        <v/>
      </c>
      <c r="C601" s="93"/>
      <c r="D601" s="95" t="str">
        <f ca="1">IFERROR(OFFSET(DC[[#Headers],[Code Project]],MATCH(MYCS[[#This Row],[Project Code and Name ]],DC[Code Project],0),1),"")</f>
        <v/>
      </c>
      <c r="E601" s="96" t="str">
        <f ca="1">IFERROR(OFFSET(DC[[#Headers],[Code Project]],MATCH(MYCS[[#This Row],[Project Code and Name ]],DC[Code Project],0),6),"")</f>
        <v/>
      </c>
      <c r="F601" s="93"/>
      <c r="G601" s="93"/>
      <c r="H601" s="97"/>
      <c r="I601" s="97"/>
      <c r="J601" s="97"/>
      <c r="K601" s="97"/>
      <c r="L601" s="97"/>
      <c r="M601" s="97"/>
      <c r="N601" s="98">
        <f>J601+K601+L601+MYCS[[#This Row],[Non contractual commitments]]</f>
        <v>0</v>
      </c>
      <c r="O601" s="97"/>
      <c r="P601" s="97"/>
      <c r="Q601" s="97"/>
      <c r="R601" s="97"/>
      <c r="S601" s="97"/>
      <c r="T601" s="97"/>
      <c r="U601" s="98">
        <f>SUM(MYCS[[#This Row],[FY25-26 sum (signed)]:[Cumulative spending to end FY 23/24]],MYCS[[#This Row],[Approved budget FY 24/25]])</f>
        <v>0</v>
      </c>
      <c r="V601" s="99">
        <f>MYCS[[#This Row],[Total Project Commitments]]-MYCS[[#This Row],[Total approved cost of the project by DC (Value in UGX)]]</f>
        <v>0</v>
      </c>
      <c r="W601" s="93"/>
      <c r="X601" s="93"/>
      <c r="Y601" s="93"/>
      <c r="Z601" s="100"/>
    </row>
    <row r="602" spans="1:26" ht="20.25" x14ac:dyDescent="0.3">
      <c r="A602" s="93"/>
      <c r="B602" s="94" t="str">
        <f ca="1">IFERROR(OFFSET(DC[[#Headers],[Code Project]],MATCH(MYCS[[#This Row],[Project Code and Name ]],DC[Code Project],0),-3),"")</f>
        <v/>
      </c>
      <c r="C602" s="93"/>
      <c r="D602" s="95" t="str">
        <f ca="1">IFERROR(OFFSET(DC[[#Headers],[Code Project]],MATCH(MYCS[[#This Row],[Project Code and Name ]],DC[Code Project],0),1),"")</f>
        <v/>
      </c>
      <c r="E602" s="96" t="str">
        <f ca="1">IFERROR(OFFSET(DC[[#Headers],[Code Project]],MATCH(MYCS[[#This Row],[Project Code and Name ]],DC[Code Project],0),6),"")</f>
        <v/>
      </c>
      <c r="F602" s="93"/>
      <c r="G602" s="93"/>
      <c r="H602" s="97"/>
      <c r="I602" s="97"/>
      <c r="J602" s="97"/>
      <c r="K602" s="97"/>
      <c r="L602" s="97"/>
      <c r="M602" s="97"/>
      <c r="N602" s="98">
        <f>J602+K602+L602+MYCS[[#This Row],[Non contractual commitments]]</f>
        <v>0</v>
      </c>
      <c r="O602" s="97"/>
      <c r="P602" s="97"/>
      <c r="Q602" s="97"/>
      <c r="R602" s="97"/>
      <c r="S602" s="97"/>
      <c r="T602" s="97"/>
      <c r="U602" s="98">
        <f>SUM(MYCS[[#This Row],[FY25-26 sum (signed)]:[Cumulative spending to end FY 23/24]],MYCS[[#This Row],[Approved budget FY 24/25]])</f>
        <v>0</v>
      </c>
      <c r="V602" s="99">
        <f>MYCS[[#This Row],[Total Project Commitments]]-MYCS[[#This Row],[Total approved cost of the project by DC (Value in UGX)]]</f>
        <v>0</v>
      </c>
      <c r="W602" s="93"/>
      <c r="X602" s="93"/>
      <c r="Y602" s="93"/>
      <c r="Z602" s="100"/>
    </row>
    <row r="603" spans="1:26" ht="20.25" x14ac:dyDescent="0.3">
      <c r="A603" s="93"/>
      <c r="B603" s="94" t="str">
        <f ca="1">IFERROR(OFFSET(DC[[#Headers],[Code Project]],MATCH(MYCS[[#This Row],[Project Code and Name ]],DC[Code Project],0),-3),"")</f>
        <v/>
      </c>
      <c r="C603" s="93"/>
      <c r="D603" s="95" t="str">
        <f ca="1">IFERROR(OFFSET(DC[[#Headers],[Code Project]],MATCH(MYCS[[#This Row],[Project Code and Name ]],DC[Code Project],0),1),"")</f>
        <v/>
      </c>
      <c r="E603" s="96" t="str">
        <f ca="1">IFERROR(OFFSET(DC[[#Headers],[Code Project]],MATCH(MYCS[[#This Row],[Project Code and Name ]],DC[Code Project],0),6),"")</f>
        <v/>
      </c>
      <c r="F603" s="93"/>
      <c r="G603" s="93"/>
      <c r="H603" s="97"/>
      <c r="I603" s="97"/>
      <c r="J603" s="97"/>
      <c r="K603" s="97"/>
      <c r="L603" s="97"/>
      <c r="M603" s="97"/>
      <c r="N603" s="98">
        <f>J603+K603+L603+MYCS[[#This Row],[Non contractual commitments]]</f>
        <v>0</v>
      </c>
      <c r="O603" s="97"/>
      <c r="P603" s="97"/>
      <c r="Q603" s="97"/>
      <c r="R603" s="97"/>
      <c r="S603" s="97"/>
      <c r="T603" s="97"/>
      <c r="U603" s="98">
        <f>SUM(MYCS[[#This Row],[FY25-26 sum (signed)]:[Cumulative spending to end FY 23/24]],MYCS[[#This Row],[Approved budget FY 24/25]])</f>
        <v>0</v>
      </c>
      <c r="V603" s="99">
        <f>MYCS[[#This Row],[Total Project Commitments]]-MYCS[[#This Row],[Total approved cost of the project by DC (Value in UGX)]]</f>
        <v>0</v>
      </c>
      <c r="W603" s="93"/>
      <c r="X603" s="93"/>
      <c r="Y603" s="93"/>
      <c r="Z603" s="100"/>
    </row>
    <row r="604" spans="1:26" ht="20.25" x14ac:dyDescent="0.3">
      <c r="A604" s="93"/>
      <c r="B604" s="94" t="str">
        <f ca="1">IFERROR(OFFSET(DC[[#Headers],[Code Project]],MATCH(MYCS[[#This Row],[Project Code and Name ]],DC[Code Project],0),-3),"")</f>
        <v/>
      </c>
      <c r="C604" s="93"/>
      <c r="D604" s="95" t="str">
        <f ca="1">IFERROR(OFFSET(DC[[#Headers],[Code Project]],MATCH(MYCS[[#This Row],[Project Code and Name ]],DC[Code Project],0),1),"")</f>
        <v/>
      </c>
      <c r="E604" s="96" t="str">
        <f ca="1">IFERROR(OFFSET(DC[[#Headers],[Code Project]],MATCH(MYCS[[#This Row],[Project Code and Name ]],DC[Code Project],0),6),"")</f>
        <v/>
      </c>
      <c r="F604" s="93"/>
      <c r="G604" s="93"/>
      <c r="H604" s="97"/>
      <c r="I604" s="97"/>
      <c r="J604" s="97"/>
      <c r="K604" s="97"/>
      <c r="L604" s="97"/>
      <c r="M604" s="97"/>
      <c r="N604" s="98">
        <f>J604+K604+L604+MYCS[[#This Row],[Non contractual commitments]]</f>
        <v>0</v>
      </c>
      <c r="O604" s="97"/>
      <c r="P604" s="97"/>
      <c r="Q604" s="97"/>
      <c r="R604" s="97"/>
      <c r="S604" s="97"/>
      <c r="T604" s="97"/>
      <c r="U604" s="98">
        <f>SUM(MYCS[[#This Row],[FY25-26 sum (signed)]:[Cumulative spending to end FY 23/24]],MYCS[[#This Row],[Approved budget FY 24/25]])</f>
        <v>0</v>
      </c>
      <c r="V604" s="99">
        <f>MYCS[[#This Row],[Total Project Commitments]]-MYCS[[#This Row],[Total approved cost of the project by DC (Value in UGX)]]</f>
        <v>0</v>
      </c>
      <c r="W604" s="93"/>
      <c r="X604" s="93"/>
      <c r="Y604" s="93"/>
      <c r="Z604" s="100"/>
    </row>
    <row r="605" spans="1:26" ht="20.25" x14ac:dyDescent="0.3">
      <c r="A605" s="93"/>
      <c r="B605" s="94" t="str">
        <f ca="1">IFERROR(OFFSET(DC[[#Headers],[Code Project]],MATCH(MYCS[[#This Row],[Project Code and Name ]],DC[Code Project],0),-3),"")</f>
        <v/>
      </c>
      <c r="C605" s="93"/>
      <c r="D605" s="95" t="str">
        <f ca="1">IFERROR(OFFSET(DC[[#Headers],[Code Project]],MATCH(MYCS[[#This Row],[Project Code and Name ]],DC[Code Project],0),1),"")</f>
        <v/>
      </c>
      <c r="E605" s="96" t="str">
        <f ca="1">IFERROR(OFFSET(DC[[#Headers],[Code Project]],MATCH(MYCS[[#This Row],[Project Code and Name ]],DC[Code Project],0),6),"")</f>
        <v/>
      </c>
      <c r="F605" s="93"/>
      <c r="G605" s="93"/>
      <c r="H605" s="97"/>
      <c r="I605" s="97"/>
      <c r="J605" s="97"/>
      <c r="K605" s="97"/>
      <c r="L605" s="97"/>
      <c r="M605" s="97"/>
      <c r="N605" s="98">
        <f>J605+K605+L605+MYCS[[#This Row],[Non contractual commitments]]</f>
        <v>0</v>
      </c>
      <c r="O605" s="97"/>
      <c r="P605" s="97"/>
      <c r="Q605" s="97"/>
      <c r="R605" s="97"/>
      <c r="S605" s="97"/>
      <c r="T605" s="97"/>
      <c r="U605" s="98">
        <f>SUM(MYCS[[#This Row],[FY25-26 sum (signed)]:[Cumulative spending to end FY 23/24]],MYCS[[#This Row],[Approved budget FY 24/25]])</f>
        <v>0</v>
      </c>
      <c r="V605" s="99">
        <f>MYCS[[#This Row],[Total Project Commitments]]-MYCS[[#This Row],[Total approved cost of the project by DC (Value in UGX)]]</f>
        <v>0</v>
      </c>
      <c r="W605" s="93"/>
      <c r="X605" s="93"/>
      <c r="Y605" s="93"/>
      <c r="Z605" s="100"/>
    </row>
    <row r="606" spans="1:26" ht="20.25" x14ac:dyDescent="0.3">
      <c r="A606" s="93"/>
      <c r="B606" s="94" t="str">
        <f ca="1">IFERROR(OFFSET(DC[[#Headers],[Code Project]],MATCH(MYCS[[#This Row],[Project Code and Name ]],DC[Code Project],0),-3),"")</f>
        <v/>
      </c>
      <c r="C606" s="93"/>
      <c r="D606" s="95" t="str">
        <f ca="1">IFERROR(OFFSET(DC[[#Headers],[Code Project]],MATCH(MYCS[[#This Row],[Project Code and Name ]],DC[Code Project],0),1),"")</f>
        <v/>
      </c>
      <c r="E606" s="96" t="str">
        <f ca="1">IFERROR(OFFSET(DC[[#Headers],[Code Project]],MATCH(MYCS[[#This Row],[Project Code and Name ]],DC[Code Project],0),6),"")</f>
        <v/>
      </c>
      <c r="F606" s="93"/>
      <c r="G606" s="93"/>
      <c r="H606" s="97"/>
      <c r="I606" s="97"/>
      <c r="J606" s="97"/>
      <c r="K606" s="97"/>
      <c r="L606" s="97"/>
      <c r="M606" s="97"/>
      <c r="N606" s="98">
        <f>J606+K606+L606+MYCS[[#This Row],[Non contractual commitments]]</f>
        <v>0</v>
      </c>
      <c r="O606" s="97"/>
      <c r="P606" s="97"/>
      <c r="Q606" s="97"/>
      <c r="R606" s="97"/>
      <c r="S606" s="97"/>
      <c r="T606" s="97"/>
      <c r="U606" s="98">
        <f>SUM(MYCS[[#This Row],[FY25-26 sum (signed)]:[Cumulative spending to end FY 23/24]],MYCS[[#This Row],[Approved budget FY 24/25]])</f>
        <v>0</v>
      </c>
      <c r="V606" s="99">
        <f>MYCS[[#This Row],[Total Project Commitments]]-MYCS[[#This Row],[Total approved cost of the project by DC (Value in UGX)]]</f>
        <v>0</v>
      </c>
      <c r="W606" s="93"/>
      <c r="X606" s="93"/>
      <c r="Y606" s="93"/>
      <c r="Z606" s="100"/>
    </row>
    <row r="607" spans="1:26" ht="20.25" x14ac:dyDescent="0.3">
      <c r="A607" s="93"/>
      <c r="B607" s="94" t="str">
        <f ca="1">IFERROR(OFFSET(DC[[#Headers],[Code Project]],MATCH(MYCS[[#This Row],[Project Code and Name ]],DC[Code Project],0),-3),"")</f>
        <v/>
      </c>
      <c r="C607" s="93"/>
      <c r="D607" s="95" t="str">
        <f ca="1">IFERROR(OFFSET(DC[[#Headers],[Code Project]],MATCH(MYCS[[#This Row],[Project Code and Name ]],DC[Code Project],0),1),"")</f>
        <v/>
      </c>
      <c r="E607" s="96" t="str">
        <f ca="1">IFERROR(OFFSET(DC[[#Headers],[Code Project]],MATCH(MYCS[[#This Row],[Project Code and Name ]],DC[Code Project],0),6),"")</f>
        <v/>
      </c>
      <c r="F607" s="93"/>
      <c r="G607" s="93"/>
      <c r="H607" s="97"/>
      <c r="I607" s="97"/>
      <c r="J607" s="97"/>
      <c r="K607" s="97"/>
      <c r="L607" s="97"/>
      <c r="M607" s="97"/>
      <c r="N607" s="98">
        <f>J607+K607+L607+MYCS[[#This Row],[Non contractual commitments]]</f>
        <v>0</v>
      </c>
      <c r="O607" s="97"/>
      <c r="P607" s="97"/>
      <c r="Q607" s="97"/>
      <c r="R607" s="97"/>
      <c r="S607" s="97"/>
      <c r="T607" s="97"/>
      <c r="U607" s="98">
        <f>SUM(MYCS[[#This Row],[FY25-26 sum (signed)]:[Cumulative spending to end FY 23/24]],MYCS[[#This Row],[Approved budget FY 24/25]])</f>
        <v>0</v>
      </c>
      <c r="V607" s="99">
        <f>MYCS[[#This Row],[Total Project Commitments]]-MYCS[[#This Row],[Total approved cost of the project by DC (Value in UGX)]]</f>
        <v>0</v>
      </c>
      <c r="W607" s="93"/>
      <c r="X607" s="93"/>
      <c r="Y607" s="93"/>
      <c r="Z607" s="100"/>
    </row>
    <row r="608" spans="1:26" ht="20.25" x14ac:dyDescent="0.3">
      <c r="A608" s="93"/>
      <c r="B608" s="94" t="str">
        <f ca="1">IFERROR(OFFSET(DC[[#Headers],[Code Project]],MATCH(MYCS[[#This Row],[Project Code and Name ]],DC[Code Project],0),-3),"")</f>
        <v/>
      </c>
      <c r="C608" s="93"/>
      <c r="D608" s="95" t="str">
        <f ca="1">IFERROR(OFFSET(DC[[#Headers],[Code Project]],MATCH(MYCS[[#This Row],[Project Code and Name ]],DC[Code Project],0),1),"")</f>
        <v/>
      </c>
      <c r="E608" s="96" t="str">
        <f ca="1">IFERROR(OFFSET(DC[[#Headers],[Code Project]],MATCH(MYCS[[#This Row],[Project Code and Name ]],DC[Code Project],0),6),"")</f>
        <v/>
      </c>
      <c r="F608" s="93"/>
      <c r="G608" s="93"/>
      <c r="H608" s="97"/>
      <c r="I608" s="97"/>
      <c r="J608" s="97"/>
      <c r="K608" s="97"/>
      <c r="L608" s="97"/>
      <c r="M608" s="97"/>
      <c r="N608" s="98">
        <f>J608+K608+L608+MYCS[[#This Row],[Non contractual commitments]]</f>
        <v>0</v>
      </c>
      <c r="O608" s="97"/>
      <c r="P608" s="97"/>
      <c r="Q608" s="97"/>
      <c r="R608" s="97"/>
      <c r="S608" s="97"/>
      <c r="T608" s="97"/>
      <c r="U608" s="98">
        <f>SUM(MYCS[[#This Row],[FY25-26 sum (signed)]:[Cumulative spending to end FY 23/24]],MYCS[[#This Row],[Approved budget FY 24/25]])</f>
        <v>0</v>
      </c>
      <c r="V608" s="99">
        <f>MYCS[[#This Row],[Total Project Commitments]]-MYCS[[#This Row],[Total approved cost of the project by DC (Value in UGX)]]</f>
        <v>0</v>
      </c>
      <c r="W608" s="93"/>
      <c r="X608" s="93"/>
      <c r="Y608" s="93"/>
      <c r="Z608" s="100"/>
    </row>
    <row r="609" spans="1:26" ht="20.25" x14ac:dyDescent="0.3">
      <c r="A609" s="93"/>
      <c r="B609" s="94" t="str">
        <f ca="1">IFERROR(OFFSET(DC[[#Headers],[Code Project]],MATCH(MYCS[[#This Row],[Project Code and Name ]],DC[Code Project],0),-3),"")</f>
        <v/>
      </c>
      <c r="C609" s="93"/>
      <c r="D609" s="95" t="str">
        <f ca="1">IFERROR(OFFSET(DC[[#Headers],[Code Project]],MATCH(MYCS[[#This Row],[Project Code and Name ]],DC[Code Project],0),1),"")</f>
        <v/>
      </c>
      <c r="E609" s="96" t="str">
        <f ca="1">IFERROR(OFFSET(DC[[#Headers],[Code Project]],MATCH(MYCS[[#This Row],[Project Code and Name ]],DC[Code Project],0),6),"")</f>
        <v/>
      </c>
      <c r="F609" s="93"/>
      <c r="G609" s="93"/>
      <c r="H609" s="97"/>
      <c r="I609" s="97"/>
      <c r="J609" s="97"/>
      <c r="K609" s="97"/>
      <c r="L609" s="97"/>
      <c r="M609" s="97"/>
      <c r="N609" s="98">
        <f>J609+K609+L609+MYCS[[#This Row],[Non contractual commitments]]</f>
        <v>0</v>
      </c>
      <c r="O609" s="97"/>
      <c r="P609" s="97"/>
      <c r="Q609" s="97"/>
      <c r="R609" s="97"/>
      <c r="S609" s="97"/>
      <c r="T609" s="97"/>
      <c r="U609" s="98">
        <f>SUM(MYCS[[#This Row],[FY25-26 sum (signed)]:[Cumulative spending to end FY 23/24]],MYCS[[#This Row],[Approved budget FY 24/25]])</f>
        <v>0</v>
      </c>
      <c r="V609" s="99">
        <f>MYCS[[#This Row],[Total Project Commitments]]-MYCS[[#This Row],[Total approved cost of the project by DC (Value in UGX)]]</f>
        <v>0</v>
      </c>
      <c r="W609" s="93"/>
      <c r="X609" s="93"/>
      <c r="Y609" s="93"/>
      <c r="Z609" s="100"/>
    </row>
    <row r="610" spans="1:26" ht="20.25" x14ac:dyDescent="0.3">
      <c r="A610" s="93"/>
      <c r="B610" s="94" t="str">
        <f ca="1">IFERROR(OFFSET(DC[[#Headers],[Code Project]],MATCH(MYCS[[#This Row],[Project Code and Name ]],DC[Code Project],0),-3),"")</f>
        <v/>
      </c>
      <c r="C610" s="93"/>
      <c r="D610" s="95" t="str">
        <f ca="1">IFERROR(OFFSET(DC[[#Headers],[Code Project]],MATCH(MYCS[[#This Row],[Project Code and Name ]],DC[Code Project],0),1),"")</f>
        <v/>
      </c>
      <c r="E610" s="96" t="str">
        <f ca="1">IFERROR(OFFSET(DC[[#Headers],[Code Project]],MATCH(MYCS[[#This Row],[Project Code and Name ]],DC[Code Project],0),6),"")</f>
        <v/>
      </c>
      <c r="F610" s="93"/>
      <c r="G610" s="93"/>
      <c r="H610" s="97"/>
      <c r="I610" s="97"/>
      <c r="J610" s="97"/>
      <c r="K610" s="97"/>
      <c r="L610" s="97"/>
      <c r="M610" s="97"/>
      <c r="N610" s="98">
        <f>J610+K610+L610+MYCS[[#This Row],[Non contractual commitments]]</f>
        <v>0</v>
      </c>
      <c r="O610" s="97"/>
      <c r="P610" s="97"/>
      <c r="Q610" s="97"/>
      <c r="R610" s="97"/>
      <c r="S610" s="97"/>
      <c r="T610" s="97"/>
      <c r="U610" s="98">
        <f>SUM(MYCS[[#This Row],[FY25-26 sum (signed)]:[Cumulative spending to end FY 23/24]],MYCS[[#This Row],[Approved budget FY 24/25]])</f>
        <v>0</v>
      </c>
      <c r="V610" s="99">
        <f>MYCS[[#This Row],[Total Project Commitments]]-MYCS[[#This Row],[Total approved cost of the project by DC (Value in UGX)]]</f>
        <v>0</v>
      </c>
      <c r="W610" s="93"/>
      <c r="X610" s="93"/>
      <c r="Y610" s="93"/>
      <c r="Z610" s="100"/>
    </row>
    <row r="611" spans="1:26" ht="20.25" x14ac:dyDescent="0.3">
      <c r="A611" s="93"/>
      <c r="B611" s="94" t="str">
        <f ca="1">IFERROR(OFFSET(DC[[#Headers],[Code Project]],MATCH(MYCS[[#This Row],[Project Code and Name ]],DC[Code Project],0),-3),"")</f>
        <v/>
      </c>
      <c r="C611" s="93"/>
      <c r="D611" s="95" t="str">
        <f ca="1">IFERROR(OFFSET(DC[[#Headers],[Code Project]],MATCH(MYCS[[#This Row],[Project Code and Name ]],DC[Code Project],0),1),"")</f>
        <v/>
      </c>
      <c r="E611" s="96" t="str">
        <f ca="1">IFERROR(OFFSET(DC[[#Headers],[Code Project]],MATCH(MYCS[[#This Row],[Project Code and Name ]],DC[Code Project],0),6),"")</f>
        <v/>
      </c>
      <c r="F611" s="93"/>
      <c r="G611" s="93"/>
      <c r="H611" s="97"/>
      <c r="I611" s="97"/>
      <c r="J611" s="97"/>
      <c r="K611" s="97"/>
      <c r="L611" s="97"/>
      <c r="M611" s="97"/>
      <c r="N611" s="98">
        <f>J611+K611+L611+MYCS[[#This Row],[Non contractual commitments]]</f>
        <v>0</v>
      </c>
      <c r="O611" s="97"/>
      <c r="P611" s="97"/>
      <c r="Q611" s="97"/>
      <c r="R611" s="97"/>
      <c r="S611" s="97"/>
      <c r="T611" s="97"/>
      <c r="U611" s="98">
        <f>SUM(MYCS[[#This Row],[FY25-26 sum (signed)]:[Cumulative spending to end FY 23/24]],MYCS[[#This Row],[Approved budget FY 24/25]])</f>
        <v>0</v>
      </c>
      <c r="V611" s="99">
        <f>MYCS[[#This Row],[Total Project Commitments]]-MYCS[[#This Row],[Total approved cost of the project by DC (Value in UGX)]]</f>
        <v>0</v>
      </c>
      <c r="W611" s="93"/>
      <c r="X611" s="93"/>
      <c r="Y611" s="93"/>
      <c r="Z611" s="100"/>
    </row>
    <row r="612" spans="1:26" ht="20.25" x14ac:dyDescent="0.3">
      <c r="A612" s="93"/>
      <c r="B612" s="94" t="str">
        <f ca="1">IFERROR(OFFSET(DC[[#Headers],[Code Project]],MATCH(MYCS[[#This Row],[Project Code and Name ]],DC[Code Project],0),-3),"")</f>
        <v/>
      </c>
      <c r="C612" s="93"/>
      <c r="D612" s="95" t="str">
        <f ca="1">IFERROR(OFFSET(DC[[#Headers],[Code Project]],MATCH(MYCS[[#This Row],[Project Code and Name ]],DC[Code Project],0),1),"")</f>
        <v/>
      </c>
      <c r="E612" s="96" t="str">
        <f ca="1">IFERROR(OFFSET(DC[[#Headers],[Code Project]],MATCH(MYCS[[#This Row],[Project Code and Name ]],DC[Code Project],0),6),"")</f>
        <v/>
      </c>
      <c r="F612" s="93"/>
      <c r="G612" s="93"/>
      <c r="H612" s="97"/>
      <c r="I612" s="97"/>
      <c r="J612" s="97"/>
      <c r="K612" s="97"/>
      <c r="L612" s="97"/>
      <c r="M612" s="97"/>
      <c r="N612" s="98">
        <f>J612+K612+L612+MYCS[[#This Row],[Non contractual commitments]]</f>
        <v>0</v>
      </c>
      <c r="O612" s="97"/>
      <c r="P612" s="97"/>
      <c r="Q612" s="97"/>
      <c r="R612" s="97"/>
      <c r="S612" s="97"/>
      <c r="T612" s="97"/>
      <c r="U612" s="98">
        <f>SUM(MYCS[[#This Row],[FY25-26 sum (signed)]:[Cumulative spending to end FY 23/24]],MYCS[[#This Row],[Approved budget FY 24/25]])</f>
        <v>0</v>
      </c>
      <c r="V612" s="99">
        <f>MYCS[[#This Row],[Total Project Commitments]]-MYCS[[#This Row],[Total approved cost of the project by DC (Value in UGX)]]</f>
        <v>0</v>
      </c>
      <c r="W612" s="93"/>
      <c r="X612" s="93"/>
      <c r="Y612" s="93"/>
      <c r="Z612" s="100"/>
    </row>
    <row r="613" spans="1:26" ht="20.25" x14ac:dyDescent="0.3">
      <c r="A613" s="93"/>
      <c r="B613" s="94" t="str">
        <f ca="1">IFERROR(OFFSET(DC[[#Headers],[Code Project]],MATCH(MYCS[[#This Row],[Project Code and Name ]],DC[Code Project],0),-3),"")</f>
        <v/>
      </c>
      <c r="C613" s="93"/>
      <c r="D613" s="95" t="str">
        <f ca="1">IFERROR(OFFSET(DC[[#Headers],[Code Project]],MATCH(MYCS[[#This Row],[Project Code and Name ]],DC[Code Project],0),1),"")</f>
        <v/>
      </c>
      <c r="E613" s="96" t="str">
        <f ca="1">IFERROR(OFFSET(DC[[#Headers],[Code Project]],MATCH(MYCS[[#This Row],[Project Code and Name ]],DC[Code Project],0),6),"")</f>
        <v/>
      </c>
      <c r="F613" s="93"/>
      <c r="G613" s="93"/>
      <c r="H613" s="97"/>
      <c r="I613" s="97"/>
      <c r="J613" s="97"/>
      <c r="K613" s="97"/>
      <c r="L613" s="97"/>
      <c r="M613" s="97"/>
      <c r="N613" s="98">
        <f>J613+K613+L613+MYCS[[#This Row],[Non contractual commitments]]</f>
        <v>0</v>
      </c>
      <c r="O613" s="97"/>
      <c r="P613" s="97"/>
      <c r="Q613" s="97"/>
      <c r="R613" s="97"/>
      <c r="S613" s="97"/>
      <c r="T613" s="97"/>
      <c r="U613" s="98">
        <f>SUM(MYCS[[#This Row],[FY25-26 sum (signed)]:[Cumulative spending to end FY 23/24]],MYCS[[#This Row],[Approved budget FY 24/25]])</f>
        <v>0</v>
      </c>
      <c r="V613" s="99">
        <f>MYCS[[#This Row],[Total Project Commitments]]-MYCS[[#This Row],[Total approved cost of the project by DC (Value in UGX)]]</f>
        <v>0</v>
      </c>
      <c r="W613" s="93"/>
      <c r="X613" s="93"/>
      <c r="Y613" s="93"/>
      <c r="Z613" s="100"/>
    </row>
    <row r="614" spans="1:26" ht="20.25" x14ac:dyDescent="0.3">
      <c r="A614" s="93"/>
      <c r="B614" s="94" t="str">
        <f ca="1">IFERROR(OFFSET(DC[[#Headers],[Code Project]],MATCH(MYCS[[#This Row],[Project Code and Name ]],DC[Code Project],0),-3),"")</f>
        <v/>
      </c>
      <c r="C614" s="93"/>
      <c r="D614" s="95" t="str">
        <f ca="1">IFERROR(OFFSET(DC[[#Headers],[Code Project]],MATCH(MYCS[[#This Row],[Project Code and Name ]],DC[Code Project],0),1),"")</f>
        <v/>
      </c>
      <c r="E614" s="96" t="str">
        <f ca="1">IFERROR(OFFSET(DC[[#Headers],[Code Project]],MATCH(MYCS[[#This Row],[Project Code and Name ]],DC[Code Project],0),6),"")</f>
        <v/>
      </c>
      <c r="F614" s="93"/>
      <c r="G614" s="93"/>
      <c r="H614" s="97"/>
      <c r="I614" s="97"/>
      <c r="J614" s="97"/>
      <c r="K614" s="97"/>
      <c r="L614" s="97"/>
      <c r="M614" s="97"/>
      <c r="N614" s="98">
        <f>J614+K614+L614+MYCS[[#This Row],[Non contractual commitments]]</f>
        <v>0</v>
      </c>
      <c r="O614" s="97"/>
      <c r="P614" s="97"/>
      <c r="Q614" s="97"/>
      <c r="R614" s="97"/>
      <c r="S614" s="97"/>
      <c r="T614" s="97"/>
      <c r="U614" s="98">
        <f>SUM(MYCS[[#This Row],[FY25-26 sum (signed)]:[Cumulative spending to end FY 23/24]],MYCS[[#This Row],[Approved budget FY 24/25]])</f>
        <v>0</v>
      </c>
      <c r="V614" s="99">
        <f>MYCS[[#This Row],[Total Project Commitments]]-MYCS[[#This Row],[Total approved cost of the project by DC (Value in UGX)]]</f>
        <v>0</v>
      </c>
      <c r="W614" s="93"/>
      <c r="X614" s="93"/>
      <c r="Y614" s="93"/>
      <c r="Z614" s="100"/>
    </row>
    <row r="615" spans="1:26" ht="20.25" x14ac:dyDescent="0.3">
      <c r="A615" s="93"/>
      <c r="B615" s="94" t="str">
        <f ca="1">IFERROR(OFFSET(DC[[#Headers],[Code Project]],MATCH(MYCS[[#This Row],[Project Code and Name ]],DC[Code Project],0),-3),"")</f>
        <v/>
      </c>
      <c r="C615" s="93"/>
      <c r="D615" s="95" t="str">
        <f ca="1">IFERROR(OFFSET(DC[[#Headers],[Code Project]],MATCH(MYCS[[#This Row],[Project Code and Name ]],DC[Code Project],0),1),"")</f>
        <v/>
      </c>
      <c r="E615" s="96" t="str">
        <f ca="1">IFERROR(OFFSET(DC[[#Headers],[Code Project]],MATCH(MYCS[[#This Row],[Project Code and Name ]],DC[Code Project],0),6),"")</f>
        <v/>
      </c>
      <c r="F615" s="93"/>
      <c r="G615" s="93"/>
      <c r="H615" s="97"/>
      <c r="I615" s="97"/>
      <c r="J615" s="97"/>
      <c r="K615" s="97"/>
      <c r="L615" s="97"/>
      <c r="M615" s="97"/>
      <c r="N615" s="98">
        <f>J615+K615+L615+MYCS[[#This Row],[Non contractual commitments]]</f>
        <v>0</v>
      </c>
      <c r="O615" s="97"/>
      <c r="P615" s="97"/>
      <c r="Q615" s="97"/>
      <c r="R615" s="97"/>
      <c r="S615" s="97"/>
      <c r="T615" s="97"/>
      <c r="U615" s="98">
        <f>SUM(MYCS[[#This Row],[FY25-26 sum (signed)]:[Cumulative spending to end FY 23/24]],MYCS[[#This Row],[Approved budget FY 24/25]])</f>
        <v>0</v>
      </c>
      <c r="V615" s="99">
        <f>MYCS[[#This Row],[Total Project Commitments]]-MYCS[[#This Row],[Total approved cost of the project by DC (Value in UGX)]]</f>
        <v>0</v>
      </c>
      <c r="W615" s="93"/>
      <c r="X615" s="93"/>
      <c r="Y615" s="93"/>
      <c r="Z615" s="100"/>
    </row>
    <row r="616" spans="1:26" ht="20.25" x14ac:dyDescent="0.3">
      <c r="A616" s="93"/>
      <c r="B616" s="94" t="str">
        <f ca="1">IFERROR(OFFSET(DC[[#Headers],[Code Project]],MATCH(MYCS[[#This Row],[Project Code and Name ]],DC[Code Project],0),-3),"")</f>
        <v/>
      </c>
      <c r="C616" s="93"/>
      <c r="D616" s="95" t="str">
        <f ca="1">IFERROR(OFFSET(DC[[#Headers],[Code Project]],MATCH(MYCS[[#This Row],[Project Code and Name ]],DC[Code Project],0),1),"")</f>
        <v/>
      </c>
      <c r="E616" s="96" t="str">
        <f ca="1">IFERROR(OFFSET(DC[[#Headers],[Code Project]],MATCH(MYCS[[#This Row],[Project Code and Name ]],DC[Code Project],0),6),"")</f>
        <v/>
      </c>
      <c r="F616" s="93"/>
      <c r="G616" s="93"/>
      <c r="H616" s="97"/>
      <c r="I616" s="97"/>
      <c r="J616" s="97"/>
      <c r="K616" s="97"/>
      <c r="L616" s="97"/>
      <c r="M616" s="97"/>
      <c r="N616" s="98">
        <f>J616+K616+L616+MYCS[[#This Row],[Non contractual commitments]]</f>
        <v>0</v>
      </c>
      <c r="O616" s="97"/>
      <c r="P616" s="97"/>
      <c r="Q616" s="97"/>
      <c r="R616" s="97"/>
      <c r="S616" s="97"/>
      <c r="T616" s="97"/>
      <c r="U616" s="98">
        <f>SUM(MYCS[[#This Row],[FY25-26 sum (signed)]:[Cumulative spending to end FY 23/24]],MYCS[[#This Row],[Approved budget FY 24/25]])</f>
        <v>0</v>
      </c>
      <c r="V616" s="99">
        <f>MYCS[[#This Row],[Total Project Commitments]]-MYCS[[#This Row],[Total approved cost of the project by DC (Value in UGX)]]</f>
        <v>0</v>
      </c>
      <c r="W616" s="93"/>
      <c r="X616" s="93"/>
      <c r="Y616" s="93"/>
      <c r="Z616" s="100"/>
    </row>
    <row r="617" spans="1:26" ht="20.25" x14ac:dyDescent="0.3">
      <c r="A617" s="93"/>
      <c r="B617" s="94" t="str">
        <f ca="1">IFERROR(OFFSET(DC[[#Headers],[Code Project]],MATCH(MYCS[[#This Row],[Project Code and Name ]],DC[Code Project],0),-3),"")</f>
        <v/>
      </c>
      <c r="C617" s="93"/>
      <c r="D617" s="95" t="str">
        <f ca="1">IFERROR(OFFSET(DC[[#Headers],[Code Project]],MATCH(MYCS[[#This Row],[Project Code and Name ]],DC[Code Project],0),1),"")</f>
        <v/>
      </c>
      <c r="E617" s="96" t="str">
        <f ca="1">IFERROR(OFFSET(DC[[#Headers],[Code Project]],MATCH(MYCS[[#This Row],[Project Code and Name ]],DC[Code Project],0),6),"")</f>
        <v/>
      </c>
      <c r="F617" s="93"/>
      <c r="G617" s="93"/>
      <c r="H617" s="97"/>
      <c r="I617" s="97"/>
      <c r="J617" s="97"/>
      <c r="K617" s="97"/>
      <c r="L617" s="97"/>
      <c r="M617" s="97"/>
      <c r="N617" s="98">
        <f>J617+K617+L617+MYCS[[#This Row],[Non contractual commitments]]</f>
        <v>0</v>
      </c>
      <c r="O617" s="97"/>
      <c r="P617" s="97"/>
      <c r="Q617" s="97"/>
      <c r="R617" s="97"/>
      <c r="S617" s="97"/>
      <c r="T617" s="97"/>
      <c r="U617" s="98">
        <f>SUM(MYCS[[#This Row],[FY25-26 sum (signed)]:[Cumulative spending to end FY 23/24]],MYCS[[#This Row],[Approved budget FY 24/25]])</f>
        <v>0</v>
      </c>
      <c r="V617" s="99">
        <f>MYCS[[#This Row],[Total Project Commitments]]-MYCS[[#This Row],[Total approved cost of the project by DC (Value in UGX)]]</f>
        <v>0</v>
      </c>
      <c r="W617" s="93"/>
      <c r="X617" s="93"/>
      <c r="Y617" s="93"/>
      <c r="Z617" s="100"/>
    </row>
    <row r="618" spans="1:26" ht="20.25" x14ac:dyDescent="0.3">
      <c r="A618" s="93"/>
      <c r="B618" s="94" t="str">
        <f ca="1">IFERROR(OFFSET(DC[[#Headers],[Code Project]],MATCH(MYCS[[#This Row],[Project Code and Name ]],DC[Code Project],0),-3),"")</f>
        <v/>
      </c>
      <c r="C618" s="93"/>
      <c r="D618" s="95" t="str">
        <f ca="1">IFERROR(OFFSET(DC[[#Headers],[Code Project]],MATCH(MYCS[[#This Row],[Project Code and Name ]],DC[Code Project],0),1),"")</f>
        <v/>
      </c>
      <c r="E618" s="96" t="str">
        <f ca="1">IFERROR(OFFSET(DC[[#Headers],[Code Project]],MATCH(MYCS[[#This Row],[Project Code and Name ]],DC[Code Project],0),6),"")</f>
        <v/>
      </c>
      <c r="F618" s="93"/>
      <c r="G618" s="93"/>
      <c r="H618" s="97"/>
      <c r="I618" s="97"/>
      <c r="J618" s="97"/>
      <c r="K618" s="97"/>
      <c r="L618" s="97"/>
      <c r="M618" s="97"/>
      <c r="N618" s="98">
        <f>J618+K618+L618+MYCS[[#This Row],[Non contractual commitments]]</f>
        <v>0</v>
      </c>
      <c r="O618" s="97"/>
      <c r="P618" s="97"/>
      <c r="Q618" s="97"/>
      <c r="R618" s="97"/>
      <c r="S618" s="97"/>
      <c r="T618" s="97"/>
      <c r="U618" s="98">
        <f>SUM(MYCS[[#This Row],[FY25-26 sum (signed)]:[Cumulative spending to end FY 23/24]],MYCS[[#This Row],[Approved budget FY 24/25]])</f>
        <v>0</v>
      </c>
      <c r="V618" s="99">
        <f>MYCS[[#This Row],[Total Project Commitments]]-MYCS[[#This Row],[Total approved cost of the project by DC (Value in UGX)]]</f>
        <v>0</v>
      </c>
      <c r="W618" s="93"/>
      <c r="X618" s="93"/>
      <c r="Y618" s="93"/>
      <c r="Z618" s="100"/>
    </row>
    <row r="619" spans="1:26" ht="20.25" x14ac:dyDescent="0.3">
      <c r="A619" s="93"/>
      <c r="B619" s="94" t="str">
        <f ca="1">IFERROR(OFFSET(DC[[#Headers],[Code Project]],MATCH(MYCS[[#This Row],[Project Code and Name ]],DC[Code Project],0),-3),"")</f>
        <v/>
      </c>
      <c r="C619" s="93"/>
      <c r="D619" s="95" t="str">
        <f ca="1">IFERROR(OFFSET(DC[[#Headers],[Code Project]],MATCH(MYCS[[#This Row],[Project Code and Name ]],DC[Code Project],0),1),"")</f>
        <v/>
      </c>
      <c r="E619" s="96" t="str">
        <f ca="1">IFERROR(OFFSET(DC[[#Headers],[Code Project]],MATCH(MYCS[[#This Row],[Project Code and Name ]],DC[Code Project],0),6),"")</f>
        <v/>
      </c>
      <c r="F619" s="93"/>
      <c r="G619" s="93"/>
      <c r="H619" s="97"/>
      <c r="I619" s="97"/>
      <c r="J619" s="97"/>
      <c r="K619" s="97"/>
      <c r="L619" s="97"/>
      <c r="M619" s="97"/>
      <c r="N619" s="98">
        <f>J619+K619+L619+MYCS[[#This Row],[Non contractual commitments]]</f>
        <v>0</v>
      </c>
      <c r="O619" s="97"/>
      <c r="P619" s="97"/>
      <c r="Q619" s="97"/>
      <c r="R619" s="97"/>
      <c r="S619" s="97"/>
      <c r="T619" s="97"/>
      <c r="U619" s="98">
        <f>SUM(MYCS[[#This Row],[FY25-26 sum (signed)]:[Cumulative spending to end FY 23/24]],MYCS[[#This Row],[Approved budget FY 24/25]])</f>
        <v>0</v>
      </c>
      <c r="V619" s="99">
        <f>MYCS[[#This Row],[Total Project Commitments]]-MYCS[[#This Row],[Total approved cost of the project by DC (Value in UGX)]]</f>
        <v>0</v>
      </c>
      <c r="W619" s="93"/>
      <c r="X619" s="93"/>
      <c r="Y619" s="93"/>
      <c r="Z619" s="100"/>
    </row>
    <row r="620" spans="1:26" ht="20.25" x14ac:dyDescent="0.3">
      <c r="A620" s="93"/>
      <c r="B620" s="94" t="str">
        <f ca="1">IFERROR(OFFSET(DC[[#Headers],[Code Project]],MATCH(MYCS[[#This Row],[Project Code and Name ]],DC[Code Project],0),-3),"")</f>
        <v/>
      </c>
      <c r="C620" s="93"/>
      <c r="D620" s="95" t="str">
        <f ca="1">IFERROR(OFFSET(DC[[#Headers],[Code Project]],MATCH(MYCS[[#This Row],[Project Code and Name ]],DC[Code Project],0),1),"")</f>
        <v/>
      </c>
      <c r="E620" s="96" t="str">
        <f ca="1">IFERROR(OFFSET(DC[[#Headers],[Code Project]],MATCH(MYCS[[#This Row],[Project Code and Name ]],DC[Code Project],0),6),"")</f>
        <v/>
      </c>
      <c r="F620" s="93"/>
      <c r="G620" s="93"/>
      <c r="H620" s="97"/>
      <c r="I620" s="97"/>
      <c r="J620" s="97"/>
      <c r="K620" s="97"/>
      <c r="L620" s="97"/>
      <c r="M620" s="97"/>
      <c r="N620" s="98">
        <f>J620+K620+L620+MYCS[[#This Row],[Non contractual commitments]]</f>
        <v>0</v>
      </c>
      <c r="O620" s="97"/>
      <c r="P620" s="97"/>
      <c r="Q620" s="97"/>
      <c r="R620" s="97"/>
      <c r="S620" s="97"/>
      <c r="T620" s="97"/>
      <c r="U620" s="98">
        <f>SUM(MYCS[[#This Row],[FY25-26 sum (signed)]:[Cumulative spending to end FY 23/24]],MYCS[[#This Row],[Approved budget FY 24/25]])</f>
        <v>0</v>
      </c>
      <c r="V620" s="99">
        <f>MYCS[[#This Row],[Total Project Commitments]]-MYCS[[#This Row],[Total approved cost of the project by DC (Value in UGX)]]</f>
        <v>0</v>
      </c>
      <c r="W620" s="93"/>
      <c r="X620" s="93"/>
      <c r="Y620" s="93"/>
      <c r="Z620" s="100"/>
    </row>
    <row r="621" spans="1:26" ht="20.25" x14ac:dyDescent="0.3">
      <c r="A621" s="93"/>
      <c r="B621" s="94" t="str">
        <f ca="1">IFERROR(OFFSET(DC[[#Headers],[Code Project]],MATCH(MYCS[[#This Row],[Project Code and Name ]],DC[Code Project],0),-3),"")</f>
        <v/>
      </c>
      <c r="C621" s="93"/>
      <c r="D621" s="95" t="str">
        <f ca="1">IFERROR(OFFSET(DC[[#Headers],[Code Project]],MATCH(MYCS[[#This Row],[Project Code and Name ]],DC[Code Project],0),1),"")</f>
        <v/>
      </c>
      <c r="E621" s="96" t="str">
        <f ca="1">IFERROR(OFFSET(DC[[#Headers],[Code Project]],MATCH(MYCS[[#This Row],[Project Code and Name ]],DC[Code Project],0),6),"")</f>
        <v/>
      </c>
      <c r="F621" s="93"/>
      <c r="G621" s="93"/>
      <c r="H621" s="97"/>
      <c r="I621" s="97"/>
      <c r="J621" s="97"/>
      <c r="K621" s="97"/>
      <c r="L621" s="97"/>
      <c r="M621" s="97"/>
      <c r="N621" s="98">
        <f>J621+K621+L621+MYCS[[#This Row],[Non contractual commitments]]</f>
        <v>0</v>
      </c>
      <c r="O621" s="97"/>
      <c r="P621" s="97"/>
      <c r="Q621" s="97"/>
      <c r="R621" s="97"/>
      <c r="S621" s="97"/>
      <c r="T621" s="97"/>
      <c r="U621" s="98">
        <f>SUM(MYCS[[#This Row],[FY25-26 sum (signed)]:[Cumulative spending to end FY 23/24]],MYCS[[#This Row],[Approved budget FY 24/25]])</f>
        <v>0</v>
      </c>
      <c r="V621" s="99">
        <f>MYCS[[#This Row],[Total Project Commitments]]-MYCS[[#This Row],[Total approved cost of the project by DC (Value in UGX)]]</f>
        <v>0</v>
      </c>
      <c r="W621" s="93"/>
      <c r="X621" s="93"/>
      <c r="Y621" s="93"/>
      <c r="Z621" s="100"/>
    </row>
    <row r="622" spans="1:26" ht="20.25" x14ac:dyDescent="0.3">
      <c r="A622" s="93"/>
      <c r="B622" s="94" t="str">
        <f ca="1">IFERROR(OFFSET(DC[[#Headers],[Code Project]],MATCH(MYCS[[#This Row],[Project Code and Name ]],DC[Code Project],0),-3),"")</f>
        <v/>
      </c>
      <c r="C622" s="93"/>
      <c r="D622" s="95" t="str">
        <f ca="1">IFERROR(OFFSET(DC[[#Headers],[Code Project]],MATCH(MYCS[[#This Row],[Project Code and Name ]],DC[Code Project],0),1),"")</f>
        <v/>
      </c>
      <c r="E622" s="96" t="str">
        <f ca="1">IFERROR(OFFSET(DC[[#Headers],[Code Project]],MATCH(MYCS[[#This Row],[Project Code and Name ]],DC[Code Project],0),6),"")</f>
        <v/>
      </c>
      <c r="F622" s="93"/>
      <c r="G622" s="93"/>
      <c r="H622" s="97"/>
      <c r="I622" s="97"/>
      <c r="J622" s="97"/>
      <c r="K622" s="97"/>
      <c r="L622" s="97"/>
      <c r="M622" s="97"/>
      <c r="N622" s="98">
        <f>J622+K622+L622+MYCS[[#This Row],[Non contractual commitments]]</f>
        <v>0</v>
      </c>
      <c r="O622" s="97"/>
      <c r="P622" s="97"/>
      <c r="Q622" s="97"/>
      <c r="R622" s="97"/>
      <c r="S622" s="97"/>
      <c r="T622" s="97"/>
      <c r="U622" s="98">
        <f>SUM(MYCS[[#This Row],[FY25-26 sum (signed)]:[Cumulative spending to end FY 23/24]],MYCS[[#This Row],[Approved budget FY 24/25]])</f>
        <v>0</v>
      </c>
      <c r="V622" s="99">
        <f>MYCS[[#This Row],[Total Project Commitments]]-MYCS[[#This Row],[Total approved cost of the project by DC (Value in UGX)]]</f>
        <v>0</v>
      </c>
      <c r="W622" s="93"/>
      <c r="X622" s="93"/>
      <c r="Y622" s="93"/>
      <c r="Z622" s="100"/>
    </row>
    <row r="623" spans="1:26" ht="20.25" x14ac:dyDescent="0.3">
      <c r="A623" s="93"/>
      <c r="B623" s="94" t="str">
        <f ca="1">IFERROR(OFFSET(DC[[#Headers],[Code Project]],MATCH(MYCS[[#This Row],[Project Code and Name ]],DC[Code Project],0),-3),"")</f>
        <v/>
      </c>
      <c r="C623" s="93"/>
      <c r="D623" s="95" t="str">
        <f ca="1">IFERROR(OFFSET(DC[[#Headers],[Code Project]],MATCH(MYCS[[#This Row],[Project Code and Name ]],DC[Code Project],0),1),"")</f>
        <v/>
      </c>
      <c r="E623" s="96" t="str">
        <f ca="1">IFERROR(OFFSET(DC[[#Headers],[Code Project]],MATCH(MYCS[[#This Row],[Project Code and Name ]],DC[Code Project],0),6),"")</f>
        <v/>
      </c>
      <c r="F623" s="93"/>
      <c r="G623" s="93"/>
      <c r="H623" s="97"/>
      <c r="I623" s="97"/>
      <c r="J623" s="97"/>
      <c r="K623" s="97"/>
      <c r="L623" s="97"/>
      <c r="M623" s="97"/>
      <c r="N623" s="98">
        <f>J623+K623+L623+MYCS[[#This Row],[Non contractual commitments]]</f>
        <v>0</v>
      </c>
      <c r="O623" s="97"/>
      <c r="P623" s="97"/>
      <c r="Q623" s="97"/>
      <c r="R623" s="97"/>
      <c r="S623" s="97"/>
      <c r="T623" s="97"/>
      <c r="U623" s="98">
        <f>SUM(MYCS[[#This Row],[FY25-26 sum (signed)]:[Cumulative spending to end FY 23/24]],MYCS[[#This Row],[Approved budget FY 24/25]])</f>
        <v>0</v>
      </c>
      <c r="V623" s="99">
        <f>MYCS[[#This Row],[Total Project Commitments]]-MYCS[[#This Row],[Total approved cost of the project by DC (Value in UGX)]]</f>
        <v>0</v>
      </c>
      <c r="W623" s="93"/>
      <c r="X623" s="93"/>
      <c r="Y623" s="93"/>
      <c r="Z623" s="100"/>
    </row>
    <row r="624" spans="1:26" ht="20.25" x14ac:dyDescent="0.3">
      <c r="A624" s="93"/>
      <c r="B624" s="94" t="str">
        <f ca="1">IFERROR(OFFSET(DC[[#Headers],[Code Project]],MATCH(MYCS[[#This Row],[Project Code and Name ]],DC[Code Project],0),-3),"")</f>
        <v/>
      </c>
      <c r="C624" s="93"/>
      <c r="D624" s="95" t="str">
        <f ca="1">IFERROR(OFFSET(DC[[#Headers],[Code Project]],MATCH(MYCS[[#This Row],[Project Code and Name ]],DC[Code Project],0),1),"")</f>
        <v/>
      </c>
      <c r="E624" s="96" t="str">
        <f ca="1">IFERROR(OFFSET(DC[[#Headers],[Code Project]],MATCH(MYCS[[#This Row],[Project Code and Name ]],DC[Code Project],0),6),"")</f>
        <v/>
      </c>
      <c r="F624" s="93"/>
      <c r="G624" s="93"/>
      <c r="H624" s="97"/>
      <c r="I624" s="97"/>
      <c r="J624" s="97"/>
      <c r="K624" s="97"/>
      <c r="L624" s="97"/>
      <c r="M624" s="97"/>
      <c r="N624" s="98">
        <f>J624+K624+L624+MYCS[[#This Row],[Non contractual commitments]]</f>
        <v>0</v>
      </c>
      <c r="O624" s="97"/>
      <c r="P624" s="97"/>
      <c r="Q624" s="97"/>
      <c r="R624" s="97"/>
      <c r="S624" s="97"/>
      <c r="T624" s="97"/>
      <c r="U624" s="98">
        <f>SUM(MYCS[[#This Row],[FY25-26 sum (signed)]:[Cumulative spending to end FY 23/24]],MYCS[[#This Row],[Approved budget FY 24/25]])</f>
        <v>0</v>
      </c>
      <c r="V624" s="99">
        <f>MYCS[[#This Row],[Total Project Commitments]]-MYCS[[#This Row],[Total approved cost of the project by DC (Value in UGX)]]</f>
        <v>0</v>
      </c>
      <c r="W624" s="93"/>
      <c r="X624" s="93"/>
      <c r="Y624" s="93"/>
      <c r="Z624" s="100"/>
    </row>
    <row r="625" spans="1:26" ht="20.25" x14ac:dyDescent="0.3">
      <c r="A625" s="93"/>
      <c r="B625" s="94" t="str">
        <f ca="1">IFERROR(OFFSET(DC[[#Headers],[Code Project]],MATCH(MYCS[[#This Row],[Project Code and Name ]],DC[Code Project],0),-3),"")</f>
        <v/>
      </c>
      <c r="C625" s="93"/>
      <c r="D625" s="95" t="str">
        <f ca="1">IFERROR(OFFSET(DC[[#Headers],[Code Project]],MATCH(MYCS[[#This Row],[Project Code and Name ]],DC[Code Project],0),1),"")</f>
        <v/>
      </c>
      <c r="E625" s="96" t="str">
        <f ca="1">IFERROR(OFFSET(DC[[#Headers],[Code Project]],MATCH(MYCS[[#This Row],[Project Code and Name ]],DC[Code Project],0),6),"")</f>
        <v/>
      </c>
      <c r="F625" s="93"/>
      <c r="G625" s="93"/>
      <c r="H625" s="97"/>
      <c r="I625" s="97"/>
      <c r="J625" s="97"/>
      <c r="K625" s="97"/>
      <c r="L625" s="97"/>
      <c r="M625" s="97"/>
      <c r="N625" s="98">
        <f>J625+K625+L625+MYCS[[#This Row],[Non contractual commitments]]</f>
        <v>0</v>
      </c>
      <c r="O625" s="97"/>
      <c r="P625" s="97"/>
      <c r="Q625" s="97"/>
      <c r="R625" s="97"/>
      <c r="S625" s="97"/>
      <c r="T625" s="97"/>
      <c r="U625" s="98">
        <f>SUM(MYCS[[#This Row],[FY25-26 sum (signed)]:[Cumulative spending to end FY 23/24]],MYCS[[#This Row],[Approved budget FY 24/25]])</f>
        <v>0</v>
      </c>
      <c r="V625" s="99">
        <f>MYCS[[#This Row],[Total Project Commitments]]-MYCS[[#This Row],[Total approved cost of the project by DC (Value in UGX)]]</f>
        <v>0</v>
      </c>
      <c r="W625" s="93"/>
      <c r="X625" s="93"/>
      <c r="Y625" s="93"/>
      <c r="Z625" s="100"/>
    </row>
    <row r="626" spans="1:26" ht="20.25" x14ac:dyDescent="0.3">
      <c r="A626" s="93"/>
      <c r="B626" s="94" t="str">
        <f ca="1">IFERROR(OFFSET(DC[[#Headers],[Code Project]],MATCH(MYCS[[#This Row],[Project Code and Name ]],DC[Code Project],0),-3),"")</f>
        <v/>
      </c>
      <c r="C626" s="93"/>
      <c r="D626" s="95" t="str">
        <f ca="1">IFERROR(OFFSET(DC[[#Headers],[Code Project]],MATCH(MYCS[[#This Row],[Project Code and Name ]],DC[Code Project],0),1),"")</f>
        <v/>
      </c>
      <c r="E626" s="96" t="str">
        <f ca="1">IFERROR(OFFSET(DC[[#Headers],[Code Project]],MATCH(MYCS[[#This Row],[Project Code and Name ]],DC[Code Project],0),6),"")</f>
        <v/>
      </c>
      <c r="F626" s="93"/>
      <c r="G626" s="93"/>
      <c r="H626" s="97"/>
      <c r="I626" s="97"/>
      <c r="J626" s="97"/>
      <c r="K626" s="97"/>
      <c r="L626" s="97"/>
      <c r="M626" s="97"/>
      <c r="N626" s="98">
        <f>J626+K626+L626+MYCS[[#This Row],[Non contractual commitments]]</f>
        <v>0</v>
      </c>
      <c r="O626" s="97"/>
      <c r="P626" s="97"/>
      <c r="Q626" s="97"/>
      <c r="R626" s="97"/>
      <c r="S626" s="97"/>
      <c r="T626" s="97"/>
      <c r="U626" s="98">
        <f>SUM(MYCS[[#This Row],[FY25-26 sum (signed)]:[Cumulative spending to end FY 23/24]],MYCS[[#This Row],[Approved budget FY 24/25]])</f>
        <v>0</v>
      </c>
      <c r="V626" s="99">
        <f>MYCS[[#This Row],[Total Project Commitments]]-MYCS[[#This Row],[Total approved cost of the project by DC (Value in UGX)]]</f>
        <v>0</v>
      </c>
      <c r="W626" s="93"/>
      <c r="X626" s="93"/>
      <c r="Y626" s="93"/>
      <c r="Z626" s="100"/>
    </row>
    <row r="627" spans="1:26" ht="20.25" x14ac:dyDescent="0.3">
      <c r="A627" s="93"/>
      <c r="B627" s="94" t="str">
        <f ca="1">IFERROR(OFFSET(DC[[#Headers],[Code Project]],MATCH(MYCS[[#This Row],[Project Code and Name ]],DC[Code Project],0),-3),"")</f>
        <v/>
      </c>
      <c r="C627" s="93"/>
      <c r="D627" s="95" t="str">
        <f ca="1">IFERROR(OFFSET(DC[[#Headers],[Code Project]],MATCH(MYCS[[#This Row],[Project Code and Name ]],DC[Code Project],0),1),"")</f>
        <v/>
      </c>
      <c r="E627" s="96" t="str">
        <f ca="1">IFERROR(OFFSET(DC[[#Headers],[Code Project]],MATCH(MYCS[[#This Row],[Project Code and Name ]],DC[Code Project],0),6),"")</f>
        <v/>
      </c>
      <c r="F627" s="93"/>
      <c r="G627" s="93"/>
      <c r="H627" s="97"/>
      <c r="I627" s="97"/>
      <c r="J627" s="97"/>
      <c r="K627" s="97"/>
      <c r="L627" s="97"/>
      <c r="M627" s="97"/>
      <c r="N627" s="98">
        <f>J627+K627+L627+MYCS[[#This Row],[Non contractual commitments]]</f>
        <v>0</v>
      </c>
      <c r="O627" s="97"/>
      <c r="P627" s="97"/>
      <c r="Q627" s="97"/>
      <c r="R627" s="97"/>
      <c r="S627" s="97"/>
      <c r="T627" s="97"/>
      <c r="U627" s="98">
        <f>SUM(MYCS[[#This Row],[FY25-26 sum (signed)]:[Cumulative spending to end FY 23/24]],MYCS[[#This Row],[Approved budget FY 24/25]])</f>
        <v>0</v>
      </c>
      <c r="V627" s="99">
        <f>MYCS[[#This Row],[Total Project Commitments]]-MYCS[[#This Row],[Total approved cost of the project by DC (Value in UGX)]]</f>
        <v>0</v>
      </c>
      <c r="W627" s="93"/>
      <c r="X627" s="93"/>
      <c r="Y627" s="93"/>
      <c r="Z627" s="100"/>
    </row>
    <row r="628" spans="1:26" ht="20.25" x14ac:dyDescent="0.3">
      <c r="A628" s="93"/>
      <c r="B628" s="94" t="str">
        <f ca="1">IFERROR(OFFSET(DC[[#Headers],[Code Project]],MATCH(MYCS[[#This Row],[Project Code and Name ]],DC[Code Project],0),-3),"")</f>
        <v/>
      </c>
      <c r="C628" s="93"/>
      <c r="D628" s="95" t="str">
        <f ca="1">IFERROR(OFFSET(DC[[#Headers],[Code Project]],MATCH(MYCS[[#This Row],[Project Code and Name ]],DC[Code Project],0),1),"")</f>
        <v/>
      </c>
      <c r="E628" s="96" t="str">
        <f ca="1">IFERROR(OFFSET(DC[[#Headers],[Code Project]],MATCH(MYCS[[#This Row],[Project Code and Name ]],DC[Code Project],0),6),"")</f>
        <v/>
      </c>
      <c r="F628" s="93"/>
      <c r="G628" s="93"/>
      <c r="H628" s="97"/>
      <c r="I628" s="97"/>
      <c r="J628" s="97"/>
      <c r="K628" s="97"/>
      <c r="L628" s="97"/>
      <c r="M628" s="97"/>
      <c r="N628" s="98">
        <f>J628+K628+L628+MYCS[[#This Row],[Non contractual commitments]]</f>
        <v>0</v>
      </c>
      <c r="O628" s="97"/>
      <c r="P628" s="97"/>
      <c r="Q628" s="97"/>
      <c r="R628" s="97"/>
      <c r="S628" s="97"/>
      <c r="T628" s="97"/>
      <c r="U628" s="98">
        <f>SUM(MYCS[[#This Row],[FY25-26 sum (signed)]:[Cumulative spending to end FY 23/24]],MYCS[[#This Row],[Approved budget FY 24/25]])</f>
        <v>0</v>
      </c>
      <c r="V628" s="99">
        <f>MYCS[[#This Row],[Total Project Commitments]]-MYCS[[#This Row],[Total approved cost of the project by DC (Value in UGX)]]</f>
        <v>0</v>
      </c>
      <c r="W628" s="93"/>
      <c r="X628" s="93"/>
      <c r="Y628" s="93"/>
      <c r="Z628" s="100"/>
    </row>
    <row r="629" spans="1:26" ht="20.25" x14ac:dyDescent="0.3">
      <c r="A629" s="93"/>
      <c r="B629" s="94" t="str">
        <f ca="1">IFERROR(OFFSET(DC[[#Headers],[Code Project]],MATCH(MYCS[[#This Row],[Project Code and Name ]],DC[Code Project],0),-3),"")</f>
        <v/>
      </c>
      <c r="C629" s="93"/>
      <c r="D629" s="95" t="str">
        <f ca="1">IFERROR(OFFSET(DC[[#Headers],[Code Project]],MATCH(MYCS[[#This Row],[Project Code and Name ]],DC[Code Project],0),1),"")</f>
        <v/>
      </c>
      <c r="E629" s="96" t="str">
        <f ca="1">IFERROR(OFFSET(DC[[#Headers],[Code Project]],MATCH(MYCS[[#This Row],[Project Code and Name ]],DC[Code Project],0),6),"")</f>
        <v/>
      </c>
      <c r="F629" s="93"/>
      <c r="G629" s="93"/>
      <c r="H629" s="97"/>
      <c r="I629" s="97"/>
      <c r="J629" s="97"/>
      <c r="K629" s="97"/>
      <c r="L629" s="97"/>
      <c r="M629" s="97"/>
      <c r="N629" s="98">
        <f>J629+K629+L629+MYCS[[#This Row],[Non contractual commitments]]</f>
        <v>0</v>
      </c>
      <c r="O629" s="97"/>
      <c r="P629" s="97"/>
      <c r="Q629" s="97"/>
      <c r="R629" s="97"/>
      <c r="S629" s="97"/>
      <c r="T629" s="97"/>
      <c r="U629" s="98">
        <f>SUM(MYCS[[#This Row],[FY25-26 sum (signed)]:[Cumulative spending to end FY 23/24]],MYCS[[#This Row],[Approved budget FY 24/25]])</f>
        <v>0</v>
      </c>
      <c r="V629" s="99">
        <f>MYCS[[#This Row],[Total Project Commitments]]-MYCS[[#This Row],[Total approved cost of the project by DC (Value in UGX)]]</f>
        <v>0</v>
      </c>
      <c r="W629" s="93"/>
      <c r="X629" s="93"/>
      <c r="Y629" s="93"/>
      <c r="Z629" s="100"/>
    </row>
    <row r="630" spans="1:26" ht="20.25" x14ac:dyDescent="0.3">
      <c r="A630" s="93"/>
      <c r="B630" s="94" t="str">
        <f ca="1">IFERROR(OFFSET(DC[[#Headers],[Code Project]],MATCH(MYCS[[#This Row],[Project Code and Name ]],DC[Code Project],0),-3),"")</f>
        <v/>
      </c>
      <c r="C630" s="93"/>
      <c r="D630" s="95" t="str">
        <f ca="1">IFERROR(OFFSET(DC[[#Headers],[Code Project]],MATCH(MYCS[[#This Row],[Project Code and Name ]],DC[Code Project],0),1),"")</f>
        <v/>
      </c>
      <c r="E630" s="96" t="str">
        <f ca="1">IFERROR(OFFSET(DC[[#Headers],[Code Project]],MATCH(MYCS[[#This Row],[Project Code and Name ]],DC[Code Project],0),6),"")</f>
        <v/>
      </c>
      <c r="F630" s="93"/>
      <c r="G630" s="93"/>
      <c r="H630" s="97"/>
      <c r="I630" s="97"/>
      <c r="J630" s="97"/>
      <c r="K630" s="97"/>
      <c r="L630" s="97"/>
      <c r="M630" s="97"/>
      <c r="N630" s="98">
        <f>J630+K630+L630+MYCS[[#This Row],[Non contractual commitments]]</f>
        <v>0</v>
      </c>
      <c r="O630" s="97"/>
      <c r="P630" s="97"/>
      <c r="Q630" s="97"/>
      <c r="R630" s="97"/>
      <c r="S630" s="97"/>
      <c r="T630" s="97"/>
      <c r="U630" s="98">
        <f>SUM(MYCS[[#This Row],[FY25-26 sum (signed)]:[Cumulative spending to end FY 23/24]],MYCS[[#This Row],[Approved budget FY 24/25]])</f>
        <v>0</v>
      </c>
      <c r="V630" s="99">
        <f>MYCS[[#This Row],[Total Project Commitments]]-MYCS[[#This Row],[Total approved cost of the project by DC (Value in UGX)]]</f>
        <v>0</v>
      </c>
      <c r="W630" s="93"/>
      <c r="X630" s="93"/>
      <c r="Y630" s="93"/>
      <c r="Z630" s="100"/>
    </row>
    <row r="631" spans="1:26" ht="20.25" x14ac:dyDescent="0.3">
      <c r="A631" s="93"/>
      <c r="B631" s="94" t="str">
        <f ca="1">IFERROR(OFFSET(DC[[#Headers],[Code Project]],MATCH(MYCS[[#This Row],[Project Code and Name ]],DC[Code Project],0),-3),"")</f>
        <v/>
      </c>
      <c r="C631" s="93"/>
      <c r="D631" s="95" t="str">
        <f ca="1">IFERROR(OFFSET(DC[[#Headers],[Code Project]],MATCH(MYCS[[#This Row],[Project Code and Name ]],DC[Code Project],0),1),"")</f>
        <v/>
      </c>
      <c r="E631" s="96" t="str">
        <f ca="1">IFERROR(OFFSET(DC[[#Headers],[Code Project]],MATCH(MYCS[[#This Row],[Project Code and Name ]],DC[Code Project],0),6),"")</f>
        <v/>
      </c>
      <c r="F631" s="93"/>
      <c r="G631" s="93"/>
      <c r="H631" s="97"/>
      <c r="I631" s="97"/>
      <c r="J631" s="97"/>
      <c r="K631" s="97"/>
      <c r="L631" s="97"/>
      <c r="M631" s="97"/>
      <c r="N631" s="98">
        <f>J631+K631+L631+MYCS[[#This Row],[Non contractual commitments]]</f>
        <v>0</v>
      </c>
      <c r="O631" s="97"/>
      <c r="P631" s="97"/>
      <c r="Q631" s="97"/>
      <c r="R631" s="97"/>
      <c r="S631" s="97"/>
      <c r="T631" s="97"/>
      <c r="U631" s="98">
        <f>SUM(MYCS[[#This Row],[FY25-26 sum (signed)]:[Cumulative spending to end FY 23/24]],MYCS[[#This Row],[Approved budget FY 24/25]])</f>
        <v>0</v>
      </c>
      <c r="V631" s="99">
        <f>MYCS[[#This Row],[Total Project Commitments]]-MYCS[[#This Row],[Total approved cost of the project by DC (Value in UGX)]]</f>
        <v>0</v>
      </c>
      <c r="W631" s="93"/>
      <c r="X631" s="93"/>
      <c r="Y631" s="93"/>
      <c r="Z631" s="100"/>
    </row>
    <row r="632" spans="1:26" ht="20.25" x14ac:dyDescent="0.3">
      <c r="A632" s="93"/>
      <c r="B632" s="94" t="str">
        <f ca="1">IFERROR(OFFSET(DC[[#Headers],[Code Project]],MATCH(MYCS[[#This Row],[Project Code and Name ]],DC[Code Project],0),-3),"")</f>
        <v/>
      </c>
      <c r="C632" s="93"/>
      <c r="D632" s="95" t="str">
        <f ca="1">IFERROR(OFFSET(DC[[#Headers],[Code Project]],MATCH(MYCS[[#This Row],[Project Code and Name ]],DC[Code Project],0),1),"")</f>
        <v/>
      </c>
      <c r="E632" s="96" t="str">
        <f ca="1">IFERROR(OFFSET(DC[[#Headers],[Code Project]],MATCH(MYCS[[#This Row],[Project Code and Name ]],DC[Code Project],0),6),"")</f>
        <v/>
      </c>
      <c r="F632" s="93"/>
      <c r="G632" s="93"/>
      <c r="H632" s="97"/>
      <c r="I632" s="97"/>
      <c r="J632" s="97"/>
      <c r="K632" s="97"/>
      <c r="L632" s="97"/>
      <c r="M632" s="97"/>
      <c r="N632" s="98">
        <f>J632+K632+L632+MYCS[[#This Row],[Non contractual commitments]]</f>
        <v>0</v>
      </c>
      <c r="O632" s="97"/>
      <c r="P632" s="97"/>
      <c r="Q632" s="97"/>
      <c r="R632" s="97"/>
      <c r="S632" s="97"/>
      <c r="T632" s="97"/>
      <c r="U632" s="98">
        <f>SUM(MYCS[[#This Row],[FY25-26 sum (signed)]:[Cumulative spending to end FY 23/24]],MYCS[[#This Row],[Approved budget FY 24/25]])</f>
        <v>0</v>
      </c>
      <c r="V632" s="99">
        <f>MYCS[[#This Row],[Total Project Commitments]]-MYCS[[#This Row],[Total approved cost of the project by DC (Value in UGX)]]</f>
        <v>0</v>
      </c>
      <c r="W632" s="93"/>
      <c r="X632" s="93"/>
      <c r="Y632" s="93"/>
      <c r="Z632" s="100"/>
    </row>
    <row r="633" spans="1:26" ht="20.25" x14ac:dyDescent="0.3">
      <c r="A633" s="93"/>
      <c r="B633" s="94" t="str">
        <f ca="1">IFERROR(OFFSET(DC[[#Headers],[Code Project]],MATCH(MYCS[[#This Row],[Project Code and Name ]],DC[Code Project],0),-3),"")</f>
        <v/>
      </c>
      <c r="C633" s="93"/>
      <c r="D633" s="95" t="str">
        <f ca="1">IFERROR(OFFSET(DC[[#Headers],[Code Project]],MATCH(MYCS[[#This Row],[Project Code and Name ]],DC[Code Project],0),1),"")</f>
        <v/>
      </c>
      <c r="E633" s="96" t="str">
        <f ca="1">IFERROR(OFFSET(DC[[#Headers],[Code Project]],MATCH(MYCS[[#This Row],[Project Code and Name ]],DC[Code Project],0),6),"")</f>
        <v/>
      </c>
      <c r="F633" s="93"/>
      <c r="G633" s="93"/>
      <c r="H633" s="97"/>
      <c r="I633" s="97"/>
      <c r="J633" s="97"/>
      <c r="K633" s="97"/>
      <c r="L633" s="97"/>
      <c r="M633" s="97"/>
      <c r="N633" s="98">
        <f>J633+K633+L633+MYCS[[#This Row],[Non contractual commitments]]</f>
        <v>0</v>
      </c>
      <c r="O633" s="97"/>
      <c r="P633" s="97"/>
      <c r="Q633" s="97"/>
      <c r="R633" s="97"/>
      <c r="S633" s="97"/>
      <c r="T633" s="97"/>
      <c r="U633" s="98">
        <f>SUM(MYCS[[#This Row],[FY25-26 sum (signed)]:[Cumulative spending to end FY 23/24]],MYCS[[#This Row],[Approved budget FY 24/25]])</f>
        <v>0</v>
      </c>
      <c r="V633" s="99">
        <f>MYCS[[#This Row],[Total Project Commitments]]-MYCS[[#This Row],[Total approved cost of the project by DC (Value in UGX)]]</f>
        <v>0</v>
      </c>
      <c r="W633" s="93"/>
      <c r="X633" s="93"/>
      <c r="Y633" s="93"/>
      <c r="Z633" s="100"/>
    </row>
    <row r="634" spans="1:26" ht="20.25" x14ac:dyDescent="0.3">
      <c r="A634" s="93"/>
      <c r="B634" s="94" t="str">
        <f ca="1">IFERROR(OFFSET(DC[[#Headers],[Code Project]],MATCH(MYCS[[#This Row],[Project Code and Name ]],DC[Code Project],0),-3),"")</f>
        <v/>
      </c>
      <c r="C634" s="93"/>
      <c r="D634" s="95" t="str">
        <f ca="1">IFERROR(OFFSET(DC[[#Headers],[Code Project]],MATCH(MYCS[[#This Row],[Project Code and Name ]],DC[Code Project],0),1),"")</f>
        <v/>
      </c>
      <c r="E634" s="96" t="str">
        <f ca="1">IFERROR(OFFSET(DC[[#Headers],[Code Project]],MATCH(MYCS[[#This Row],[Project Code and Name ]],DC[Code Project],0),6),"")</f>
        <v/>
      </c>
      <c r="F634" s="93"/>
      <c r="G634" s="93"/>
      <c r="H634" s="97"/>
      <c r="I634" s="97"/>
      <c r="J634" s="97"/>
      <c r="K634" s="97"/>
      <c r="L634" s="97"/>
      <c r="M634" s="97"/>
      <c r="N634" s="98">
        <f>J634+K634+L634+MYCS[[#This Row],[Non contractual commitments]]</f>
        <v>0</v>
      </c>
      <c r="O634" s="97"/>
      <c r="P634" s="97"/>
      <c r="Q634" s="97"/>
      <c r="R634" s="97"/>
      <c r="S634" s="97"/>
      <c r="T634" s="97"/>
      <c r="U634" s="98">
        <f>SUM(MYCS[[#This Row],[FY25-26 sum (signed)]:[Cumulative spending to end FY 23/24]],MYCS[[#This Row],[Approved budget FY 24/25]])</f>
        <v>0</v>
      </c>
      <c r="V634" s="99">
        <f>MYCS[[#This Row],[Total Project Commitments]]-MYCS[[#This Row],[Total approved cost of the project by DC (Value in UGX)]]</f>
        <v>0</v>
      </c>
      <c r="W634" s="93"/>
      <c r="X634" s="93"/>
      <c r="Y634" s="93"/>
      <c r="Z634" s="100"/>
    </row>
    <row r="635" spans="1:26" ht="20.25" x14ac:dyDescent="0.3">
      <c r="A635" s="93"/>
      <c r="B635" s="94" t="str">
        <f ca="1">IFERROR(OFFSET(DC[[#Headers],[Code Project]],MATCH(MYCS[[#This Row],[Project Code and Name ]],DC[Code Project],0),-3),"")</f>
        <v/>
      </c>
      <c r="C635" s="93"/>
      <c r="D635" s="95" t="str">
        <f ca="1">IFERROR(OFFSET(DC[[#Headers],[Code Project]],MATCH(MYCS[[#This Row],[Project Code and Name ]],DC[Code Project],0),1),"")</f>
        <v/>
      </c>
      <c r="E635" s="96" t="str">
        <f ca="1">IFERROR(OFFSET(DC[[#Headers],[Code Project]],MATCH(MYCS[[#This Row],[Project Code and Name ]],DC[Code Project],0),6),"")</f>
        <v/>
      </c>
      <c r="F635" s="93"/>
      <c r="G635" s="93"/>
      <c r="H635" s="97"/>
      <c r="I635" s="97"/>
      <c r="J635" s="97"/>
      <c r="K635" s="97"/>
      <c r="L635" s="97"/>
      <c r="M635" s="97"/>
      <c r="N635" s="98">
        <f>J635+K635+L635+MYCS[[#This Row],[Non contractual commitments]]</f>
        <v>0</v>
      </c>
      <c r="O635" s="97"/>
      <c r="P635" s="97"/>
      <c r="Q635" s="97"/>
      <c r="R635" s="97"/>
      <c r="S635" s="97"/>
      <c r="T635" s="97"/>
      <c r="U635" s="98">
        <f>SUM(MYCS[[#This Row],[FY25-26 sum (signed)]:[Cumulative spending to end FY 23/24]],MYCS[[#This Row],[Approved budget FY 24/25]])</f>
        <v>0</v>
      </c>
      <c r="V635" s="99">
        <f>MYCS[[#This Row],[Total Project Commitments]]-MYCS[[#This Row],[Total approved cost of the project by DC (Value in UGX)]]</f>
        <v>0</v>
      </c>
      <c r="W635" s="93"/>
      <c r="X635" s="93"/>
      <c r="Y635" s="93"/>
      <c r="Z635" s="100"/>
    </row>
    <row r="636" spans="1:26" ht="20.25" x14ac:dyDescent="0.3">
      <c r="A636" s="93"/>
      <c r="B636" s="94" t="str">
        <f ca="1">IFERROR(OFFSET(DC[[#Headers],[Code Project]],MATCH(MYCS[[#This Row],[Project Code and Name ]],DC[Code Project],0),-3),"")</f>
        <v/>
      </c>
      <c r="C636" s="93"/>
      <c r="D636" s="95" t="str">
        <f ca="1">IFERROR(OFFSET(DC[[#Headers],[Code Project]],MATCH(MYCS[[#This Row],[Project Code and Name ]],DC[Code Project],0),1),"")</f>
        <v/>
      </c>
      <c r="E636" s="96" t="str">
        <f ca="1">IFERROR(OFFSET(DC[[#Headers],[Code Project]],MATCH(MYCS[[#This Row],[Project Code and Name ]],DC[Code Project],0),6),"")</f>
        <v/>
      </c>
      <c r="F636" s="93"/>
      <c r="G636" s="93"/>
      <c r="H636" s="97"/>
      <c r="I636" s="97"/>
      <c r="J636" s="97"/>
      <c r="K636" s="97"/>
      <c r="L636" s="97"/>
      <c r="M636" s="97"/>
      <c r="N636" s="98">
        <f>J636+K636+L636+MYCS[[#This Row],[Non contractual commitments]]</f>
        <v>0</v>
      </c>
      <c r="O636" s="97"/>
      <c r="P636" s="97"/>
      <c r="Q636" s="97"/>
      <c r="R636" s="97"/>
      <c r="S636" s="97"/>
      <c r="T636" s="97"/>
      <c r="U636" s="98">
        <f>SUM(MYCS[[#This Row],[FY25-26 sum (signed)]:[Cumulative spending to end FY 23/24]],MYCS[[#This Row],[Approved budget FY 24/25]])</f>
        <v>0</v>
      </c>
      <c r="V636" s="99">
        <f>MYCS[[#This Row],[Total Project Commitments]]-MYCS[[#This Row],[Total approved cost of the project by DC (Value in UGX)]]</f>
        <v>0</v>
      </c>
      <c r="W636" s="93"/>
      <c r="X636" s="93"/>
      <c r="Y636" s="93"/>
      <c r="Z636" s="100"/>
    </row>
    <row r="637" spans="1:26" ht="20.25" x14ac:dyDescent="0.3">
      <c r="A637" s="93"/>
      <c r="B637" s="94" t="str">
        <f ca="1">IFERROR(OFFSET(DC[[#Headers],[Code Project]],MATCH(MYCS[[#This Row],[Project Code and Name ]],DC[Code Project],0),-3),"")</f>
        <v/>
      </c>
      <c r="C637" s="93"/>
      <c r="D637" s="95" t="str">
        <f ca="1">IFERROR(OFFSET(DC[[#Headers],[Code Project]],MATCH(MYCS[[#This Row],[Project Code and Name ]],DC[Code Project],0),1),"")</f>
        <v/>
      </c>
      <c r="E637" s="96" t="str">
        <f ca="1">IFERROR(OFFSET(DC[[#Headers],[Code Project]],MATCH(MYCS[[#This Row],[Project Code and Name ]],DC[Code Project],0),6),"")</f>
        <v/>
      </c>
      <c r="F637" s="93"/>
      <c r="G637" s="93"/>
      <c r="H637" s="97"/>
      <c r="I637" s="97"/>
      <c r="J637" s="97"/>
      <c r="K637" s="97"/>
      <c r="L637" s="97"/>
      <c r="M637" s="97"/>
      <c r="N637" s="98">
        <f>J637+K637+L637+MYCS[[#This Row],[Non contractual commitments]]</f>
        <v>0</v>
      </c>
      <c r="O637" s="97"/>
      <c r="P637" s="97"/>
      <c r="Q637" s="97"/>
      <c r="R637" s="97"/>
      <c r="S637" s="97"/>
      <c r="T637" s="97"/>
      <c r="U637" s="98">
        <f>SUM(MYCS[[#This Row],[FY25-26 sum (signed)]:[Cumulative spending to end FY 23/24]],MYCS[[#This Row],[Approved budget FY 24/25]])</f>
        <v>0</v>
      </c>
      <c r="V637" s="99">
        <f>MYCS[[#This Row],[Total Project Commitments]]-MYCS[[#This Row],[Total approved cost of the project by DC (Value in UGX)]]</f>
        <v>0</v>
      </c>
      <c r="W637" s="93"/>
      <c r="X637" s="93"/>
      <c r="Y637" s="93"/>
      <c r="Z637" s="100"/>
    </row>
    <row r="638" spans="1:26" ht="20.25" x14ac:dyDescent="0.3">
      <c r="A638" s="93"/>
      <c r="B638" s="94" t="str">
        <f ca="1">IFERROR(OFFSET(DC[[#Headers],[Code Project]],MATCH(MYCS[[#This Row],[Project Code and Name ]],DC[Code Project],0),-3),"")</f>
        <v/>
      </c>
      <c r="C638" s="93"/>
      <c r="D638" s="95" t="str">
        <f ca="1">IFERROR(OFFSET(DC[[#Headers],[Code Project]],MATCH(MYCS[[#This Row],[Project Code and Name ]],DC[Code Project],0),1),"")</f>
        <v/>
      </c>
      <c r="E638" s="96" t="str">
        <f ca="1">IFERROR(OFFSET(DC[[#Headers],[Code Project]],MATCH(MYCS[[#This Row],[Project Code and Name ]],DC[Code Project],0),6),"")</f>
        <v/>
      </c>
      <c r="F638" s="93"/>
      <c r="G638" s="93"/>
      <c r="H638" s="97"/>
      <c r="I638" s="97"/>
      <c r="J638" s="97"/>
      <c r="K638" s="97"/>
      <c r="L638" s="97"/>
      <c r="M638" s="97"/>
      <c r="N638" s="98">
        <f>J638+K638+L638+MYCS[[#This Row],[Non contractual commitments]]</f>
        <v>0</v>
      </c>
      <c r="O638" s="97"/>
      <c r="P638" s="97"/>
      <c r="Q638" s="97"/>
      <c r="R638" s="97"/>
      <c r="S638" s="97"/>
      <c r="T638" s="97"/>
      <c r="U638" s="98">
        <f>SUM(MYCS[[#This Row],[FY25-26 sum (signed)]:[Cumulative spending to end FY 23/24]],MYCS[[#This Row],[Approved budget FY 24/25]])</f>
        <v>0</v>
      </c>
      <c r="V638" s="99">
        <f>MYCS[[#This Row],[Total Project Commitments]]-MYCS[[#This Row],[Total approved cost of the project by DC (Value in UGX)]]</f>
        <v>0</v>
      </c>
      <c r="W638" s="93"/>
      <c r="X638" s="93"/>
      <c r="Y638" s="93"/>
      <c r="Z638" s="100"/>
    </row>
    <row r="639" spans="1:26" ht="20.25" x14ac:dyDescent="0.3">
      <c r="A639" s="93"/>
      <c r="B639" s="94" t="str">
        <f ca="1">IFERROR(OFFSET(DC[[#Headers],[Code Project]],MATCH(MYCS[[#This Row],[Project Code and Name ]],DC[Code Project],0),-3),"")</f>
        <v/>
      </c>
      <c r="C639" s="93"/>
      <c r="D639" s="95" t="str">
        <f ca="1">IFERROR(OFFSET(DC[[#Headers],[Code Project]],MATCH(MYCS[[#This Row],[Project Code and Name ]],DC[Code Project],0),1),"")</f>
        <v/>
      </c>
      <c r="E639" s="96" t="str">
        <f ca="1">IFERROR(OFFSET(DC[[#Headers],[Code Project]],MATCH(MYCS[[#This Row],[Project Code and Name ]],DC[Code Project],0),6),"")</f>
        <v/>
      </c>
      <c r="F639" s="93"/>
      <c r="G639" s="93"/>
      <c r="H639" s="97"/>
      <c r="I639" s="97"/>
      <c r="J639" s="97"/>
      <c r="K639" s="97"/>
      <c r="L639" s="97"/>
      <c r="M639" s="97"/>
      <c r="N639" s="98">
        <f>J639+K639+L639+MYCS[[#This Row],[Non contractual commitments]]</f>
        <v>0</v>
      </c>
      <c r="O639" s="97"/>
      <c r="P639" s="97"/>
      <c r="Q639" s="97"/>
      <c r="R639" s="97"/>
      <c r="S639" s="97"/>
      <c r="T639" s="97"/>
      <c r="U639" s="98">
        <f>SUM(MYCS[[#This Row],[FY25-26 sum (signed)]:[Cumulative spending to end FY 23/24]],MYCS[[#This Row],[Approved budget FY 24/25]])</f>
        <v>0</v>
      </c>
      <c r="V639" s="99">
        <f>MYCS[[#This Row],[Total Project Commitments]]-MYCS[[#This Row],[Total approved cost of the project by DC (Value in UGX)]]</f>
        <v>0</v>
      </c>
      <c r="W639" s="93"/>
      <c r="X639" s="93"/>
      <c r="Y639" s="93"/>
      <c r="Z639" s="100"/>
    </row>
    <row r="640" spans="1:26" ht="20.25" x14ac:dyDescent="0.3">
      <c r="A640" s="93"/>
      <c r="B640" s="94" t="str">
        <f ca="1">IFERROR(OFFSET(DC[[#Headers],[Code Project]],MATCH(MYCS[[#This Row],[Project Code and Name ]],DC[Code Project],0),-3),"")</f>
        <v/>
      </c>
      <c r="C640" s="93"/>
      <c r="D640" s="95" t="str">
        <f ca="1">IFERROR(OFFSET(DC[[#Headers],[Code Project]],MATCH(MYCS[[#This Row],[Project Code and Name ]],DC[Code Project],0),1),"")</f>
        <v/>
      </c>
      <c r="E640" s="96" t="str">
        <f ca="1">IFERROR(OFFSET(DC[[#Headers],[Code Project]],MATCH(MYCS[[#This Row],[Project Code and Name ]],DC[Code Project],0),6),"")</f>
        <v/>
      </c>
      <c r="F640" s="93"/>
      <c r="G640" s="93"/>
      <c r="H640" s="97"/>
      <c r="I640" s="97"/>
      <c r="J640" s="97"/>
      <c r="K640" s="97"/>
      <c r="L640" s="97"/>
      <c r="M640" s="97"/>
      <c r="N640" s="98">
        <f>J640+K640+L640+MYCS[[#This Row],[Non contractual commitments]]</f>
        <v>0</v>
      </c>
      <c r="O640" s="97"/>
      <c r="P640" s="97"/>
      <c r="Q640" s="97"/>
      <c r="R640" s="97"/>
      <c r="S640" s="97"/>
      <c r="T640" s="97"/>
      <c r="U640" s="98">
        <f>SUM(MYCS[[#This Row],[FY25-26 sum (signed)]:[Cumulative spending to end FY 23/24]],MYCS[[#This Row],[Approved budget FY 24/25]])</f>
        <v>0</v>
      </c>
      <c r="V640" s="99">
        <f>MYCS[[#This Row],[Total Project Commitments]]-MYCS[[#This Row],[Total approved cost of the project by DC (Value in UGX)]]</f>
        <v>0</v>
      </c>
      <c r="W640" s="93"/>
      <c r="X640" s="93"/>
      <c r="Y640" s="93"/>
      <c r="Z640" s="100"/>
    </row>
    <row r="641" spans="1:26" ht="20.25" x14ac:dyDescent="0.3">
      <c r="A641" s="93"/>
      <c r="B641" s="94" t="str">
        <f ca="1">IFERROR(OFFSET(DC[[#Headers],[Code Project]],MATCH(MYCS[[#This Row],[Project Code and Name ]],DC[Code Project],0),-3),"")</f>
        <v/>
      </c>
      <c r="C641" s="93"/>
      <c r="D641" s="95" t="str">
        <f ca="1">IFERROR(OFFSET(DC[[#Headers],[Code Project]],MATCH(MYCS[[#This Row],[Project Code and Name ]],DC[Code Project],0),1),"")</f>
        <v/>
      </c>
      <c r="E641" s="96" t="str">
        <f ca="1">IFERROR(OFFSET(DC[[#Headers],[Code Project]],MATCH(MYCS[[#This Row],[Project Code and Name ]],DC[Code Project],0),6),"")</f>
        <v/>
      </c>
      <c r="F641" s="93"/>
      <c r="G641" s="93"/>
      <c r="H641" s="97"/>
      <c r="I641" s="97"/>
      <c r="J641" s="97"/>
      <c r="K641" s="97"/>
      <c r="L641" s="97"/>
      <c r="M641" s="97"/>
      <c r="N641" s="98">
        <f>J641+K641+L641+MYCS[[#This Row],[Non contractual commitments]]</f>
        <v>0</v>
      </c>
      <c r="O641" s="97"/>
      <c r="P641" s="97"/>
      <c r="Q641" s="97"/>
      <c r="R641" s="97"/>
      <c r="S641" s="97"/>
      <c r="T641" s="97"/>
      <c r="U641" s="98">
        <f>SUM(MYCS[[#This Row],[FY25-26 sum (signed)]:[Cumulative spending to end FY 23/24]],MYCS[[#This Row],[Approved budget FY 24/25]])</f>
        <v>0</v>
      </c>
      <c r="V641" s="99">
        <f>MYCS[[#This Row],[Total Project Commitments]]-MYCS[[#This Row],[Total approved cost of the project by DC (Value in UGX)]]</f>
        <v>0</v>
      </c>
      <c r="W641" s="93"/>
      <c r="X641" s="93"/>
      <c r="Y641" s="93"/>
      <c r="Z641" s="100"/>
    </row>
    <row r="642" spans="1:26" ht="20.25" x14ac:dyDescent="0.3">
      <c r="A642" s="93"/>
      <c r="B642" s="94" t="str">
        <f ca="1">IFERROR(OFFSET(DC[[#Headers],[Code Project]],MATCH(MYCS[[#This Row],[Project Code and Name ]],DC[Code Project],0),-3),"")</f>
        <v/>
      </c>
      <c r="C642" s="93"/>
      <c r="D642" s="95" t="str">
        <f ca="1">IFERROR(OFFSET(DC[[#Headers],[Code Project]],MATCH(MYCS[[#This Row],[Project Code and Name ]],DC[Code Project],0),1),"")</f>
        <v/>
      </c>
      <c r="E642" s="96" t="str">
        <f ca="1">IFERROR(OFFSET(DC[[#Headers],[Code Project]],MATCH(MYCS[[#This Row],[Project Code and Name ]],DC[Code Project],0),6),"")</f>
        <v/>
      </c>
      <c r="F642" s="93"/>
      <c r="G642" s="93"/>
      <c r="H642" s="97"/>
      <c r="I642" s="97"/>
      <c r="J642" s="97"/>
      <c r="K642" s="97"/>
      <c r="L642" s="97"/>
      <c r="M642" s="97"/>
      <c r="N642" s="98">
        <f>J642+K642+L642+MYCS[[#This Row],[Non contractual commitments]]</f>
        <v>0</v>
      </c>
      <c r="O642" s="97"/>
      <c r="P642" s="97"/>
      <c r="Q642" s="97"/>
      <c r="R642" s="97"/>
      <c r="S642" s="97"/>
      <c r="T642" s="97"/>
      <c r="U642" s="98">
        <f>SUM(MYCS[[#This Row],[FY25-26 sum (signed)]:[Cumulative spending to end FY 23/24]],MYCS[[#This Row],[Approved budget FY 24/25]])</f>
        <v>0</v>
      </c>
      <c r="V642" s="99">
        <f>MYCS[[#This Row],[Total Project Commitments]]-MYCS[[#This Row],[Total approved cost of the project by DC (Value in UGX)]]</f>
        <v>0</v>
      </c>
      <c r="W642" s="93"/>
      <c r="X642" s="93"/>
      <c r="Y642" s="93"/>
      <c r="Z642" s="100"/>
    </row>
    <row r="643" spans="1:26" ht="20.25" x14ac:dyDescent="0.3">
      <c r="A643" s="93"/>
      <c r="B643" s="94" t="str">
        <f ca="1">IFERROR(OFFSET(DC[[#Headers],[Code Project]],MATCH(MYCS[[#This Row],[Project Code and Name ]],DC[Code Project],0),-3),"")</f>
        <v/>
      </c>
      <c r="C643" s="93"/>
      <c r="D643" s="95" t="str">
        <f ca="1">IFERROR(OFFSET(DC[[#Headers],[Code Project]],MATCH(MYCS[[#This Row],[Project Code and Name ]],DC[Code Project],0),1),"")</f>
        <v/>
      </c>
      <c r="E643" s="96" t="str">
        <f ca="1">IFERROR(OFFSET(DC[[#Headers],[Code Project]],MATCH(MYCS[[#This Row],[Project Code and Name ]],DC[Code Project],0),6),"")</f>
        <v/>
      </c>
      <c r="F643" s="93"/>
      <c r="G643" s="93"/>
      <c r="H643" s="97"/>
      <c r="I643" s="97"/>
      <c r="J643" s="97"/>
      <c r="K643" s="97"/>
      <c r="L643" s="97"/>
      <c r="M643" s="97"/>
      <c r="N643" s="98">
        <f>J643+K643+L643+MYCS[[#This Row],[Non contractual commitments]]</f>
        <v>0</v>
      </c>
      <c r="O643" s="97"/>
      <c r="P643" s="97"/>
      <c r="Q643" s="97"/>
      <c r="R643" s="97"/>
      <c r="S643" s="97"/>
      <c r="T643" s="97"/>
      <c r="U643" s="98">
        <f>SUM(MYCS[[#This Row],[FY25-26 sum (signed)]:[Cumulative spending to end FY 23/24]],MYCS[[#This Row],[Approved budget FY 24/25]])</f>
        <v>0</v>
      </c>
      <c r="V643" s="99">
        <f>MYCS[[#This Row],[Total Project Commitments]]-MYCS[[#This Row],[Total approved cost of the project by DC (Value in UGX)]]</f>
        <v>0</v>
      </c>
      <c r="W643" s="93"/>
      <c r="X643" s="93"/>
      <c r="Y643" s="93"/>
      <c r="Z643" s="100"/>
    </row>
    <row r="644" spans="1:26" ht="20.25" x14ac:dyDescent="0.3">
      <c r="A644" s="93"/>
      <c r="B644" s="94" t="str">
        <f ca="1">IFERROR(OFFSET(DC[[#Headers],[Code Project]],MATCH(MYCS[[#This Row],[Project Code and Name ]],DC[Code Project],0),-3),"")</f>
        <v/>
      </c>
      <c r="C644" s="93"/>
      <c r="D644" s="95" t="str">
        <f ca="1">IFERROR(OFFSET(DC[[#Headers],[Code Project]],MATCH(MYCS[[#This Row],[Project Code and Name ]],DC[Code Project],0),1),"")</f>
        <v/>
      </c>
      <c r="E644" s="96" t="str">
        <f ca="1">IFERROR(OFFSET(DC[[#Headers],[Code Project]],MATCH(MYCS[[#This Row],[Project Code and Name ]],DC[Code Project],0),6),"")</f>
        <v/>
      </c>
      <c r="F644" s="93"/>
      <c r="G644" s="93"/>
      <c r="H644" s="97"/>
      <c r="I644" s="97"/>
      <c r="J644" s="97"/>
      <c r="K644" s="97"/>
      <c r="L644" s="97"/>
      <c r="M644" s="97"/>
      <c r="N644" s="98">
        <f>J644+K644+L644+MYCS[[#This Row],[Non contractual commitments]]</f>
        <v>0</v>
      </c>
      <c r="O644" s="97"/>
      <c r="P644" s="97"/>
      <c r="Q644" s="97"/>
      <c r="R644" s="97"/>
      <c r="S644" s="97"/>
      <c r="T644" s="97"/>
      <c r="U644" s="98">
        <f>SUM(MYCS[[#This Row],[FY25-26 sum (signed)]:[Cumulative spending to end FY 23/24]],MYCS[[#This Row],[Approved budget FY 24/25]])</f>
        <v>0</v>
      </c>
      <c r="V644" s="99">
        <f>MYCS[[#This Row],[Total Project Commitments]]-MYCS[[#This Row],[Total approved cost of the project by DC (Value in UGX)]]</f>
        <v>0</v>
      </c>
      <c r="W644" s="93"/>
      <c r="X644" s="93"/>
      <c r="Y644" s="93"/>
      <c r="Z644" s="100"/>
    </row>
    <row r="645" spans="1:26" ht="20.25" x14ac:dyDescent="0.3">
      <c r="A645" s="93"/>
      <c r="B645" s="94" t="str">
        <f ca="1">IFERROR(OFFSET(DC[[#Headers],[Code Project]],MATCH(MYCS[[#This Row],[Project Code and Name ]],DC[Code Project],0),-3),"")</f>
        <v/>
      </c>
      <c r="C645" s="93"/>
      <c r="D645" s="95" t="str">
        <f ca="1">IFERROR(OFFSET(DC[[#Headers],[Code Project]],MATCH(MYCS[[#This Row],[Project Code and Name ]],DC[Code Project],0),1),"")</f>
        <v/>
      </c>
      <c r="E645" s="96" t="str">
        <f ca="1">IFERROR(OFFSET(DC[[#Headers],[Code Project]],MATCH(MYCS[[#This Row],[Project Code and Name ]],DC[Code Project],0),6),"")</f>
        <v/>
      </c>
      <c r="F645" s="93"/>
      <c r="G645" s="93"/>
      <c r="H645" s="97"/>
      <c r="I645" s="97"/>
      <c r="J645" s="97"/>
      <c r="K645" s="97"/>
      <c r="L645" s="97"/>
      <c r="M645" s="97"/>
      <c r="N645" s="98">
        <f>J645+K645+L645+MYCS[[#This Row],[Non contractual commitments]]</f>
        <v>0</v>
      </c>
      <c r="O645" s="97"/>
      <c r="P645" s="97"/>
      <c r="Q645" s="97"/>
      <c r="R645" s="97"/>
      <c r="S645" s="97"/>
      <c r="T645" s="97"/>
      <c r="U645" s="98">
        <f>SUM(MYCS[[#This Row],[FY25-26 sum (signed)]:[Cumulative spending to end FY 23/24]],MYCS[[#This Row],[Approved budget FY 24/25]])</f>
        <v>0</v>
      </c>
      <c r="V645" s="99">
        <f>MYCS[[#This Row],[Total Project Commitments]]-MYCS[[#This Row],[Total approved cost of the project by DC (Value in UGX)]]</f>
        <v>0</v>
      </c>
      <c r="W645" s="93"/>
      <c r="X645" s="93"/>
      <c r="Y645" s="93"/>
      <c r="Z645" s="100"/>
    </row>
    <row r="646" spans="1:26" ht="20.25" x14ac:dyDescent="0.3">
      <c r="A646" s="93"/>
      <c r="B646" s="94" t="str">
        <f ca="1">IFERROR(OFFSET(DC[[#Headers],[Code Project]],MATCH(MYCS[[#This Row],[Project Code and Name ]],DC[Code Project],0),-3),"")</f>
        <v/>
      </c>
      <c r="C646" s="93"/>
      <c r="D646" s="95" t="str">
        <f ca="1">IFERROR(OFFSET(DC[[#Headers],[Code Project]],MATCH(MYCS[[#This Row],[Project Code and Name ]],DC[Code Project],0),1),"")</f>
        <v/>
      </c>
      <c r="E646" s="96" t="str">
        <f ca="1">IFERROR(OFFSET(DC[[#Headers],[Code Project]],MATCH(MYCS[[#This Row],[Project Code and Name ]],DC[Code Project],0),6),"")</f>
        <v/>
      </c>
      <c r="F646" s="93"/>
      <c r="G646" s="93"/>
      <c r="H646" s="97"/>
      <c r="I646" s="97"/>
      <c r="J646" s="97"/>
      <c r="K646" s="97"/>
      <c r="L646" s="97"/>
      <c r="M646" s="97"/>
      <c r="N646" s="98">
        <f>J646+K646+L646+MYCS[[#This Row],[Non contractual commitments]]</f>
        <v>0</v>
      </c>
      <c r="O646" s="97"/>
      <c r="P646" s="97"/>
      <c r="Q646" s="97"/>
      <c r="R646" s="97"/>
      <c r="S646" s="97"/>
      <c r="T646" s="97"/>
      <c r="U646" s="98">
        <f>SUM(MYCS[[#This Row],[FY25-26 sum (signed)]:[Cumulative spending to end FY 23/24]],MYCS[[#This Row],[Approved budget FY 24/25]])</f>
        <v>0</v>
      </c>
      <c r="V646" s="99">
        <f>MYCS[[#This Row],[Total Project Commitments]]-MYCS[[#This Row],[Total approved cost of the project by DC (Value in UGX)]]</f>
        <v>0</v>
      </c>
      <c r="W646" s="93"/>
      <c r="X646" s="93"/>
      <c r="Y646" s="93"/>
      <c r="Z646" s="100"/>
    </row>
    <row r="647" spans="1:26" ht="20.25" x14ac:dyDescent="0.3">
      <c r="A647" s="93"/>
      <c r="B647" s="94" t="str">
        <f ca="1">IFERROR(OFFSET(DC[[#Headers],[Code Project]],MATCH(MYCS[[#This Row],[Project Code and Name ]],DC[Code Project],0),-3),"")</f>
        <v/>
      </c>
      <c r="C647" s="93"/>
      <c r="D647" s="95" t="str">
        <f ca="1">IFERROR(OFFSET(DC[[#Headers],[Code Project]],MATCH(MYCS[[#This Row],[Project Code and Name ]],DC[Code Project],0),1),"")</f>
        <v/>
      </c>
      <c r="E647" s="96" t="str">
        <f ca="1">IFERROR(OFFSET(DC[[#Headers],[Code Project]],MATCH(MYCS[[#This Row],[Project Code and Name ]],DC[Code Project],0),6),"")</f>
        <v/>
      </c>
      <c r="F647" s="93"/>
      <c r="G647" s="93"/>
      <c r="H647" s="97"/>
      <c r="I647" s="97"/>
      <c r="J647" s="97"/>
      <c r="K647" s="97"/>
      <c r="L647" s="97"/>
      <c r="M647" s="97"/>
      <c r="N647" s="98">
        <f>J647+K647+L647+MYCS[[#This Row],[Non contractual commitments]]</f>
        <v>0</v>
      </c>
      <c r="O647" s="97"/>
      <c r="P647" s="97"/>
      <c r="Q647" s="97"/>
      <c r="R647" s="97"/>
      <c r="S647" s="97"/>
      <c r="T647" s="97"/>
      <c r="U647" s="98">
        <f>SUM(MYCS[[#This Row],[FY25-26 sum (signed)]:[Cumulative spending to end FY 23/24]],MYCS[[#This Row],[Approved budget FY 24/25]])</f>
        <v>0</v>
      </c>
      <c r="V647" s="99">
        <f>MYCS[[#This Row],[Total Project Commitments]]-MYCS[[#This Row],[Total approved cost of the project by DC (Value in UGX)]]</f>
        <v>0</v>
      </c>
      <c r="W647" s="93"/>
      <c r="X647" s="93"/>
      <c r="Y647" s="93"/>
      <c r="Z647" s="100"/>
    </row>
    <row r="648" spans="1:26" ht="20.25" x14ac:dyDescent="0.3">
      <c r="A648" s="93"/>
      <c r="B648" s="94" t="str">
        <f ca="1">IFERROR(OFFSET(DC[[#Headers],[Code Project]],MATCH(MYCS[[#This Row],[Project Code and Name ]],DC[Code Project],0),-3),"")</f>
        <v/>
      </c>
      <c r="C648" s="93"/>
      <c r="D648" s="95" t="str">
        <f ca="1">IFERROR(OFFSET(DC[[#Headers],[Code Project]],MATCH(MYCS[[#This Row],[Project Code and Name ]],DC[Code Project],0),1),"")</f>
        <v/>
      </c>
      <c r="E648" s="96" t="str">
        <f ca="1">IFERROR(OFFSET(DC[[#Headers],[Code Project]],MATCH(MYCS[[#This Row],[Project Code and Name ]],DC[Code Project],0),6),"")</f>
        <v/>
      </c>
      <c r="F648" s="93"/>
      <c r="G648" s="93"/>
      <c r="H648" s="97"/>
      <c r="I648" s="97"/>
      <c r="J648" s="97"/>
      <c r="K648" s="97"/>
      <c r="L648" s="97"/>
      <c r="M648" s="97"/>
      <c r="N648" s="98">
        <f>J648+K648+L648+MYCS[[#This Row],[Non contractual commitments]]</f>
        <v>0</v>
      </c>
      <c r="O648" s="97"/>
      <c r="P648" s="97"/>
      <c r="Q648" s="97"/>
      <c r="R648" s="97"/>
      <c r="S648" s="97"/>
      <c r="T648" s="97"/>
      <c r="U648" s="98">
        <f>SUM(MYCS[[#This Row],[FY25-26 sum (signed)]:[Cumulative spending to end FY 23/24]],MYCS[[#This Row],[Approved budget FY 24/25]])</f>
        <v>0</v>
      </c>
      <c r="V648" s="99">
        <f>MYCS[[#This Row],[Total Project Commitments]]-MYCS[[#This Row],[Total approved cost of the project by DC (Value in UGX)]]</f>
        <v>0</v>
      </c>
      <c r="W648" s="93"/>
      <c r="X648" s="93"/>
      <c r="Y648" s="93"/>
      <c r="Z648" s="100"/>
    </row>
    <row r="649" spans="1:26" ht="20.25" x14ac:dyDescent="0.3">
      <c r="A649" s="93"/>
      <c r="B649" s="94" t="str">
        <f ca="1">IFERROR(OFFSET(DC[[#Headers],[Code Project]],MATCH(MYCS[[#This Row],[Project Code and Name ]],DC[Code Project],0),-3),"")</f>
        <v/>
      </c>
      <c r="C649" s="93"/>
      <c r="D649" s="95" t="str">
        <f ca="1">IFERROR(OFFSET(DC[[#Headers],[Code Project]],MATCH(MYCS[[#This Row],[Project Code and Name ]],DC[Code Project],0),1),"")</f>
        <v/>
      </c>
      <c r="E649" s="96" t="str">
        <f ca="1">IFERROR(OFFSET(DC[[#Headers],[Code Project]],MATCH(MYCS[[#This Row],[Project Code and Name ]],DC[Code Project],0),6),"")</f>
        <v/>
      </c>
      <c r="F649" s="93"/>
      <c r="G649" s="93"/>
      <c r="H649" s="97"/>
      <c r="I649" s="97"/>
      <c r="J649" s="97"/>
      <c r="K649" s="97"/>
      <c r="L649" s="97"/>
      <c r="M649" s="97"/>
      <c r="N649" s="98">
        <f>J649+K649+L649+MYCS[[#This Row],[Non contractual commitments]]</f>
        <v>0</v>
      </c>
      <c r="O649" s="97"/>
      <c r="P649" s="97"/>
      <c r="Q649" s="97"/>
      <c r="R649" s="97"/>
      <c r="S649" s="97"/>
      <c r="T649" s="97"/>
      <c r="U649" s="98">
        <f>SUM(MYCS[[#This Row],[FY25-26 sum (signed)]:[Cumulative spending to end FY 23/24]],MYCS[[#This Row],[Approved budget FY 24/25]])</f>
        <v>0</v>
      </c>
      <c r="V649" s="99">
        <f>MYCS[[#This Row],[Total Project Commitments]]-MYCS[[#This Row],[Total approved cost of the project by DC (Value in UGX)]]</f>
        <v>0</v>
      </c>
      <c r="W649" s="93"/>
      <c r="X649" s="93"/>
      <c r="Y649" s="93"/>
      <c r="Z649" s="100"/>
    </row>
    <row r="650" spans="1:26" ht="20.25" x14ac:dyDescent="0.3">
      <c r="A650" s="93"/>
      <c r="B650" s="94" t="str">
        <f ca="1">IFERROR(OFFSET(DC[[#Headers],[Code Project]],MATCH(MYCS[[#This Row],[Project Code and Name ]],DC[Code Project],0),-3),"")</f>
        <v/>
      </c>
      <c r="C650" s="93"/>
      <c r="D650" s="95" t="str">
        <f ca="1">IFERROR(OFFSET(DC[[#Headers],[Code Project]],MATCH(MYCS[[#This Row],[Project Code and Name ]],DC[Code Project],0),1),"")</f>
        <v/>
      </c>
      <c r="E650" s="96" t="str">
        <f ca="1">IFERROR(OFFSET(DC[[#Headers],[Code Project]],MATCH(MYCS[[#This Row],[Project Code and Name ]],DC[Code Project],0),6),"")</f>
        <v/>
      </c>
      <c r="F650" s="93"/>
      <c r="G650" s="93"/>
      <c r="H650" s="97"/>
      <c r="I650" s="97"/>
      <c r="J650" s="97"/>
      <c r="K650" s="97"/>
      <c r="L650" s="97"/>
      <c r="M650" s="97"/>
      <c r="N650" s="98">
        <f>J650+K650+L650+MYCS[[#This Row],[Non contractual commitments]]</f>
        <v>0</v>
      </c>
      <c r="O650" s="97"/>
      <c r="P650" s="97"/>
      <c r="Q650" s="97"/>
      <c r="R650" s="97"/>
      <c r="S650" s="97"/>
      <c r="T650" s="97"/>
      <c r="U650" s="98">
        <f>SUM(MYCS[[#This Row],[FY25-26 sum (signed)]:[Cumulative spending to end FY 23/24]],MYCS[[#This Row],[Approved budget FY 24/25]])</f>
        <v>0</v>
      </c>
      <c r="V650" s="99">
        <f>MYCS[[#This Row],[Total Project Commitments]]-MYCS[[#This Row],[Total approved cost of the project by DC (Value in UGX)]]</f>
        <v>0</v>
      </c>
      <c r="W650" s="93"/>
      <c r="X650" s="93"/>
      <c r="Y650" s="93"/>
      <c r="Z650" s="100"/>
    </row>
    <row r="651" spans="1:26" ht="20.25" x14ac:dyDescent="0.3">
      <c r="A651" s="93"/>
      <c r="B651" s="94" t="str">
        <f ca="1">IFERROR(OFFSET(DC[[#Headers],[Code Project]],MATCH(MYCS[[#This Row],[Project Code and Name ]],DC[Code Project],0),-3),"")</f>
        <v/>
      </c>
      <c r="C651" s="93"/>
      <c r="D651" s="95" t="str">
        <f ca="1">IFERROR(OFFSET(DC[[#Headers],[Code Project]],MATCH(MYCS[[#This Row],[Project Code and Name ]],DC[Code Project],0),1),"")</f>
        <v/>
      </c>
      <c r="E651" s="96" t="str">
        <f ca="1">IFERROR(OFFSET(DC[[#Headers],[Code Project]],MATCH(MYCS[[#This Row],[Project Code and Name ]],DC[Code Project],0),6),"")</f>
        <v/>
      </c>
      <c r="F651" s="93"/>
      <c r="G651" s="93"/>
      <c r="H651" s="97"/>
      <c r="I651" s="97"/>
      <c r="J651" s="97"/>
      <c r="K651" s="97"/>
      <c r="L651" s="97"/>
      <c r="M651" s="97"/>
      <c r="N651" s="98">
        <f>J651+K651+L651+MYCS[[#This Row],[Non contractual commitments]]</f>
        <v>0</v>
      </c>
      <c r="O651" s="97"/>
      <c r="P651" s="97"/>
      <c r="Q651" s="97"/>
      <c r="R651" s="97"/>
      <c r="S651" s="97"/>
      <c r="T651" s="97"/>
      <c r="U651" s="98">
        <f>SUM(MYCS[[#This Row],[FY25-26 sum (signed)]:[Cumulative spending to end FY 23/24]],MYCS[[#This Row],[Approved budget FY 24/25]])</f>
        <v>0</v>
      </c>
      <c r="V651" s="99">
        <f>MYCS[[#This Row],[Total Project Commitments]]-MYCS[[#This Row],[Total approved cost of the project by DC (Value in UGX)]]</f>
        <v>0</v>
      </c>
      <c r="W651" s="93"/>
      <c r="X651" s="93"/>
      <c r="Y651" s="93"/>
      <c r="Z651" s="100"/>
    </row>
    <row r="652" spans="1:26" ht="20.25" x14ac:dyDescent="0.3">
      <c r="A652" s="93"/>
      <c r="B652" s="94" t="str">
        <f ca="1">IFERROR(OFFSET(DC[[#Headers],[Code Project]],MATCH(MYCS[[#This Row],[Project Code and Name ]],DC[Code Project],0),-3),"")</f>
        <v/>
      </c>
      <c r="C652" s="93"/>
      <c r="D652" s="95" t="str">
        <f ca="1">IFERROR(OFFSET(DC[[#Headers],[Code Project]],MATCH(MYCS[[#This Row],[Project Code and Name ]],DC[Code Project],0),1),"")</f>
        <v/>
      </c>
      <c r="E652" s="96" t="str">
        <f ca="1">IFERROR(OFFSET(DC[[#Headers],[Code Project]],MATCH(MYCS[[#This Row],[Project Code and Name ]],DC[Code Project],0),6),"")</f>
        <v/>
      </c>
      <c r="F652" s="93"/>
      <c r="G652" s="93"/>
      <c r="H652" s="97"/>
      <c r="I652" s="97"/>
      <c r="J652" s="97"/>
      <c r="K652" s="97"/>
      <c r="L652" s="97"/>
      <c r="M652" s="97"/>
      <c r="N652" s="98">
        <f>J652+K652+L652+MYCS[[#This Row],[Non contractual commitments]]</f>
        <v>0</v>
      </c>
      <c r="O652" s="97"/>
      <c r="P652" s="97"/>
      <c r="Q652" s="97"/>
      <c r="R652" s="97"/>
      <c r="S652" s="97"/>
      <c r="T652" s="97"/>
      <c r="U652" s="98">
        <f>SUM(MYCS[[#This Row],[FY25-26 sum (signed)]:[Cumulative spending to end FY 23/24]],MYCS[[#This Row],[Approved budget FY 24/25]])</f>
        <v>0</v>
      </c>
      <c r="V652" s="99">
        <f>MYCS[[#This Row],[Total Project Commitments]]-MYCS[[#This Row],[Total approved cost of the project by DC (Value in UGX)]]</f>
        <v>0</v>
      </c>
      <c r="W652" s="93"/>
      <c r="X652" s="93"/>
      <c r="Y652" s="93"/>
      <c r="Z652" s="100"/>
    </row>
    <row r="653" spans="1:26" ht="20.25" x14ac:dyDescent="0.3">
      <c r="A653" s="93"/>
      <c r="B653" s="94" t="str">
        <f ca="1">IFERROR(OFFSET(DC[[#Headers],[Code Project]],MATCH(MYCS[[#This Row],[Project Code and Name ]],DC[Code Project],0),-3),"")</f>
        <v/>
      </c>
      <c r="C653" s="93"/>
      <c r="D653" s="95" t="str">
        <f ca="1">IFERROR(OFFSET(DC[[#Headers],[Code Project]],MATCH(MYCS[[#This Row],[Project Code and Name ]],DC[Code Project],0),1),"")</f>
        <v/>
      </c>
      <c r="E653" s="96" t="str">
        <f ca="1">IFERROR(OFFSET(DC[[#Headers],[Code Project]],MATCH(MYCS[[#This Row],[Project Code and Name ]],DC[Code Project],0),6),"")</f>
        <v/>
      </c>
      <c r="F653" s="93"/>
      <c r="G653" s="93"/>
      <c r="H653" s="97"/>
      <c r="I653" s="97"/>
      <c r="J653" s="97"/>
      <c r="K653" s="97"/>
      <c r="L653" s="97"/>
      <c r="M653" s="97"/>
      <c r="N653" s="98">
        <f>J653+K653+L653+MYCS[[#This Row],[Non contractual commitments]]</f>
        <v>0</v>
      </c>
      <c r="O653" s="97"/>
      <c r="P653" s="97"/>
      <c r="Q653" s="97"/>
      <c r="R653" s="97"/>
      <c r="S653" s="97"/>
      <c r="T653" s="97"/>
      <c r="U653" s="98">
        <f>SUM(MYCS[[#This Row],[FY25-26 sum (signed)]:[Cumulative spending to end FY 23/24]],MYCS[[#This Row],[Approved budget FY 24/25]])</f>
        <v>0</v>
      </c>
      <c r="V653" s="99">
        <f>MYCS[[#This Row],[Total Project Commitments]]-MYCS[[#This Row],[Total approved cost of the project by DC (Value in UGX)]]</f>
        <v>0</v>
      </c>
      <c r="W653" s="93"/>
      <c r="X653" s="93"/>
      <c r="Y653" s="93"/>
      <c r="Z653" s="100"/>
    </row>
    <row r="654" spans="1:26" ht="20.25" x14ac:dyDescent="0.3">
      <c r="A654" s="93"/>
      <c r="B654" s="94" t="str">
        <f ca="1">IFERROR(OFFSET(DC[[#Headers],[Code Project]],MATCH(MYCS[[#This Row],[Project Code and Name ]],DC[Code Project],0),-3),"")</f>
        <v/>
      </c>
      <c r="C654" s="93"/>
      <c r="D654" s="95" t="str">
        <f ca="1">IFERROR(OFFSET(DC[[#Headers],[Code Project]],MATCH(MYCS[[#This Row],[Project Code and Name ]],DC[Code Project],0),1),"")</f>
        <v/>
      </c>
      <c r="E654" s="96" t="str">
        <f ca="1">IFERROR(OFFSET(DC[[#Headers],[Code Project]],MATCH(MYCS[[#This Row],[Project Code and Name ]],DC[Code Project],0),6),"")</f>
        <v/>
      </c>
      <c r="F654" s="93"/>
      <c r="G654" s="93"/>
      <c r="H654" s="97"/>
      <c r="I654" s="97"/>
      <c r="J654" s="97"/>
      <c r="K654" s="97"/>
      <c r="L654" s="97"/>
      <c r="M654" s="97"/>
      <c r="N654" s="98">
        <f>J654+K654+L654+MYCS[[#This Row],[Non contractual commitments]]</f>
        <v>0</v>
      </c>
      <c r="O654" s="97"/>
      <c r="P654" s="97"/>
      <c r="Q654" s="97"/>
      <c r="R654" s="97"/>
      <c r="S654" s="97"/>
      <c r="T654" s="97"/>
      <c r="U654" s="98">
        <f>SUM(MYCS[[#This Row],[FY25-26 sum (signed)]:[Cumulative spending to end FY 23/24]],MYCS[[#This Row],[Approved budget FY 24/25]])</f>
        <v>0</v>
      </c>
      <c r="V654" s="99">
        <f>MYCS[[#This Row],[Total Project Commitments]]-MYCS[[#This Row],[Total approved cost of the project by DC (Value in UGX)]]</f>
        <v>0</v>
      </c>
      <c r="W654" s="93"/>
      <c r="X654" s="93"/>
      <c r="Y654" s="93"/>
      <c r="Z654" s="100"/>
    </row>
    <row r="655" spans="1:26" ht="20.25" x14ac:dyDescent="0.3">
      <c r="A655" s="93"/>
      <c r="B655" s="94" t="str">
        <f ca="1">IFERROR(OFFSET(DC[[#Headers],[Code Project]],MATCH(MYCS[[#This Row],[Project Code and Name ]],DC[Code Project],0),-3),"")</f>
        <v/>
      </c>
      <c r="C655" s="93"/>
      <c r="D655" s="95" t="str">
        <f ca="1">IFERROR(OFFSET(DC[[#Headers],[Code Project]],MATCH(MYCS[[#This Row],[Project Code and Name ]],DC[Code Project],0),1),"")</f>
        <v/>
      </c>
      <c r="E655" s="96" t="str">
        <f ca="1">IFERROR(OFFSET(DC[[#Headers],[Code Project]],MATCH(MYCS[[#This Row],[Project Code and Name ]],DC[Code Project],0),6),"")</f>
        <v/>
      </c>
      <c r="F655" s="93"/>
      <c r="G655" s="93"/>
      <c r="H655" s="97"/>
      <c r="I655" s="97"/>
      <c r="J655" s="97"/>
      <c r="K655" s="97"/>
      <c r="L655" s="97"/>
      <c r="M655" s="97"/>
      <c r="N655" s="98">
        <f>J655+K655+L655+MYCS[[#This Row],[Non contractual commitments]]</f>
        <v>0</v>
      </c>
      <c r="O655" s="97"/>
      <c r="P655" s="97"/>
      <c r="Q655" s="97"/>
      <c r="R655" s="97"/>
      <c r="S655" s="97"/>
      <c r="T655" s="97"/>
      <c r="U655" s="98">
        <f>SUM(MYCS[[#This Row],[FY25-26 sum (signed)]:[Cumulative spending to end FY 23/24]],MYCS[[#This Row],[Approved budget FY 24/25]])</f>
        <v>0</v>
      </c>
      <c r="V655" s="99">
        <f>MYCS[[#This Row],[Total Project Commitments]]-MYCS[[#This Row],[Total approved cost of the project by DC (Value in UGX)]]</f>
        <v>0</v>
      </c>
      <c r="W655" s="93"/>
      <c r="X655" s="93"/>
      <c r="Y655" s="93"/>
      <c r="Z655" s="100"/>
    </row>
    <row r="656" spans="1:26" ht="20.25" x14ac:dyDescent="0.3">
      <c r="A656" s="93"/>
      <c r="B656" s="94" t="str">
        <f ca="1">IFERROR(OFFSET(DC[[#Headers],[Code Project]],MATCH(MYCS[[#This Row],[Project Code and Name ]],DC[Code Project],0),-3),"")</f>
        <v/>
      </c>
      <c r="C656" s="93"/>
      <c r="D656" s="95" t="str">
        <f ca="1">IFERROR(OFFSET(DC[[#Headers],[Code Project]],MATCH(MYCS[[#This Row],[Project Code and Name ]],DC[Code Project],0),1),"")</f>
        <v/>
      </c>
      <c r="E656" s="96" t="str">
        <f ca="1">IFERROR(OFFSET(DC[[#Headers],[Code Project]],MATCH(MYCS[[#This Row],[Project Code and Name ]],DC[Code Project],0),6),"")</f>
        <v/>
      </c>
      <c r="F656" s="93"/>
      <c r="G656" s="93"/>
      <c r="H656" s="97"/>
      <c r="I656" s="97"/>
      <c r="J656" s="97"/>
      <c r="K656" s="97"/>
      <c r="L656" s="97"/>
      <c r="M656" s="97"/>
      <c r="N656" s="98">
        <f>J656+K656+L656+MYCS[[#This Row],[Non contractual commitments]]</f>
        <v>0</v>
      </c>
      <c r="O656" s="97"/>
      <c r="P656" s="97"/>
      <c r="Q656" s="97"/>
      <c r="R656" s="97"/>
      <c r="S656" s="97"/>
      <c r="T656" s="97"/>
      <c r="U656" s="98">
        <f>SUM(MYCS[[#This Row],[FY25-26 sum (signed)]:[Cumulative spending to end FY 23/24]],MYCS[[#This Row],[Approved budget FY 24/25]])</f>
        <v>0</v>
      </c>
      <c r="V656" s="99">
        <f>MYCS[[#This Row],[Total Project Commitments]]-MYCS[[#This Row],[Total approved cost of the project by DC (Value in UGX)]]</f>
        <v>0</v>
      </c>
      <c r="W656" s="93"/>
      <c r="X656" s="93"/>
      <c r="Y656" s="93"/>
      <c r="Z656" s="100"/>
    </row>
    <row r="657" spans="1:26" ht="20.25" x14ac:dyDescent="0.3">
      <c r="A657" s="93"/>
      <c r="B657" s="94" t="str">
        <f ca="1">IFERROR(OFFSET(DC[[#Headers],[Code Project]],MATCH(MYCS[[#This Row],[Project Code and Name ]],DC[Code Project],0),-3),"")</f>
        <v/>
      </c>
      <c r="C657" s="93"/>
      <c r="D657" s="95" t="str">
        <f ca="1">IFERROR(OFFSET(DC[[#Headers],[Code Project]],MATCH(MYCS[[#This Row],[Project Code and Name ]],DC[Code Project],0),1),"")</f>
        <v/>
      </c>
      <c r="E657" s="96" t="str">
        <f ca="1">IFERROR(OFFSET(DC[[#Headers],[Code Project]],MATCH(MYCS[[#This Row],[Project Code and Name ]],DC[Code Project],0),6),"")</f>
        <v/>
      </c>
      <c r="F657" s="93"/>
      <c r="G657" s="93"/>
      <c r="H657" s="97"/>
      <c r="I657" s="97"/>
      <c r="J657" s="97"/>
      <c r="K657" s="97"/>
      <c r="L657" s="97"/>
      <c r="M657" s="97"/>
      <c r="N657" s="98">
        <f>J657+K657+L657+MYCS[[#This Row],[Non contractual commitments]]</f>
        <v>0</v>
      </c>
      <c r="O657" s="97"/>
      <c r="P657" s="97"/>
      <c r="Q657" s="97"/>
      <c r="R657" s="97"/>
      <c r="S657" s="97"/>
      <c r="T657" s="97"/>
      <c r="U657" s="98">
        <f>SUM(MYCS[[#This Row],[FY25-26 sum (signed)]:[Cumulative spending to end FY 23/24]],MYCS[[#This Row],[Approved budget FY 24/25]])</f>
        <v>0</v>
      </c>
      <c r="V657" s="99">
        <f>MYCS[[#This Row],[Total Project Commitments]]-MYCS[[#This Row],[Total approved cost of the project by DC (Value in UGX)]]</f>
        <v>0</v>
      </c>
      <c r="W657" s="93"/>
      <c r="X657" s="93"/>
      <c r="Y657" s="93"/>
      <c r="Z657" s="100"/>
    </row>
    <row r="658" spans="1:26" ht="20.25" x14ac:dyDescent="0.3">
      <c r="A658" s="93"/>
      <c r="B658" s="94" t="str">
        <f ca="1">IFERROR(OFFSET(DC[[#Headers],[Code Project]],MATCH(MYCS[[#This Row],[Project Code and Name ]],DC[Code Project],0),-3),"")</f>
        <v/>
      </c>
      <c r="C658" s="93"/>
      <c r="D658" s="95" t="str">
        <f ca="1">IFERROR(OFFSET(DC[[#Headers],[Code Project]],MATCH(MYCS[[#This Row],[Project Code and Name ]],DC[Code Project],0),1),"")</f>
        <v/>
      </c>
      <c r="E658" s="96" t="str">
        <f ca="1">IFERROR(OFFSET(DC[[#Headers],[Code Project]],MATCH(MYCS[[#This Row],[Project Code and Name ]],DC[Code Project],0),6),"")</f>
        <v/>
      </c>
      <c r="F658" s="93"/>
      <c r="G658" s="93"/>
      <c r="H658" s="97"/>
      <c r="I658" s="97"/>
      <c r="J658" s="97"/>
      <c r="K658" s="97"/>
      <c r="L658" s="97"/>
      <c r="M658" s="97"/>
      <c r="N658" s="98">
        <f>J658+K658+L658+MYCS[[#This Row],[Non contractual commitments]]</f>
        <v>0</v>
      </c>
      <c r="O658" s="97"/>
      <c r="P658" s="97"/>
      <c r="Q658" s="97"/>
      <c r="R658" s="97"/>
      <c r="S658" s="97"/>
      <c r="T658" s="97"/>
      <c r="U658" s="98">
        <f>SUM(MYCS[[#This Row],[FY25-26 sum (signed)]:[Cumulative spending to end FY 23/24]],MYCS[[#This Row],[Approved budget FY 24/25]])</f>
        <v>0</v>
      </c>
      <c r="V658" s="99">
        <f>MYCS[[#This Row],[Total Project Commitments]]-MYCS[[#This Row],[Total approved cost of the project by DC (Value in UGX)]]</f>
        <v>0</v>
      </c>
      <c r="W658" s="93"/>
      <c r="X658" s="93"/>
      <c r="Y658" s="93"/>
      <c r="Z658" s="100"/>
    </row>
    <row r="659" spans="1:26" ht="20.25" x14ac:dyDescent="0.3">
      <c r="A659" s="93"/>
      <c r="B659" s="94" t="str">
        <f ca="1">IFERROR(OFFSET(DC[[#Headers],[Code Project]],MATCH(MYCS[[#This Row],[Project Code and Name ]],DC[Code Project],0),-3),"")</f>
        <v/>
      </c>
      <c r="C659" s="93"/>
      <c r="D659" s="95" t="str">
        <f ca="1">IFERROR(OFFSET(DC[[#Headers],[Code Project]],MATCH(MYCS[[#This Row],[Project Code and Name ]],DC[Code Project],0),1),"")</f>
        <v/>
      </c>
      <c r="E659" s="96" t="str">
        <f ca="1">IFERROR(OFFSET(DC[[#Headers],[Code Project]],MATCH(MYCS[[#This Row],[Project Code and Name ]],DC[Code Project],0),6),"")</f>
        <v/>
      </c>
      <c r="F659" s="93"/>
      <c r="G659" s="93"/>
      <c r="H659" s="97"/>
      <c r="I659" s="97"/>
      <c r="J659" s="97"/>
      <c r="K659" s="97"/>
      <c r="L659" s="97"/>
      <c r="M659" s="97"/>
      <c r="N659" s="98">
        <f>J659+K659+L659+MYCS[[#This Row],[Non contractual commitments]]</f>
        <v>0</v>
      </c>
      <c r="O659" s="97"/>
      <c r="P659" s="97"/>
      <c r="Q659" s="97"/>
      <c r="R659" s="97"/>
      <c r="S659" s="97"/>
      <c r="T659" s="97"/>
      <c r="U659" s="98">
        <f>SUM(MYCS[[#This Row],[FY25-26 sum (signed)]:[Cumulative spending to end FY 23/24]],MYCS[[#This Row],[Approved budget FY 24/25]])</f>
        <v>0</v>
      </c>
      <c r="V659" s="99">
        <f>MYCS[[#This Row],[Total Project Commitments]]-MYCS[[#This Row],[Total approved cost of the project by DC (Value in UGX)]]</f>
        <v>0</v>
      </c>
      <c r="W659" s="93"/>
      <c r="X659" s="93"/>
      <c r="Y659" s="93"/>
      <c r="Z659" s="100"/>
    </row>
    <row r="660" spans="1:26" ht="20.25" x14ac:dyDescent="0.3">
      <c r="A660" s="93"/>
      <c r="B660" s="94" t="str">
        <f ca="1">IFERROR(OFFSET(DC[[#Headers],[Code Project]],MATCH(MYCS[[#This Row],[Project Code and Name ]],DC[Code Project],0),-3),"")</f>
        <v/>
      </c>
      <c r="C660" s="93"/>
      <c r="D660" s="95" t="str">
        <f ca="1">IFERROR(OFFSET(DC[[#Headers],[Code Project]],MATCH(MYCS[[#This Row],[Project Code and Name ]],DC[Code Project],0),1),"")</f>
        <v/>
      </c>
      <c r="E660" s="96" t="str">
        <f ca="1">IFERROR(OFFSET(DC[[#Headers],[Code Project]],MATCH(MYCS[[#This Row],[Project Code and Name ]],DC[Code Project],0),6),"")</f>
        <v/>
      </c>
      <c r="F660" s="93"/>
      <c r="G660" s="93"/>
      <c r="H660" s="97"/>
      <c r="I660" s="97"/>
      <c r="J660" s="97"/>
      <c r="K660" s="97"/>
      <c r="L660" s="97"/>
      <c r="M660" s="97"/>
      <c r="N660" s="98">
        <f>J660+K660+L660+MYCS[[#This Row],[Non contractual commitments]]</f>
        <v>0</v>
      </c>
      <c r="O660" s="97"/>
      <c r="P660" s="97"/>
      <c r="Q660" s="97"/>
      <c r="R660" s="97"/>
      <c r="S660" s="97"/>
      <c r="T660" s="97"/>
      <c r="U660" s="98">
        <f>SUM(MYCS[[#This Row],[FY25-26 sum (signed)]:[Cumulative spending to end FY 23/24]],MYCS[[#This Row],[Approved budget FY 24/25]])</f>
        <v>0</v>
      </c>
      <c r="V660" s="99">
        <f>MYCS[[#This Row],[Total Project Commitments]]-MYCS[[#This Row],[Total approved cost of the project by DC (Value in UGX)]]</f>
        <v>0</v>
      </c>
      <c r="W660" s="93"/>
      <c r="X660" s="93"/>
      <c r="Y660" s="93"/>
      <c r="Z660" s="100"/>
    </row>
    <row r="661" spans="1:26" ht="20.25" x14ac:dyDescent="0.3">
      <c r="A661" s="93"/>
      <c r="B661" s="94" t="str">
        <f ca="1">IFERROR(OFFSET(DC[[#Headers],[Code Project]],MATCH(MYCS[[#This Row],[Project Code and Name ]],DC[Code Project],0),-3),"")</f>
        <v/>
      </c>
      <c r="C661" s="93"/>
      <c r="D661" s="95" t="str">
        <f ca="1">IFERROR(OFFSET(DC[[#Headers],[Code Project]],MATCH(MYCS[[#This Row],[Project Code and Name ]],DC[Code Project],0),1),"")</f>
        <v/>
      </c>
      <c r="E661" s="96" t="str">
        <f ca="1">IFERROR(OFFSET(DC[[#Headers],[Code Project]],MATCH(MYCS[[#This Row],[Project Code and Name ]],DC[Code Project],0),6),"")</f>
        <v/>
      </c>
      <c r="F661" s="93"/>
      <c r="G661" s="93"/>
      <c r="H661" s="97"/>
      <c r="I661" s="97"/>
      <c r="J661" s="97"/>
      <c r="K661" s="97"/>
      <c r="L661" s="97"/>
      <c r="M661" s="97"/>
      <c r="N661" s="98">
        <f>J661+K661+L661+MYCS[[#This Row],[Non contractual commitments]]</f>
        <v>0</v>
      </c>
      <c r="O661" s="97"/>
      <c r="P661" s="97"/>
      <c r="Q661" s="97"/>
      <c r="R661" s="97"/>
      <c r="S661" s="97"/>
      <c r="T661" s="97"/>
      <c r="U661" s="98">
        <f>SUM(MYCS[[#This Row],[FY25-26 sum (signed)]:[Cumulative spending to end FY 23/24]],MYCS[[#This Row],[Approved budget FY 24/25]])</f>
        <v>0</v>
      </c>
      <c r="V661" s="99">
        <f>MYCS[[#This Row],[Total Project Commitments]]-MYCS[[#This Row],[Total approved cost of the project by DC (Value in UGX)]]</f>
        <v>0</v>
      </c>
      <c r="W661" s="93"/>
      <c r="X661" s="93"/>
      <c r="Y661" s="93"/>
      <c r="Z661" s="100"/>
    </row>
    <row r="662" spans="1:26" ht="20.25" x14ac:dyDescent="0.3">
      <c r="A662" s="93"/>
      <c r="B662" s="94" t="str">
        <f ca="1">IFERROR(OFFSET(DC[[#Headers],[Code Project]],MATCH(MYCS[[#This Row],[Project Code and Name ]],DC[Code Project],0),-3),"")</f>
        <v/>
      </c>
      <c r="C662" s="93"/>
      <c r="D662" s="95" t="str">
        <f ca="1">IFERROR(OFFSET(DC[[#Headers],[Code Project]],MATCH(MYCS[[#This Row],[Project Code and Name ]],DC[Code Project],0),1),"")</f>
        <v/>
      </c>
      <c r="E662" s="96" t="str">
        <f ca="1">IFERROR(OFFSET(DC[[#Headers],[Code Project]],MATCH(MYCS[[#This Row],[Project Code and Name ]],DC[Code Project],0),6),"")</f>
        <v/>
      </c>
      <c r="F662" s="93"/>
      <c r="G662" s="93"/>
      <c r="H662" s="97"/>
      <c r="I662" s="97"/>
      <c r="J662" s="97"/>
      <c r="K662" s="97"/>
      <c r="L662" s="97"/>
      <c r="M662" s="97"/>
      <c r="N662" s="98">
        <f>J662+K662+L662+MYCS[[#This Row],[Non contractual commitments]]</f>
        <v>0</v>
      </c>
      <c r="O662" s="97"/>
      <c r="P662" s="97"/>
      <c r="Q662" s="97"/>
      <c r="R662" s="97"/>
      <c r="S662" s="97"/>
      <c r="T662" s="97"/>
      <c r="U662" s="98">
        <f>SUM(MYCS[[#This Row],[FY25-26 sum (signed)]:[Cumulative spending to end FY 23/24]],MYCS[[#This Row],[Approved budget FY 24/25]])</f>
        <v>0</v>
      </c>
      <c r="V662" s="99">
        <f>MYCS[[#This Row],[Total Project Commitments]]-MYCS[[#This Row],[Total approved cost of the project by DC (Value in UGX)]]</f>
        <v>0</v>
      </c>
      <c r="W662" s="93"/>
      <c r="X662" s="93"/>
      <c r="Y662" s="93"/>
      <c r="Z662" s="100"/>
    </row>
    <row r="663" spans="1:26" ht="20.25" x14ac:dyDescent="0.3">
      <c r="A663" s="93"/>
      <c r="B663" s="94" t="str">
        <f ca="1">IFERROR(OFFSET(DC[[#Headers],[Code Project]],MATCH(MYCS[[#This Row],[Project Code and Name ]],DC[Code Project],0),-3),"")</f>
        <v/>
      </c>
      <c r="C663" s="93"/>
      <c r="D663" s="95" t="str">
        <f ca="1">IFERROR(OFFSET(DC[[#Headers],[Code Project]],MATCH(MYCS[[#This Row],[Project Code and Name ]],DC[Code Project],0),1),"")</f>
        <v/>
      </c>
      <c r="E663" s="96" t="str">
        <f ca="1">IFERROR(OFFSET(DC[[#Headers],[Code Project]],MATCH(MYCS[[#This Row],[Project Code and Name ]],DC[Code Project],0),6),"")</f>
        <v/>
      </c>
      <c r="F663" s="93"/>
      <c r="G663" s="93"/>
      <c r="H663" s="97"/>
      <c r="I663" s="97"/>
      <c r="J663" s="97"/>
      <c r="K663" s="97"/>
      <c r="L663" s="97"/>
      <c r="M663" s="97"/>
      <c r="N663" s="98">
        <f>J663+K663+L663+MYCS[[#This Row],[Non contractual commitments]]</f>
        <v>0</v>
      </c>
      <c r="O663" s="97"/>
      <c r="P663" s="97"/>
      <c r="Q663" s="97"/>
      <c r="R663" s="97"/>
      <c r="S663" s="97"/>
      <c r="T663" s="97"/>
      <c r="U663" s="98">
        <f>SUM(MYCS[[#This Row],[FY25-26 sum (signed)]:[Cumulative spending to end FY 23/24]],MYCS[[#This Row],[Approved budget FY 24/25]])</f>
        <v>0</v>
      </c>
      <c r="V663" s="99">
        <f>MYCS[[#This Row],[Total Project Commitments]]-MYCS[[#This Row],[Total approved cost of the project by DC (Value in UGX)]]</f>
        <v>0</v>
      </c>
      <c r="W663" s="93"/>
      <c r="X663" s="93"/>
      <c r="Y663" s="93"/>
      <c r="Z663" s="100"/>
    </row>
    <row r="664" spans="1:26" ht="20.25" x14ac:dyDescent="0.3">
      <c r="A664" s="93"/>
      <c r="B664" s="94" t="str">
        <f ca="1">IFERROR(OFFSET(DC[[#Headers],[Code Project]],MATCH(MYCS[[#This Row],[Project Code and Name ]],DC[Code Project],0),-3),"")</f>
        <v/>
      </c>
      <c r="C664" s="93"/>
      <c r="D664" s="95" t="str">
        <f ca="1">IFERROR(OFFSET(DC[[#Headers],[Code Project]],MATCH(MYCS[[#This Row],[Project Code and Name ]],DC[Code Project],0),1),"")</f>
        <v/>
      </c>
      <c r="E664" s="96" t="str">
        <f ca="1">IFERROR(OFFSET(DC[[#Headers],[Code Project]],MATCH(MYCS[[#This Row],[Project Code and Name ]],DC[Code Project],0),6),"")</f>
        <v/>
      </c>
      <c r="F664" s="93"/>
      <c r="G664" s="93"/>
      <c r="H664" s="97"/>
      <c r="I664" s="97"/>
      <c r="J664" s="97"/>
      <c r="K664" s="97"/>
      <c r="L664" s="97"/>
      <c r="M664" s="97"/>
      <c r="N664" s="98">
        <f>J664+K664+L664+MYCS[[#This Row],[Non contractual commitments]]</f>
        <v>0</v>
      </c>
      <c r="O664" s="97"/>
      <c r="P664" s="97"/>
      <c r="Q664" s="97"/>
      <c r="R664" s="97"/>
      <c r="S664" s="97"/>
      <c r="T664" s="97"/>
      <c r="U664" s="98">
        <f>SUM(MYCS[[#This Row],[FY25-26 sum (signed)]:[Cumulative spending to end FY 23/24]],MYCS[[#This Row],[Approved budget FY 24/25]])</f>
        <v>0</v>
      </c>
      <c r="V664" s="99">
        <f>MYCS[[#This Row],[Total Project Commitments]]-MYCS[[#This Row],[Total approved cost of the project by DC (Value in UGX)]]</f>
        <v>0</v>
      </c>
      <c r="W664" s="93"/>
      <c r="X664" s="93"/>
      <c r="Y664" s="93"/>
      <c r="Z664" s="100"/>
    </row>
    <row r="665" spans="1:26" ht="20.25" x14ac:dyDescent="0.3">
      <c r="A665" s="93"/>
      <c r="B665" s="94" t="str">
        <f ca="1">IFERROR(OFFSET(DC[[#Headers],[Code Project]],MATCH(MYCS[[#This Row],[Project Code and Name ]],DC[Code Project],0),-3),"")</f>
        <v/>
      </c>
      <c r="C665" s="93"/>
      <c r="D665" s="95" t="str">
        <f ca="1">IFERROR(OFFSET(DC[[#Headers],[Code Project]],MATCH(MYCS[[#This Row],[Project Code and Name ]],DC[Code Project],0),1),"")</f>
        <v/>
      </c>
      <c r="E665" s="96" t="str">
        <f ca="1">IFERROR(OFFSET(DC[[#Headers],[Code Project]],MATCH(MYCS[[#This Row],[Project Code and Name ]],DC[Code Project],0),6),"")</f>
        <v/>
      </c>
      <c r="F665" s="93"/>
      <c r="G665" s="93"/>
      <c r="H665" s="97"/>
      <c r="I665" s="97"/>
      <c r="J665" s="97"/>
      <c r="K665" s="97"/>
      <c r="L665" s="97"/>
      <c r="M665" s="97"/>
      <c r="N665" s="98">
        <f>J665+K665+L665+MYCS[[#This Row],[Non contractual commitments]]</f>
        <v>0</v>
      </c>
      <c r="O665" s="97"/>
      <c r="P665" s="97"/>
      <c r="Q665" s="97"/>
      <c r="R665" s="97"/>
      <c r="S665" s="97"/>
      <c r="T665" s="97"/>
      <c r="U665" s="98">
        <f>SUM(MYCS[[#This Row],[FY25-26 sum (signed)]:[Cumulative spending to end FY 23/24]],MYCS[[#This Row],[Approved budget FY 24/25]])</f>
        <v>0</v>
      </c>
      <c r="V665" s="99">
        <f>MYCS[[#This Row],[Total Project Commitments]]-MYCS[[#This Row],[Total approved cost of the project by DC (Value in UGX)]]</f>
        <v>0</v>
      </c>
      <c r="W665" s="93"/>
      <c r="X665" s="93"/>
      <c r="Y665" s="93"/>
      <c r="Z665" s="100"/>
    </row>
    <row r="666" spans="1:26" ht="20.25" x14ac:dyDescent="0.3">
      <c r="A666" s="93"/>
      <c r="B666" s="94" t="str">
        <f ca="1">IFERROR(OFFSET(DC[[#Headers],[Code Project]],MATCH(MYCS[[#This Row],[Project Code and Name ]],DC[Code Project],0),-3),"")</f>
        <v/>
      </c>
      <c r="C666" s="93"/>
      <c r="D666" s="95" t="str">
        <f ca="1">IFERROR(OFFSET(DC[[#Headers],[Code Project]],MATCH(MYCS[[#This Row],[Project Code and Name ]],DC[Code Project],0),1),"")</f>
        <v/>
      </c>
      <c r="E666" s="96" t="str">
        <f ca="1">IFERROR(OFFSET(DC[[#Headers],[Code Project]],MATCH(MYCS[[#This Row],[Project Code and Name ]],DC[Code Project],0),6),"")</f>
        <v/>
      </c>
      <c r="F666" s="93"/>
      <c r="G666" s="93"/>
      <c r="H666" s="97"/>
      <c r="I666" s="97"/>
      <c r="J666" s="97"/>
      <c r="K666" s="97"/>
      <c r="L666" s="97"/>
      <c r="M666" s="97"/>
      <c r="N666" s="98">
        <f>J666+K666+L666+MYCS[[#This Row],[Non contractual commitments]]</f>
        <v>0</v>
      </c>
      <c r="O666" s="97"/>
      <c r="P666" s="97"/>
      <c r="Q666" s="97"/>
      <c r="R666" s="97"/>
      <c r="S666" s="97"/>
      <c r="T666" s="97"/>
      <c r="U666" s="98">
        <f>SUM(MYCS[[#This Row],[FY25-26 sum (signed)]:[Cumulative spending to end FY 23/24]],MYCS[[#This Row],[Approved budget FY 24/25]])</f>
        <v>0</v>
      </c>
      <c r="V666" s="99">
        <f>MYCS[[#This Row],[Total Project Commitments]]-MYCS[[#This Row],[Total approved cost of the project by DC (Value in UGX)]]</f>
        <v>0</v>
      </c>
      <c r="W666" s="93"/>
      <c r="X666" s="93"/>
      <c r="Y666" s="93"/>
      <c r="Z666" s="100"/>
    </row>
    <row r="667" spans="1:26" ht="20.25" x14ac:dyDescent="0.3">
      <c r="A667" s="93"/>
      <c r="B667" s="94" t="str">
        <f ca="1">IFERROR(OFFSET(DC[[#Headers],[Code Project]],MATCH(MYCS[[#This Row],[Project Code and Name ]],DC[Code Project],0),-3),"")</f>
        <v/>
      </c>
      <c r="C667" s="93"/>
      <c r="D667" s="95" t="str">
        <f ca="1">IFERROR(OFFSET(DC[[#Headers],[Code Project]],MATCH(MYCS[[#This Row],[Project Code and Name ]],DC[Code Project],0),1),"")</f>
        <v/>
      </c>
      <c r="E667" s="96" t="str">
        <f ca="1">IFERROR(OFFSET(DC[[#Headers],[Code Project]],MATCH(MYCS[[#This Row],[Project Code and Name ]],DC[Code Project],0),6),"")</f>
        <v/>
      </c>
      <c r="F667" s="93"/>
      <c r="G667" s="93"/>
      <c r="H667" s="97"/>
      <c r="I667" s="97"/>
      <c r="J667" s="97"/>
      <c r="K667" s="97"/>
      <c r="L667" s="97"/>
      <c r="M667" s="97"/>
      <c r="N667" s="98">
        <f>J667+K667+L667+MYCS[[#This Row],[Non contractual commitments]]</f>
        <v>0</v>
      </c>
      <c r="O667" s="97"/>
      <c r="P667" s="97"/>
      <c r="Q667" s="97"/>
      <c r="R667" s="97"/>
      <c r="S667" s="97"/>
      <c r="T667" s="97"/>
      <c r="U667" s="98">
        <f>SUM(MYCS[[#This Row],[FY25-26 sum (signed)]:[Cumulative spending to end FY 23/24]],MYCS[[#This Row],[Approved budget FY 24/25]])</f>
        <v>0</v>
      </c>
      <c r="V667" s="99">
        <f>MYCS[[#This Row],[Total Project Commitments]]-MYCS[[#This Row],[Total approved cost of the project by DC (Value in UGX)]]</f>
        <v>0</v>
      </c>
      <c r="W667" s="93"/>
      <c r="X667" s="93"/>
      <c r="Y667" s="93"/>
      <c r="Z667" s="100"/>
    </row>
    <row r="668" spans="1:26" ht="20.25" x14ac:dyDescent="0.3">
      <c r="A668" s="93"/>
      <c r="B668" s="94" t="str">
        <f ca="1">IFERROR(OFFSET(DC[[#Headers],[Code Project]],MATCH(MYCS[[#This Row],[Project Code and Name ]],DC[Code Project],0),-3),"")</f>
        <v/>
      </c>
      <c r="C668" s="93"/>
      <c r="D668" s="95" t="str">
        <f ca="1">IFERROR(OFFSET(DC[[#Headers],[Code Project]],MATCH(MYCS[[#This Row],[Project Code and Name ]],DC[Code Project],0),1),"")</f>
        <v/>
      </c>
      <c r="E668" s="96" t="str">
        <f ca="1">IFERROR(OFFSET(DC[[#Headers],[Code Project]],MATCH(MYCS[[#This Row],[Project Code and Name ]],DC[Code Project],0),6),"")</f>
        <v/>
      </c>
      <c r="F668" s="93"/>
      <c r="G668" s="93"/>
      <c r="H668" s="97"/>
      <c r="I668" s="97"/>
      <c r="J668" s="97"/>
      <c r="K668" s="97"/>
      <c r="L668" s="97"/>
      <c r="M668" s="97"/>
      <c r="N668" s="98">
        <f>J668+K668+L668+MYCS[[#This Row],[Non contractual commitments]]</f>
        <v>0</v>
      </c>
      <c r="O668" s="97"/>
      <c r="P668" s="97"/>
      <c r="Q668" s="97"/>
      <c r="R668" s="97"/>
      <c r="S668" s="97"/>
      <c r="T668" s="97"/>
      <c r="U668" s="98">
        <f>SUM(MYCS[[#This Row],[FY25-26 sum (signed)]:[Cumulative spending to end FY 23/24]],MYCS[[#This Row],[Approved budget FY 24/25]])</f>
        <v>0</v>
      </c>
      <c r="V668" s="99">
        <f>MYCS[[#This Row],[Total Project Commitments]]-MYCS[[#This Row],[Total approved cost of the project by DC (Value in UGX)]]</f>
        <v>0</v>
      </c>
      <c r="W668" s="93"/>
      <c r="X668" s="93"/>
      <c r="Y668" s="93"/>
      <c r="Z668" s="100"/>
    </row>
    <row r="669" spans="1:26" ht="20.25" x14ac:dyDescent="0.3">
      <c r="A669" s="93"/>
      <c r="B669" s="94" t="str">
        <f ca="1">IFERROR(OFFSET(DC[[#Headers],[Code Project]],MATCH(MYCS[[#This Row],[Project Code and Name ]],DC[Code Project],0),-3),"")</f>
        <v/>
      </c>
      <c r="C669" s="93"/>
      <c r="D669" s="95" t="str">
        <f ca="1">IFERROR(OFFSET(DC[[#Headers],[Code Project]],MATCH(MYCS[[#This Row],[Project Code and Name ]],DC[Code Project],0),1),"")</f>
        <v/>
      </c>
      <c r="E669" s="96" t="str">
        <f ca="1">IFERROR(OFFSET(DC[[#Headers],[Code Project]],MATCH(MYCS[[#This Row],[Project Code and Name ]],DC[Code Project],0),6),"")</f>
        <v/>
      </c>
      <c r="F669" s="93"/>
      <c r="G669" s="93"/>
      <c r="H669" s="97"/>
      <c r="I669" s="97"/>
      <c r="J669" s="97"/>
      <c r="K669" s="97"/>
      <c r="L669" s="97"/>
      <c r="M669" s="97"/>
      <c r="N669" s="98">
        <f>J669+K669+L669+MYCS[[#This Row],[Non contractual commitments]]</f>
        <v>0</v>
      </c>
      <c r="O669" s="97"/>
      <c r="P669" s="97"/>
      <c r="Q669" s="97"/>
      <c r="R669" s="97"/>
      <c r="S669" s="97"/>
      <c r="T669" s="97"/>
      <c r="U669" s="98">
        <f>SUM(MYCS[[#This Row],[FY25-26 sum (signed)]:[Cumulative spending to end FY 23/24]],MYCS[[#This Row],[Approved budget FY 24/25]])</f>
        <v>0</v>
      </c>
      <c r="V669" s="99">
        <f>MYCS[[#This Row],[Total Project Commitments]]-MYCS[[#This Row],[Total approved cost of the project by DC (Value in UGX)]]</f>
        <v>0</v>
      </c>
      <c r="W669" s="93"/>
      <c r="X669" s="93"/>
      <c r="Y669" s="93"/>
      <c r="Z669" s="100"/>
    </row>
    <row r="670" spans="1:26" ht="20.25" x14ac:dyDescent="0.3">
      <c r="A670" s="93"/>
      <c r="B670" s="94" t="str">
        <f ca="1">IFERROR(OFFSET(DC[[#Headers],[Code Project]],MATCH(MYCS[[#This Row],[Project Code and Name ]],DC[Code Project],0),-3),"")</f>
        <v/>
      </c>
      <c r="C670" s="93"/>
      <c r="D670" s="95" t="str">
        <f ca="1">IFERROR(OFFSET(DC[[#Headers],[Code Project]],MATCH(MYCS[[#This Row],[Project Code and Name ]],DC[Code Project],0),1),"")</f>
        <v/>
      </c>
      <c r="E670" s="96" t="str">
        <f ca="1">IFERROR(OFFSET(DC[[#Headers],[Code Project]],MATCH(MYCS[[#This Row],[Project Code and Name ]],DC[Code Project],0),6),"")</f>
        <v/>
      </c>
      <c r="F670" s="93"/>
      <c r="G670" s="93"/>
      <c r="H670" s="97"/>
      <c r="I670" s="97"/>
      <c r="J670" s="97"/>
      <c r="K670" s="97"/>
      <c r="L670" s="97"/>
      <c r="M670" s="97"/>
      <c r="N670" s="98">
        <f>J670+K670+L670+MYCS[[#This Row],[Non contractual commitments]]</f>
        <v>0</v>
      </c>
      <c r="O670" s="97"/>
      <c r="P670" s="97"/>
      <c r="Q670" s="97"/>
      <c r="R670" s="97"/>
      <c r="S670" s="97"/>
      <c r="T670" s="97"/>
      <c r="U670" s="98">
        <f>SUM(MYCS[[#This Row],[FY25-26 sum (signed)]:[Cumulative spending to end FY 23/24]],MYCS[[#This Row],[Approved budget FY 24/25]])</f>
        <v>0</v>
      </c>
      <c r="V670" s="99">
        <f>MYCS[[#This Row],[Total Project Commitments]]-MYCS[[#This Row],[Total approved cost of the project by DC (Value in UGX)]]</f>
        <v>0</v>
      </c>
      <c r="W670" s="93"/>
      <c r="X670" s="93"/>
      <c r="Y670" s="93"/>
      <c r="Z670" s="100"/>
    </row>
    <row r="671" spans="1:26" ht="20.25" x14ac:dyDescent="0.3">
      <c r="A671" s="93"/>
      <c r="B671" s="94" t="str">
        <f ca="1">IFERROR(OFFSET(DC[[#Headers],[Code Project]],MATCH(MYCS[[#This Row],[Project Code and Name ]],DC[Code Project],0),-3),"")</f>
        <v/>
      </c>
      <c r="C671" s="93"/>
      <c r="D671" s="95" t="str">
        <f ca="1">IFERROR(OFFSET(DC[[#Headers],[Code Project]],MATCH(MYCS[[#This Row],[Project Code and Name ]],DC[Code Project],0),1),"")</f>
        <v/>
      </c>
      <c r="E671" s="96" t="str">
        <f ca="1">IFERROR(OFFSET(DC[[#Headers],[Code Project]],MATCH(MYCS[[#This Row],[Project Code and Name ]],DC[Code Project],0),6),"")</f>
        <v/>
      </c>
      <c r="F671" s="93"/>
      <c r="G671" s="93"/>
      <c r="H671" s="97"/>
      <c r="I671" s="97"/>
      <c r="J671" s="97"/>
      <c r="K671" s="97"/>
      <c r="L671" s="97"/>
      <c r="M671" s="97"/>
      <c r="N671" s="98">
        <f>J671+K671+L671+MYCS[[#This Row],[Non contractual commitments]]</f>
        <v>0</v>
      </c>
      <c r="O671" s="97"/>
      <c r="P671" s="97"/>
      <c r="Q671" s="97"/>
      <c r="R671" s="97"/>
      <c r="S671" s="97"/>
      <c r="T671" s="97"/>
      <c r="U671" s="98">
        <f>SUM(MYCS[[#This Row],[FY25-26 sum (signed)]:[Cumulative spending to end FY 23/24]],MYCS[[#This Row],[Approved budget FY 24/25]])</f>
        <v>0</v>
      </c>
      <c r="V671" s="99">
        <f>MYCS[[#This Row],[Total Project Commitments]]-MYCS[[#This Row],[Total approved cost of the project by DC (Value in UGX)]]</f>
        <v>0</v>
      </c>
      <c r="W671" s="93"/>
      <c r="X671" s="93"/>
      <c r="Y671" s="93"/>
      <c r="Z671" s="100"/>
    </row>
    <row r="672" spans="1:26" ht="20.25" x14ac:dyDescent="0.3">
      <c r="A672" s="93"/>
      <c r="B672" s="94" t="str">
        <f ca="1">IFERROR(OFFSET(DC[[#Headers],[Code Project]],MATCH(MYCS[[#This Row],[Project Code and Name ]],DC[Code Project],0),-3),"")</f>
        <v/>
      </c>
      <c r="C672" s="93"/>
      <c r="D672" s="95" t="str">
        <f ca="1">IFERROR(OFFSET(DC[[#Headers],[Code Project]],MATCH(MYCS[[#This Row],[Project Code and Name ]],DC[Code Project],0),1),"")</f>
        <v/>
      </c>
      <c r="E672" s="96" t="str">
        <f ca="1">IFERROR(OFFSET(DC[[#Headers],[Code Project]],MATCH(MYCS[[#This Row],[Project Code and Name ]],DC[Code Project],0),6),"")</f>
        <v/>
      </c>
      <c r="F672" s="93"/>
      <c r="G672" s="93"/>
      <c r="H672" s="97"/>
      <c r="I672" s="97"/>
      <c r="J672" s="97"/>
      <c r="K672" s="97"/>
      <c r="L672" s="97"/>
      <c r="M672" s="97"/>
      <c r="N672" s="98">
        <f>J672+K672+L672+MYCS[[#This Row],[Non contractual commitments]]</f>
        <v>0</v>
      </c>
      <c r="O672" s="97"/>
      <c r="P672" s="97"/>
      <c r="Q672" s="97"/>
      <c r="R672" s="97"/>
      <c r="S672" s="97"/>
      <c r="T672" s="97"/>
      <c r="U672" s="98">
        <f>SUM(MYCS[[#This Row],[FY25-26 sum (signed)]:[Cumulative spending to end FY 23/24]],MYCS[[#This Row],[Approved budget FY 24/25]])</f>
        <v>0</v>
      </c>
      <c r="V672" s="99">
        <f>MYCS[[#This Row],[Total Project Commitments]]-MYCS[[#This Row],[Total approved cost of the project by DC (Value in UGX)]]</f>
        <v>0</v>
      </c>
      <c r="W672" s="93"/>
      <c r="X672" s="93"/>
      <c r="Y672" s="93"/>
      <c r="Z672" s="100"/>
    </row>
    <row r="673" spans="1:26" ht="20.25" x14ac:dyDescent="0.3">
      <c r="A673" s="93"/>
      <c r="B673" s="94" t="str">
        <f ca="1">IFERROR(OFFSET(DC[[#Headers],[Code Project]],MATCH(MYCS[[#This Row],[Project Code and Name ]],DC[Code Project],0),-3),"")</f>
        <v/>
      </c>
      <c r="C673" s="93"/>
      <c r="D673" s="95" t="str">
        <f ca="1">IFERROR(OFFSET(DC[[#Headers],[Code Project]],MATCH(MYCS[[#This Row],[Project Code and Name ]],DC[Code Project],0),1),"")</f>
        <v/>
      </c>
      <c r="E673" s="96" t="str">
        <f ca="1">IFERROR(OFFSET(DC[[#Headers],[Code Project]],MATCH(MYCS[[#This Row],[Project Code and Name ]],DC[Code Project],0),6),"")</f>
        <v/>
      </c>
      <c r="F673" s="93"/>
      <c r="G673" s="93"/>
      <c r="H673" s="97"/>
      <c r="I673" s="97"/>
      <c r="J673" s="97"/>
      <c r="K673" s="97"/>
      <c r="L673" s="97"/>
      <c r="M673" s="97"/>
      <c r="N673" s="98">
        <f>J673+K673+L673+MYCS[[#This Row],[Non contractual commitments]]</f>
        <v>0</v>
      </c>
      <c r="O673" s="97"/>
      <c r="P673" s="97"/>
      <c r="Q673" s="97"/>
      <c r="R673" s="97"/>
      <c r="S673" s="97"/>
      <c r="T673" s="97"/>
      <c r="U673" s="98">
        <f>SUM(MYCS[[#This Row],[FY25-26 sum (signed)]:[Cumulative spending to end FY 23/24]],MYCS[[#This Row],[Approved budget FY 24/25]])</f>
        <v>0</v>
      </c>
      <c r="V673" s="99">
        <f>MYCS[[#This Row],[Total Project Commitments]]-MYCS[[#This Row],[Total approved cost of the project by DC (Value in UGX)]]</f>
        <v>0</v>
      </c>
      <c r="W673" s="93"/>
      <c r="X673" s="93"/>
      <c r="Y673" s="93"/>
      <c r="Z673" s="100"/>
    </row>
    <row r="674" spans="1:26" ht="20.25" x14ac:dyDescent="0.3">
      <c r="A674" s="93"/>
      <c r="B674" s="94" t="str">
        <f ca="1">IFERROR(OFFSET(DC[[#Headers],[Code Project]],MATCH(MYCS[[#This Row],[Project Code and Name ]],DC[Code Project],0),-3),"")</f>
        <v/>
      </c>
      <c r="C674" s="93"/>
      <c r="D674" s="95" t="str">
        <f ca="1">IFERROR(OFFSET(DC[[#Headers],[Code Project]],MATCH(MYCS[[#This Row],[Project Code and Name ]],DC[Code Project],0),1),"")</f>
        <v/>
      </c>
      <c r="E674" s="96" t="str">
        <f ca="1">IFERROR(OFFSET(DC[[#Headers],[Code Project]],MATCH(MYCS[[#This Row],[Project Code and Name ]],DC[Code Project],0),6),"")</f>
        <v/>
      </c>
      <c r="F674" s="93"/>
      <c r="G674" s="93"/>
      <c r="H674" s="97"/>
      <c r="I674" s="97"/>
      <c r="J674" s="97"/>
      <c r="K674" s="97"/>
      <c r="L674" s="97"/>
      <c r="M674" s="97"/>
      <c r="N674" s="98">
        <f>J674+K674+L674+MYCS[[#This Row],[Non contractual commitments]]</f>
        <v>0</v>
      </c>
      <c r="O674" s="97"/>
      <c r="P674" s="97"/>
      <c r="Q674" s="97"/>
      <c r="R674" s="97"/>
      <c r="S674" s="97"/>
      <c r="T674" s="97"/>
      <c r="U674" s="98">
        <f>SUM(MYCS[[#This Row],[FY25-26 sum (signed)]:[Cumulative spending to end FY 23/24]],MYCS[[#This Row],[Approved budget FY 24/25]])</f>
        <v>0</v>
      </c>
      <c r="V674" s="99">
        <f>MYCS[[#This Row],[Total Project Commitments]]-MYCS[[#This Row],[Total approved cost of the project by DC (Value in UGX)]]</f>
        <v>0</v>
      </c>
      <c r="W674" s="93"/>
      <c r="X674" s="93"/>
      <c r="Y674" s="93"/>
      <c r="Z674" s="100"/>
    </row>
    <row r="675" spans="1:26" ht="20.25" x14ac:dyDescent="0.3">
      <c r="A675" s="93"/>
      <c r="B675" s="94" t="str">
        <f ca="1">IFERROR(OFFSET(DC[[#Headers],[Code Project]],MATCH(MYCS[[#This Row],[Project Code and Name ]],DC[Code Project],0),-3),"")</f>
        <v/>
      </c>
      <c r="C675" s="93"/>
      <c r="D675" s="95" t="str">
        <f ca="1">IFERROR(OFFSET(DC[[#Headers],[Code Project]],MATCH(MYCS[[#This Row],[Project Code and Name ]],DC[Code Project],0),1),"")</f>
        <v/>
      </c>
      <c r="E675" s="96" t="str">
        <f ca="1">IFERROR(OFFSET(DC[[#Headers],[Code Project]],MATCH(MYCS[[#This Row],[Project Code and Name ]],DC[Code Project],0),6),"")</f>
        <v/>
      </c>
      <c r="F675" s="93"/>
      <c r="G675" s="93"/>
      <c r="H675" s="97"/>
      <c r="I675" s="97"/>
      <c r="J675" s="97"/>
      <c r="K675" s="97"/>
      <c r="L675" s="97"/>
      <c r="M675" s="97"/>
      <c r="N675" s="98">
        <f>J675+K675+L675+MYCS[[#This Row],[Non contractual commitments]]</f>
        <v>0</v>
      </c>
      <c r="O675" s="97"/>
      <c r="P675" s="97"/>
      <c r="Q675" s="97"/>
      <c r="R675" s="97"/>
      <c r="S675" s="97"/>
      <c r="T675" s="97"/>
      <c r="U675" s="98">
        <f>SUM(MYCS[[#This Row],[FY25-26 sum (signed)]:[Cumulative spending to end FY 23/24]],MYCS[[#This Row],[Approved budget FY 24/25]])</f>
        <v>0</v>
      </c>
      <c r="V675" s="99">
        <f>MYCS[[#This Row],[Total Project Commitments]]-MYCS[[#This Row],[Total approved cost of the project by DC (Value in UGX)]]</f>
        <v>0</v>
      </c>
      <c r="W675" s="93"/>
      <c r="X675" s="93"/>
      <c r="Y675" s="93"/>
      <c r="Z675" s="100"/>
    </row>
    <row r="676" spans="1:26" ht="20.25" x14ac:dyDescent="0.3">
      <c r="A676" s="93"/>
      <c r="B676" s="94" t="str">
        <f ca="1">IFERROR(OFFSET(DC[[#Headers],[Code Project]],MATCH(MYCS[[#This Row],[Project Code and Name ]],DC[Code Project],0),-3),"")</f>
        <v/>
      </c>
      <c r="C676" s="93"/>
      <c r="D676" s="95" t="str">
        <f ca="1">IFERROR(OFFSET(DC[[#Headers],[Code Project]],MATCH(MYCS[[#This Row],[Project Code and Name ]],DC[Code Project],0),1),"")</f>
        <v/>
      </c>
      <c r="E676" s="96" t="str">
        <f ca="1">IFERROR(OFFSET(DC[[#Headers],[Code Project]],MATCH(MYCS[[#This Row],[Project Code and Name ]],DC[Code Project],0),6),"")</f>
        <v/>
      </c>
      <c r="F676" s="93"/>
      <c r="G676" s="93"/>
      <c r="H676" s="97"/>
      <c r="I676" s="97"/>
      <c r="J676" s="97"/>
      <c r="K676" s="97"/>
      <c r="L676" s="97"/>
      <c r="M676" s="97"/>
      <c r="N676" s="98">
        <f>J676+K676+L676+MYCS[[#This Row],[Non contractual commitments]]</f>
        <v>0</v>
      </c>
      <c r="O676" s="97"/>
      <c r="P676" s="97"/>
      <c r="Q676" s="97"/>
      <c r="R676" s="97"/>
      <c r="S676" s="97"/>
      <c r="T676" s="97"/>
      <c r="U676" s="98">
        <f>SUM(MYCS[[#This Row],[FY25-26 sum (signed)]:[Cumulative spending to end FY 23/24]],MYCS[[#This Row],[Approved budget FY 24/25]])</f>
        <v>0</v>
      </c>
      <c r="V676" s="99">
        <f>MYCS[[#This Row],[Total Project Commitments]]-MYCS[[#This Row],[Total approved cost of the project by DC (Value in UGX)]]</f>
        <v>0</v>
      </c>
      <c r="W676" s="93"/>
      <c r="X676" s="93"/>
      <c r="Y676" s="93"/>
      <c r="Z676" s="100"/>
    </row>
    <row r="677" spans="1:26" ht="20.25" x14ac:dyDescent="0.3">
      <c r="A677" s="93"/>
      <c r="B677" s="94" t="str">
        <f ca="1">IFERROR(OFFSET(DC[[#Headers],[Code Project]],MATCH(MYCS[[#This Row],[Project Code and Name ]],DC[Code Project],0),-3),"")</f>
        <v/>
      </c>
      <c r="C677" s="93"/>
      <c r="D677" s="95" t="str">
        <f ca="1">IFERROR(OFFSET(DC[[#Headers],[Code Project]],MATCH(MYCS[[#This Row],[Project Code and Name ]],DC[Code Project],0),1),"")</f>
        <v/>
      </c>
      <c r="E677" s="96" t="str">
        <f ca="1">IFERROR(OFFSET(DC[[#Headers],[Code Project]],MATCH(MYCS[[#This Row],[Project Code and Name ]],DC[Code Project],0),6),"")</f>
        <v/>
      </c>
      <c r="F677" s="93"/>
      <c r="G677" s="93"/>
      <c r="H677" s="97"/>
      <c r="I677" s="97"/>
      <c r="J677" s="97"/>
      <c r="K677" s="97"/>
      <c r="L677" s="97"/>
      <c r="M677" s="97"/>
      <c r="N677" s="98">
        <f>J677+K677+L677+MYCS[[#This Row],[Non contractual commitments]]</f>
        <v>0</v>
      </c>
      <c r="O677" s="97"/>
      <c r="P677" s="97"/>
      <c r="Q677" s="97"/>
      <c r="R677" s="97"/>
      <c r="S677" s="97"/>
      <c r="T677" s="97"/>
      <c r="U677" s="98">
        <f>SUM(MYCS[[#This Row],[FY25-26 sum (signed)]:[Cumulative spending to end FY 23/24]],MYCS[[#This Row],[Approved budget FY 24/25]])</f>
        <v>0</v>
      </c>
      <c r="V677" s="99">
        <f>MYCS[[#This Row],[Total Project Commitments]]-MYCS[[#This Row],[Total approved cost of the project by DC (Value in UGX)]]</f>
        <v>0</v>
      </c>
      <c r="W677" s="93"/>
      <c r="X677" s="93"/>
      <c r="Y677" s="93"/>
      <c r="Z677" s="100"/>
    </row>
    <row r="678" spans="1:26" ht="20.25" x14ac:dyDescent="0.3">
      <c r="A678" s="93"/>
      <c r="B678" s="94" t="str">
        <f ca="1">IFERROR(OFFSET(DC[[#Headers],[Code Project]],MATCH(MYCS[[#This Row],[Project Code and Name ]],DC[Code Project],0),-3),"")</f>
        <v/>
      </c>
      <c r="C678" s="93"/>
      <c r="D678" s="95" t="str">
        <f ca="1">IFERROR(OFFSET(DC[[#Headers],[Code Project]],MATCH(MYCS[[#This Row],[Project Code and Name ]],DC[Code Project],0),1),"")</f>
        <v/>
      </c>
      <c r="E678" s="96" t="str">
        <f ca="1">IFERROR(OFFSET(DC[[#Headers],[Code Project]],MATCH(MYCS[[#This Row],[Project Code and Name ]],DC[Code Project],0),6),"")</f>
        <v/>
      </c>
      <c r="F678" s="93"/>
      <c r="G678" s="93"/>
      <c r="H678" s="97"/>
      <c r="I678" s="97"/>
      <c r="J678" s="97"/>
      <c r="K678" s="97"/>
      <c r="L678" s="97"/>
      <c r="M678" s="97"/>
      <c r="N678" s="98">
        <f>J678+K678+L678+MYCS[[#This Row],[Non contractual commitments]]</f>
        <v>0</v>
      </c>
      <c r="O678" s="97"/>
      <c r="P678" s="97"/>
      <c r="Q678" s="97"/>
      <c r="R678" s="97"/>
      <c r="S678" s="97"/>
      <c r="T678" s="97"/>
      <c r="U678" s="98">
        <f>SUM(MYCS[[#This Row],[FY25-26 sum (signed)]:[Cumulative spending to end FY 23/24]],MYCS[[#This Row],[Approved budget FY 24/25]])</f>
        <v>0</v>
      </c>
      <c r="V678" s="99">
        <f>MYCS[[#This Row],[Total Project Commitments]]-MYCS[[#This Row],[Total approved cost of the project by DC (Value in UGX)]]</f>
        <v>0</v>
      </c>
      <c r="W678" s="93"/>
      <c r="X678" s="93"/>
      <c r="Y678" s="93"/>
      <c r="Z678" s="100"/>
    </row>
    <row r="679" spans="1:26" ht="20.25" x14ac:dyDescent="0.3">
      <c r="A679" s="93"/>
      <c r="B679" s="94" t="str">
        <f ca="1">IFERROR(OFFSET(DC[[#Headers],[Code Project]],MATCH(MYCS[[#This Row],[Project Code and Name ]],DC[Code Project],0),-3),"")</f>
        <v/>
      </c>
      <c r="C679" s="93"/>
      <c r="D679" s="95" t="str">
        <f ca="1">IFERROR(OFFSET(DC[[#Headers],[Code Project]],MATCH(MYCS[[#This Row],[Project Code and Name ]],DC[Code Project],0),1),"")</f>
        <v/>
      </c>
      <c r="E679" s="96" t="str">
        <f ca="1">IFERROR(OFFSET(DC[[#Headers],[Code Project]],MATCH(MYCS[[#This Row],[Project Code and Name ]],DC[Code Project],0),6),"")</f>
        <v/>
      </c>
      <c r="F679" s="93"/>
      <c r="G679" s="93"/>
      <c r="H679" s="97"/>
      <c r="I679" s="97"/>
      <c r="J679" s="97"/>
      <c r="K679" s="97"/>
      <c r="L679" s="97"/>
      <c r="M679" s="97"/>
      <c r="N679" s="98">
        <f>J679+K679+L679+MYCS[[#This Row],[Non contractual commitments]]</f>
        <v>0</v>
      </c>
      <c r="O679" s="97"/>
      <c r="P679" s="97"/>
      <c r="Q679" s="97"/>
      <c r="R679" s="97"/>
      <c r="S679" s="97"/>
      <c r="T679" s="97"/>
      <c r="U679" s="98">
        <f>SUM(MYCS[[#This Row],[FY25-26 sum (signed)]:[Cumulative spending to end FY 23/24]],MYCS[[#This Row],[Approved budget FY 24/25]])</f>
        <v>0</v>
      </c>
      <c r="V679" s="99">
        <f>MYCS[[#This Row],[Total Project Commitments]]-MYCS[[#This Row],[Total approved cost of the project by DC (Value in UGX)]]</f>
        <v>0</v>
      </c>
      <c r="W679" s="93"/>
      <c r="X679" s="93"/>
      <c r="Y679" s="93"/>
      <c r="Z679" s="100"/>
    </row>
    <row r="680" spans="1:26" ht="20.25" x14ac:dyDescent="0.3">
      <c r="A680" s="93"/>
      <c r="B680" s="94" t="str">
        <f ca="1">IFERROR(OFFSET(DC[[#Headers],[Code Project]],MATCH(MYCS[[#This Row],[Project Code and Name ]],DC[Code Project],0),-3),"")</f>
        <v/>
      </c>
      <c r="C680" s="93"/>
      <c r="D680" s="95" t="str">
        <f ca="1">IFERROR(OFFSET(DC[[#Headers],[Code Project]],MATCH(MYCS[[#This Row],[Project Code and Name ]],DC[Code Project],0),1),"")</f>
        <v/>
      </c>
      <c r="E680" s="96" t="str">
        <f ca="1">IFERROR(OFFSET(DC[[#Headers],[Code Project]],MATCH(MYCS[[#This Row],[Project Code and Name ]],DC[Code Project],0),6),"")</f>
        <v/>
      </c>
      <c r="F680" s="93"/>
      <c r="G680" s="93"/>
      <c r="H680" s="97"/>
      <c r="I680" s="97"/>
      <c r="J680" s="97"/>
      <c r="K680" s="97"/>
      <c r="L680" s="97"/>
      <c r="M680" s="97"/>
      <c r="N680" s="98">
        <f>J680+K680+L680+MYCS[[#This Row],[Non contractual commitments]]</f>
        <v>0</v>
      </c>
      <c r="O680" s="97"/>
      <c r="P680" s="97"/>
      <c r="Q680" s="97"/>
      <c r="R680" s="97"/>
      <c r="S680" s="97"/>
      <c r="T680" s="97"/>
      <c r="U680" s="98">
        <f>SUM(MYCS[[#This Row],[FY25-26 sum (signed)]:[Cumulative spending to end FY 23/24]],MYCS[[#This Row],[Approved budget FY 24/25]])</f>
        <v>0</v>
      </c>
      <c r="V680" s="99">
        <f>MYCS[[#This Row],[Total Project Commitments]]-MYCS[[#This Row],[Total approved cost of the project by DC (Value in UGX)]]</f>
        <v>0</v>
      </c>
      <c r="W680" s="93"/>
      <c r="X680" s="93"/>
      <c r="Y680" s="93"/>
      <c r="Z680" s="100"/>
    </row>
    <row r="681" spans="1:26" ht="20.25" x14ac:dyDescent="0.3">
      <c r="A681" s="93"/>
      <c r="B681" s="94" t="str">
        <f ca="1">IFERROR(OFFSET(DC[[#Headers],[Code Project]],MATCH(MYCS[[#This Row],[Project Code and Name ]],DC[Code Project],0),-3),"")</f>
        <v/>
      </c>
      <c r="C681" s="93"/>
      <c r="D681" s="95" t="str">
        <f ca="1">IFERROR(OFFSET(DC[[#Headers],[Code Project]],MATCH(MYCS[[#This Row],[Project Code and Name ]],DC[Code Project],0),1),"")</f>
        <v/>
      </c>
      <c r="E681" s="96" t="str">
        <f ca="1">IFERROR(OFFSET(DC[[#Headers],[Code Project]],MATCH(MYCS[[#This Row],[Project Code and Name ]],DC[Code Project],0),6),"")</f>
        <v/>
      </c>
      <c r="F681" s="93"/>
      <c r="G681" s="93"/>
      <c r="H681" s="97"/>
      <c r="I681" s="97"/>
      <c r="J681" s="97"/>
      <c r="K681" s="97"/>
      <c r="L681" s="97"/>
      <c r="M681" s="97"/>
      <c r="N681" s="98">
        <f>J681+K681+L681+MYCS[[#This Row],[Non contractual commitments]]</f>
        <v>0</v>
      </c>
      <c r="O681" s="97"/>
      <c r="P681" s="97"/>
      <c r="Q681" s="97"/>
      <c r="R681" s="97"/>
      <c r="S681" s="97"/>
      <c r="T681" s="97"/>
      <c r="U681" s="98">
        <f>SUM(MYCS[[#This Row],[FY25-26 sum (signed)]:[Cumulative spending to end FY 23/24]],MYCS[[#This Row],[Approved budget FY 24/25]])</f>
        <v>0</v>
      </c>
      <c r="V681" s="99">
        <f>MYCS[[#This Row],[Total Project Commitments]]-MYCS[[#This Row],[Total approved cost of the project by DC (Value in UGX)]]</f>
        <v>0</v>
      </c>
      <c r="W681" s="93"/>
      <c r="X681" s="93"/>
      <c r="Y681" s="93"/>
      <c r="Z681" s="100"/>
    </row>
    <row r="682" spans="1:26" ht="20.25" x14ac:dyDescent="0.3">
      <c r="A682" s="93"/>
      <c r="B682" s="94" t="str">
        <f ca="1">IFERROR(OFFSET(DC[[#Headers],[Code Project]],MATCH(MYCS[[#This Row],[Project Code and Name ]],DC[Code Project],0),-3),"")</f>
        <v/>
      </c>
      <c r="C682" s="93"/>
      <c r="D682" s="95" t="str">
        <f ca="1">IFERROR(OFFSET(DC[[#Headers],[Code Project]],MATCH(MYCS[[#This Row],[Project Code and Name ]],DC[Code Project],0),1),"")</f>
        <v/>
      </c>
      <c r="E682" s="96" t="str">
        <f ca="1">IFERROR(OFFSET(DC[[#Headers],[Code Project]],MATCH(MYCS[[#This Row],[Project Code and Name ]],DC[Code Project],0),6),"")</f>
        <v/>
      </c>
      <c r="F682" s="93"/>
      <c r="G682" s="93"/>
      <c r="H682" s="97"/>
      <c r="I682" s="97"/>
      <c r="J682" s="97"/>
      <c r="K682" s="97"/>
      <c r="L682" s="97"/>
      <c r="M682" s="97"/>
      <c r="N682" s="98">
        <f>J682+K682+L682+MYCS[[#This Row],[Non contractual commitments]]</f>
        <v>0</v>
      </c>
      <c r="O682" s="97"/>
      <c r="P682" s="97"/>
      <c r="Q682" s="97"/>
      <c r="R682" s="97"/>
      <c r="S682" s="97"/>
      <c r="T682" s="97"/>
      <c r="U682" s="98">
        <f>SUM(MYCS[[#This Row],[FY25-26 sum (signed)]:[Cumulative spending to end FY 23/24]],MYCS[[#This Row],[Approved budget FY 24/25]])</f>
        <v>0</v>
      </c>
      <c r="V682" s="99">
        <f>MYCS[[#This Row],[Total Project Commitments]]-MYCS[[#This Row],[Total approved cost of the project by DC (Value in UGX)]]</f>
        <v>0</v>
      </c>
      <c r="W682" s="93"/>
      <c r="X682" s="93"/>
      <c r="Y682" s="93"/>
      <c r="Z682" s="100"/>
    </row>
    <row r="683" spans="1:26" ht="20.25" x14ac:dyDescent="0.3">
      <c r="A683" s="93"/>
      <c r="B683" s="94" t="str">
        <f ca="1">IFERROR(OFFSET(DC[[#Headers],[Code Project]],MATCH(MYCS[[#This Row],[Project Code and Name ]],DC[Code Project],0),-3),"")</f>
        <v/>
      </c>
      <c r="C683" s="93"/>
      <c r="D683" s="95" t="str">
        <f ca="1">IFERROR(OFFSET(DC[[#Headers],[Code Project]],MATCH(MYCS[[#This Row],[Project Code and Name ]],DC[Code Project],0),1),"")</f>
        <v/>
      </c>
      <c r="E683" s="96" t="str">
        <f ca="1">IFERROR(OFFSET(DC[[#Headers],[Code Project]],MATCH(MYCS[[#This Row],[Project Code and Name ]],DC[Code Project],0),6),"")</f>
        <v/>
      </c>
      <c r="F683" s="93"/>
      <c r="G683" s="93"/>
      <c r="H683" s="97"/>
      <c r="I683" s="97"/>
      <c r="J683" s="97"/>
      <c r="K683" s="97"/>
      <c r="L683" s="97"/>
      <c r="M683" s="97"/>
      <c r="N683" s="98">
        <f>J683+K683+L683+MYCS[[#This Row],[Non contractual commitments]]</f>
        <v>0</v>
      </c>
      <c r="O683" s="97"/>
      <c r="P683" s="97"/>
      <c r="Q683" s="97"/>
      <c r="R683" s="97"/>
      <c r="S683" s="97"/>
      <c r="T683" s="97"/>
      <c r="U683" s="98">
        <f>SUM(MYCS[[#This Row],[FY25-26 sum (signed)]:[Cumulative spending to end FY 23/24]],MYCS[[#This Row],[Approved budget FY 24/25]])</f>
        <v>0</v>
      </c>
      <c r="V683" s="99">
        <f>MYCS[[#This Row],[Total Project Commitments]]-MYCS[[#This Row],[Total approved cost of the project by DC (Value in UGX)]]</f>
        <v>0</v>
      </c>
      <c r="W683" s="93"/>
      <c r="X683" s="93"/>
      <c r="Y683" s="93"/>
      <c r="Z683" s="100"/>
    </row>
    <row r="684" spans="1:26" ht="20.25" x14ac:dyDescent="0.3">
      <c r="A684" s="93"/>
      <c r="B684" s="94" t="str">
        <f ca="1">IFERROR(OFFSET(DC[[#Headers],[Code Project]],MATCH(MYCS[[#This Row],[Project Code and Name ]],DC[Code Project],0),-3),"")</f>
        <v/>
      </c>
      <c r="C684" s="93"/>
      <c r="D684" s="95" t="str">
        <f ca="1">IFERROR(OFFSET(DC[[#Headers],[Code Project]],MATCH(MYCS[[#This Row],[Project Code and Name ]],DC[Code Project],0),1),"")</f>
        <v/>
      </c>
      <c r="E684" s="96" t="str">
        <f ca="1">IFERROR(OFFSET(DC[[#Headers],[Code Project]],MATCH(MYCS[[#This Row],[Project Code and Name ]],DC[Code Project],0),6),"")</f>
        <v/>
      </c>
      <c r="F684" s="93"/>
      <c r="G684" s="93"/>
      <c r="H684" s="97"/>
      <c r="I684" s="97"/>
      <c r="J684" s="97"/>
      <c r="K684" s="97"/>
      <c r="L684" s="97"/>
      <c r="M684" s="97"/>
      <c r="N684" s="98">
        <f>J684+K684+L684+MYCS[[#This Row],[Non contractual commitments]]</f>
        <v>0</v>
      </c>
      <c r="O684" s="97"/>
      <c r="P684" s="97"/>
      <c r="Q684" s="97"/>
      <c r="R684" s="97"/>
      <c r="S684" s="97"/>
      <c r="T684" s="97"/>
      <c r="U684" s="98">
        <f>SUM(MYCS[[#This Row],[FY25-26 sum (signed)]:[Cumulative spending to end FY 23/24]],MYCS[[#This Row],[Approved budget FY 24/25]])</f>
        <v>0</v>
      </c>
      <c r="V684" s="99">
        <f>MYCS[[#This Row],[Total Project Commitments]]-MYCS[[#This Row],[Total approved cost of the project by DC (Value in UGX)]]</f>
        <v>0</v>
      </c>
      <c r="W684" s="93"/>
      <c r="X684" s="93"/>
      <c r="Y684" s="93"/>
      <c r="Z684" s="100"/>
    </row>
    <row r="685" spans="1:26" ht="20.25" x14ac:dyDescent="0.3">
      <c r="A685" s="93"/>
      <c r="B685" s="94" t="str">
        <f ca="1">IFERROR(OFFSET(DC[[#Headers],[Code Project]],MATCH(MYCS[[#This Row],[Project Code and Name ]],DC[Code Project],0),-3),"")</f>
        <v/>
      </c>
      <c r="C685" s="93"/>
      <c r="D685" s="95" t="str">
        <f ca="1">IFERROR(OFFSET(DC[[#Headers],[Code Project]],MATCH(MYCS[[#This Row],[Project Code and Name ]],DC[Code Project],0),1),"")</f>
        <v/>
      </c>
      <c r="E685" s="96" t="str">
        <f ca="1">IFERROR(OFFSET(DC[[#Headers],[Code Project]],MATCH(MYCS[[#This Row],[Project Code and Name ]],DC[Code Project],0),6),"")</f>
        <v/>
      </c>
      <c r="F685" s="93"/>
      <c r="G685" s="93"/>
      <c r="H685" s="97"/>
      <c r="I685" s="97"/>
      <c r="J685" s="97"/>
      <c r="K685" s="97"/>
      <c r="L685" s="97"/>
      <c r="M685" s="97"/>
      <c r="N685" s="98">
        <f>J685+K685+L685+MYCS[[#This Row],[Non contractual commitments]]</f>
        <v>0</v>
      </c>
      <c r="O685" s="97"/>
      <c r="P685" s="97"/>
      <c r="Q685" s="97"/>
      <c r="R685" s="97"/>
      <c r="S685" s="97"/>
      <c r="T685" s="97"/>
      <c r="U685" s="98">
        <f>SUM(MYCS[[#This Row],[FY25-26 sum (signed)]:[Cumulative spending to end FY 23/24]],MYCS[[#This Row],[Approved budget FY 24/25]])</f>
        <v>0</v>
      </c>
      <c r="V685" s="99">
        <f>MYCS[[#This Row],[Total Project Commitments]]-MYCS[[#This Row],[Total approved cost of the project by DC (Value in UGX)]]</f>
        <v>0</v>
      </c>
      <c r="W685" s="93"/>
      <c r="X685" s="93"/>
      <c r="Y685" s="93"/>
      <c r="Z685" s="100"/>
    </row>
    <row r="686" spans="1:26" ht="20.25" x14ac:dyDescent="0.3">
      <c r="A686" s="93"/>
      <c r="B686" s="94" t="str">
        <f ca="1">IFERROR(OFFSET(DC[[#Headers],[Code Project]],MATCH(MYCS[[#This Row],[Project Code and Name ]],DC[Code Project],0),-3),"")</f>
        <v/>
      </c>
      <c r="C686" s="93"/>
      <c r="D686" s="95" t="str">
        <f ca="1">IFERROR(OFFSET(DC[[#Headers],[Code Project]],MATCH(MYCS[[#This Row],[Project Code and Name ]],DC[Code Project],0),1),"")</f>
        <v/>
      </c>
      <c r="E686" s="96" t="str">
        <f ca="1">IFERROR(OFFSET(DC[[#Headers],[Code Project]],MATCH(MYCS[[#This Row],[Project Code and Name ]],DC[Code Project],0),6),"")</f>
        <v/>
      </c>
      <c r="F686" s="93"/>
      <c r="G686" s="93"/>
      <c r="H686" s="97"/>
      <c r="I686" s="97"/>
      <c r="J686" s="97"/>
      <c r="K686" s="97"/>
      <c r="L686" s="97"/>
      <c r="M686" s="97"/>
      <c r="N686" s="98">
        <f>J686+K686+L686+MYCS[[#This Row],[Non contractual commitments]]</f>
        <v>0</v>
      </c>
      <c r="O686" s="97"/>
      <c r="P686" s="97"/>
      <c r="Q686" s="97"/>
      <c r="R686" s="97"/>
      <c r="S686" s="97"/>
      <c r="T686" s="97"/>
      <c r="U686" s="98">
        <f>SUM(MYCS[[#This Row],[FY25-26 sum (signed)]:[Cumulative spending to end FY 23/24]],MYCS[[#This Row],[Approved budget FY 24/25]])</f>
        <v>0</v>
      </c>
      <c r="V686" s="99">
        <f>MYCS[[#This Row],[Total Project Commitments]]-MYCS[[#This Row],[Total approved cost of the project by DC (Value in UGX)]]</f>
        <v>0</v>
      </c>
      <c r="W686" s="93"/>
      <c r="X686" s="93"/>
      <c r="Y686" s="93"/>
      <c r="Z686" s="100"/>
    </row>
    <row r="687" spans="1:26" ht="20.25" x14ac:dyDescent="0.3">
      <c r="A687" s="93"/>
      <c r="B687" s="94" t="str">
        <f ca="1">IFERROR(OFFSET(DC[[#Headers],[Code Project]],MATCH(MYCS[[#This Row],[Project Code and Name ]],DC[Code Project],0),-3),"")</f>
        <v/>
      </c>
      <c r="C687" s="93"/>
      <c r="D687" s="95" t="str">
        <f ca="1">IFERROR(OFFSET(DC[[#Headers],[Code Project]],MATCH(MYCS[[#This Row],[Project Code and Name ]],DC[Code Project],0),1),"")</f>
        <v/>
      </c>
      <c r="E687" s="96" t="str">
        <f ca="1">IFERROR(OFFSET(DC[[#Headers],[Code Project]],MATCH(MYCS[[#This Row],[Project Code and Name ]],DC[Code Project],0),6),"")</f>
        <v/>
      </c>
      <c r="F687" s="93"/>
      <c r="G687" s="93"/>
      <c r="H687" s="97"/>
      <c r="I687" s="97"/>
      <c r="J687" s="97"/>
      <c r="K687" s="97"/>
      <c r="L687" s="97"/>
      <c r="M687" s="97"/>
      <c r="N687" s="98">
        <f>J687+K687+L687+MYCS[[#This Row],[Non contractual commitments]]</f>
        <v>0</v>
      </c>
      <c r="O687" s="97"/>
      <c r="P687" s="97"/>
      <c r="Q687" s="97"/>
      <c r="R687" s="97"/>
      <c r="S687" s="97"/>
      <c r="T687" s="97"/>
      <c r="U687" s="98">
        <f>SUM(MYCS[[#This Row],[FY25-26 sum (signed)]:[Cumulative spending to end FY 23/24]],MYCS[[#This Row],[Approved budget FY 24/25]])</f>
        <v>0</v>
      </c>
      <c r="V687" s="99">
        <f>MYCS[[#This Row],[Total Project Commitments]]-MYCS[[#This Row],[Total approved cost of the project by DC (Value in UGX)]]</f>
        <v>0</v>
      </c>
      <c r="W687" s="93"/>
      <c r="X687" s="93"/>
      <c r="Y687" s="93"/>
      <c r="Z687" s="100"/>
    </row>
    <row r="688" spans="1:26" ht="20.25" x14ac:dyDescent="0.3">
      <c r="A688" s="93"/>
      <c r="B688" s="94" t="str">
        <f ca="1">IFERROR(OFFSET(DC[[#Headers],[Code Project]],MATCH(MYCS[[#This Row],[Project Code and Name ]],DC[Code Project],0),-3),"")</f>
        <v/>
      </c>
      <c r="C688" s="93"/>
      <c r="D688" s="95" t="str">
        <f ca="1">IFERROR(OFFSET(DC[[#Headers],[Code Project]],MATCH(MYCS[[#This Row],[Project Code and Name ]],DC[Code Project],0),1),"")</f>
        <v/>
      </c>
      <c r="E688" s="96" t="str">
        <f ca="1">IFERROR(OFFSET(DC[[#Headers],[Code Project]],MATCH(MYCS[[#This Row],[Project Code and Name ]],DC[Code Project],0),6),"")</f>
        <v/>
      </c>
      <c r="F688" s="93"/>
      <c r="G688" s="93"/>
      <c r="H688" s="97"/>
      <c r="I688" s="97"/>
      <c r="J688" s="97"/>
      <c r="K688" s="97"/>
      <c r="L688" s="97"/>
      <c r="M688" s="97"/>
      <c r="N688" s="98">
        <f>J688+K688+L688+MYCS[[#This Row],[Non contractual commitments]]</f>
        <v>0</v>
      </c>
      <c r="O688" s="97"/>
      <c r="P688" s="97"/>
      <c r="Q688" s="97"/>
      <c r="R688" s="97"/>
      <c r="S688" s="97"/>
      <c r="T688" s="97"/>
      <c r="U688" s="98">
        <f>SUM(MYCS[[#This Row],[FY25-26 sum (signed)]:[Cumulative spending to end FY 23/24]],MYCS[[#This Row],[Approved budget FY 24/25]])</f>
        <v>0</v>
      </c>
      <c r="V688" s="99">
        <f>MYCS[[#This Row],[Total Project Commitments]]-MYCS[[#This Row],[Total approved cost of the project by DC (Value in UGX)]]</f>
        <v>0</v>
      </c>
      <c r="W688" s="93"/>
      <c r="X688" s="93"/>
      <c r="Y688" s="93"/>
      <c r="Z688" s="100"/>
    </row>
    <row r="689" spans="1:26" ht="20.25" x14ac:dyDescent="0.3">
      <c r="A689" s="93"/>
      <c r="B689" s="94" t="str">
        <f ca="1">IFERROR(OFFSET(DC[[#Headers],[Code Project]],MATCH(MYCS[[#This Row],[Project Code and Name ]],DC[Code Project],0),-3),"")</f>
        <v/>
      </c>
      <c r="C689" s="93"/>
      <c r="D689" s="95" t="str">
        <f ca="1">IFERROR(OFFSET(DC[[#Headers],[Code Project]],MATCH(MYCS[[#This Row],[Project Code and Name ]],DC[Code Project],0),1),"")</f>
        <v/>
      </c>
      <c r="E689" s="96" t="str">
        <f ca="1">IFERROR(OFFSET(DC[[#Headers],[Code Project]],MATCH(MYCS[[#This Row],[Project Code and Name ]],DC[Code Project],0),6),"")</f>
        <v/>
      </c>
      <c r="F689" s="93"/>
      <c r="G689" s="93"/>
      <c r="H689" s="97"/>
      <c r="I689" s="97"/>
      <c r="J689" s="97"/>
      <c r="K689" s="97"/>
      <c r="L689" s="97"/>
      <c r="M689" s="97"/>
      <c r="N689" s="98">
        <f>J689+K689+L689+MYCS[[#This Row],[Non contractual commitments]]</f>
        <v>0</v>
      </c>
      <c r="O689" s="97"/>
      <c r="P689" s="97"/>
      <c r="Q689" s="97"/>
      <c r="R689" s="97"/>
      <c r="S689" s="97"/>
      <c r="T689" s="97"/>
      <c r="U689" s="98">
        <f>SUM(MYCS[[#This Row],[FY25-26 sum (signed)]:[Cumulative spending to end FY 23/24]],MYCS[[#This Row],[Approved budget FY 24/25]])</f>
        <v>0</v>
      </c>
      <c r="V689" s="99">
        <f>MYCS[[#This Row],[Total Project Commitments]]-MYCS[[#This Row],[Total approved cost of the project by DC (Value in UGX)]]</f>
        <v>0</v>
      </c>
      <c r="W689" s="93"/>
      <c r="X689" s="93"/>
      <c r="Y689" s="93"/>
      <c r="Z689" s="100"/>
    </row>
    <row r="690" spans="1:26" ht="20.25" x14ac:dyDescent="0.3">
      <c r="A690" s="93"/>
      <c r="B690" s="94" t="str">
        <f ca="1">IFERROR(OFFSET(DC[[#Headers],[Code Project]],MATCH(MYCS[[#This Row],[Project Code and Name ]],DC[Code Project],0),-3),"")</f>
        <v/>
      </c>
      <c r="C690" s="93"/>
      <c r="D690" s="95" t="str">
        <f ca="1">IFERROR(OFFSET(DC[[#Headers],[Code Project]],MATCH(MYCS[[#This Row],[Project Code and Name ]],DC[Code Project],0),1),"")</f>
        <v/>
      </c>
      <c r="E690" s="96" t="str">
        <f ca="1">IFERROR(OFFSET(DC[[#Headers],[Code Project]],MATCH(MYCS[[#This Row],[Project Code and Name ]],DC[Code Project],0),6),"")</f>
        <v/>
      </c>
      <c r="F690" s="93"/>
      <c r="G690" s="93"/>
      <c r="H690" s="97"/>
      <c r="I690" s="97"/>
      <c r="J690" s="97"/>
      <c r="K690" s="97"/>
      <c r="L690" s="97"/>
      <c r="M690" s="97"/>
      <c r="N690" s="98">
        <f>J690+K690+L690+MYCS[[#This Row],[Non contractual commitments]]</f>
        <v>0</v>
      </c>
      <c r="O690" s="97"/>
      <c r="P690" s="97"/>
      <c r="Q690" s="97"/>
      <c r="R690" s="97"/>
      <c r="S690" s="97"/>
      <c r="T690" s="97"/>
      <c r="U690" s="98">
        <f>SUM(MYCS[[#This Row],[FY25-26 sum (signed)]:[Cumulative spending to end FY 23/24]],MYCS[[#This Row],[Approved budget FY 24/25]])</f>
        <v>0</v>
      </c>
      <c r="V690" s="99">
        <f>MYCS[[#This Row],[Total Project Commitments]]-MYCS[[#This Row],[Total approved cost of the project by DC (Value in UGX)]]</f>
        <v>0</v>
      </c>
      <c r="W690" s="93"/>
      <c r="X690" s="93"/>
      <c r="Y690" s="93"/>
      <c r="Z690" s="100"/>
    </row>
    <row r="691" spans="1:26" ht="20.25" x14ac:dyDescent="0.3">
      <c r="A691" s="93"/>
      <c r="B691" s="94" t="str">
        <f ca="1">IFERROR(OFFSET(DC[[#Headers],[Code Project]],MATCH(MYCS[[#This Row],[Project Code and Name ]],DC[Code Project],0),-3),"")</f>
        <v/>
      </c>
      <c r="C691" s="93"/>
      <c r="D691" s="95" t="str">
        <f ca="1">IFERROR(OFFSET(DC[[#Headers],[Code Project]],MATCH(MYCS[[#This Row],[Project Code and Name ]],DC[Code Project],0),1),"")</f>
        <v/>
      </c>
      <c r="E691" s="96" t="str">
        <f ca="1">IFERROR(OFFSET(DC[[#Headers],[Code Project]],MATCH(MYCS[[#This Row],[Project Code and Name ]],DC[Code Project],0),6),"")</f>
        <v/>
      </c>
      <c r="F691" s="93"/>
      <c r="G691" s="93"/>
      <c r="H691" s="97"/>
      <c r="I691" s="97"/>
      <c r="J691" s="97"/>
      <c r="K691" s="97"/>
      <c r="L691" s="97"/>
      <c r="M691" s="97"/>
      <c r="N691" s="98">
        <f>J691+K691+L691+MYCS[[#This Row],[Non contractual commitments]]</f>
        <v>0</v>
      </c>
      <c r="O691" s="97"/>
      <c r="P691" s="97"/>
      <c r="Q691" s="97"/>
      <c r="R691" s="97"/>
      <c r="S691" s="97"/>
      <c r="T691" s="97"/>
      <c r="U691" s="98">
        <f>SUM(MYCS[[#This Row],[FY25-26 sum (signed)]:[Cumulative spending to end FY 23/24]],MYCS[[#This Row],[Approved budget FY 24/25]])</f>
        <v>0</v>
      </c>
      <c r="V691" s="99">
        <f>MYCS[[#This Row],[Total Project Commitments]]-MYCS[[#This Row],[Total approved cost of the project by DC (Value in UGX)]]</f>
        <v>0</v>
      </c>
      <c r="W691" s="93"/>
      <c r="X691" s="93"/>
      <c r="Y691" s="93"/>
      <c r="Z691" s="100"/>
    </row>
    <row r="692" spans="1:26" ht="20.25" x14ac:dyDescent="0.3">
      <c r="A692" s="93"/>
      <c r="B692" s="94" t="str">
        <f ca="1">IFERROR(OFFSET(DC[[#Headers],[Code Project]],MATCH(MYCS[[#This Row],[Project Code and Name ]],DC[Code Project],0),-3),"")</f>
        <v/>
      </c>
      <c r="C692" s="93"/>
      <c r="D692" s="95" t="str">
        <f ca="1">IFERROR(OFFSET(DC[[#Headers],[Code Project]],MATCH(MYCS[[#This Row],[Project Code and Name ]],DC[Code Project],0),1),"")</f>
        <v/>
      </c>
      <c r="E692" s="96" t="str">
        <f ca="1">IFERROR(OFFSET(DC[[#Headers],[Code Project]],MATCH(MYCS[[#This Row],[Project Code and Name ]],DC[Code Project],0),6),"")</f>
        <v/>
      </c>
      <c r="F692" s="93"/>
      <c r="G692" s="93"/>
      <c r="H692" s="97"/>
      <c r="I692" s="97"/>
      <c r="J692" s="97"/>
      <c r="K692" s="97"/>
      <c r="L692" s="97"/>
      <c r="M692" s="97"/>
      <c r="N692" s="98">
        <f>J692+K692+L692+MYCS[[#This Row],[Non contractual commitments]]</f>
        <v>0</v>
      </c>
      <c r="O692" s="97"/>
      <c r="P692" s="97"/>
      <c r="Q692" s="97"/>
      <c r="R692" s="97"/>
      <c r="S692" s="97"/>
      <c r="T692" s="97"/>
      <c r="U692" s="98">
        <f>SUM(MYCS[[#This Row],[FY25-26 sum (signed)]:[Cumulative spending to end FY 23/24]],MYCS[[#This Row],[Approved budget FY 24/25]])</f>
        <v>0</v>
      </c>
      <c r="V692" s="99">
        <f>MYCS[[#This Row],[Total Project Commitments]]-MYCS[[#This Row],[Total approved cost of the project by DC (Value in UGX)]]</f>
        <v>0</v>
      </c>
      <c r="W692" s="93"/>
      <c r="X692" s="93"/>
      <c r="Y692" s="93"/>
      <c r="Z692" s="100"/>
    </row>
    <row r="693" spans="1:26" ht="20.25" x14ac:dyDescent="0.3">
      <c r="A693" s="93"/>
      <c r="B693" s="94" t="str">
        <f ca="1">IFERROR(OFFSET(DC[[#Headers],[Code Project]],MATCH(MYCS[[#This Row],[Project Code and Name ]],DC[Code Project],0),-3),"")</f>
        <v/>
      </c>
      <c r="C693" s="93"/>
      <c r="D693" s="95" t="str">
        <f ca="1">IFERROR(OFFSET(DC[[#Headers],[Code Project]],MATCH(MYCS[[#This Row],[Project Code and Name ]],DC[Code Project],0),1),"")</f>
        <v/>
      </c>
      <c r="E693" s="96" t="str">
        <f ca="1">IFERROR(OFFSET(DC[[#Headers],[Code Project]],MATCH(MYCS[[#This Row],[Project Code and Name ]],DC[Code Project],0),6),"")</f>
        <v/>
      </c>
      <c r="F693" s="93"/>
      <c r="G693" s="93"/>
      <c r="H693" s="97"/>
      <c r="I693" s="97"/>
      <c r="J693" s="97"/>
      <c r="K693" s="97"/>
      <c r="L693" s="97"/>
      <c r="M693" s="97"/>
      <c r="N693" s="98">
        <f>J693+K693+L693+MYCS[[#This Row],[Non contractual commitments]]</f>
        <v>0</v>
      </c>
      <c r="O693" s="97"/>
      <c r="P693" s="97"/>
      <c r="Q693" s="97"/>
      <c r="R693" s="97"/>
      <c r="S693" s="97"/>
      <c r="T693" s="97"/>
      <c r="U693" s="98">
        <f>SUM(MYCS[[#This Row],[FY25-26 sum (signed)]:[Cumulative spending to end FY 23/24]],MYCS[[#This Row],[Approved budget FY 24/25]])</f>
        <v>0</v>
      </c>
      <c r="V693" s="99">
        <f>MYCS[[#This Row],[Total Project Commitments]]-MYCS[[#This Row],[Total approved cost of the project by DC (Value in UGX)]]</f>
        <v>0</v>
      </c>
      <c r="W693" s="93"/>
      <c r="X693" s="93"/>
      <c r="Y693" s="93"/>
      <c r="Z693" s="100"/>
    </row>
    <row r="694" spans="1:26" ht="20.25" x14ac:dyDescent="0.3">
      <c r="A694" s="93"/>
      <c r="B694" s="94" t="str">
        <f ca="1">IFERROR(OFFSET(DC[[#Headers],[Code Project]],MATCH(MYCS[[#This Row],[Project Code and Name ]],DC[Code Project],0),-3),"")</f>
        <v/>
      </c>
      <c r="C694" s="93"/>
      <c r="D694" s="95" t="str">
        <f ca="1">IFERROR(OFFSET(DC[[#Headers],[Code Project]],MATCH(MYCS[[#This Row],[Project Code and Name ]],DC[Code Project],0),1),"")</f>
        <v/>
      </c>
      <c r="E694" s="96" t="str">
        <f ca="1">IFERROR(OFFSET(DC[[#Headers],[Code Project]],MATCH(MYCS[[#This Row],[Project Code and Name ]],DC[Code Project],0),6),"")</f>
        <v/>
      </c>
      <c r="F694" s="93"/>
      <c r="G694" s="93"/>
      <c r="H694" s="97"/>
      <c r="I694" s="97"/>
      <c r="J694" s="97"/>
      <c r="K694" s="97"/>
      <c r="L694" s="97"/>
      <c r="M694" s="97"/>
      <c r="N694" s="98">
        <f>J694+K694+L694+MYCS[[#This Row],[Non contractual commitments]]</f>
        <v>0</v>
      </c>
      <c r="O694" s="97"/>
      <c r="P694" s="97"/>
      <c r="Q694" s="97"/>
      <c r="R694" s="97"/>
      <c r="S694" s="97"/>
      <c r="T694" s="97"/>
      <c r="U694" s="98">
        <f>SUM(MYCS[[#This Row],[FY25-26 sum (signed)]:[Cumulative spending to end FY 23/24]],MYCS[[#This Row],[Approved budget FY 24/25]])</f>
        <v>0</v>
      </c>
      <c r="V694" s="99">
        <f>MYCS[[#This Row],[Total Project Commitments]]-MYCS[[#This Row],[Total approved cost of the project by DC (Value in UGX)]]</f>
        <v>0</v>
      </c>
      <c r="W694" s="93"/>
      <c r="X694" s="93"/>
      <c r="Y694" s="93"/>
      <c r="Z694" s="100"/>
    </row>
    <row r="695" spans="1:26" ht="20.25" x14ac:dyDescent="0.3">
      <c r="A695" s="93"/>
      <c r="B695" s="94" t="str">
        <f ca="1">IFERROR(OFFSET(DC[[#Headers],[Code Project]],MATCH(MYCS[[#This Row],[Project Code and Name ]],DC[Code Project],0),-3),"")</f>
        <v/>
      </c>
      <c r="C695" s="93"/>
      <c r="D695" s="95" t="str">
        <f ca="1">IFERROR(OFFSET(DC[[#Headers],[Code Project]],MATCH(MYCS[[#This Row],[Project Code and Name ]],DC[Code Project],0),1),"")</f>
        <v/>
      </c>
      <c r="E695" s="96" t="str">
        <f ca="1">IFERROR(OFFSET(DC[[#Headers],[Code Project]],MATCH(MYCS[[#This Row],[Project Code and Name ]],DC[Code Project],0),6),"")</f>
        <v/>
      </c>
      <c r="F695" s="93"/>
      <c r="G695" s="93"/>
      <c r="H695" s="97"/>
      <c r="I695" s="97"/>
      <c r="J695" s="97"/>
      <c r="K695" s="97"/>
      <c r="L695" s="97"/>
      <c r="M695" s="97"/>
      <c r="N695" s="98">
        <f>J695+K695+L695+MYCS[[#This Row],[Non contractual commitments]]</f>
        <v>0</v>
      </c>
      <c r="O695" s="97"/>
      <c r="P695" s="97"/>
      <c r="Q695" s="97"/>
      <c r="R695" s="97"/>
      <c r="S695" s="97"/>
      <c r="T695" s="97"/>
      <c r="U695" s="98">
        <f>SUM(MYCS[[#This Row],[FY25-26 sum (signed)]:[Cumulative spending to end FY 23/24]],MYCS[[#This Row],[Approved budget FY 24/25]])</f>
        <v>0</v>
      </c>
      <c r="V695" s="99">
        <f>MYCS[[#This Row],[Total Project Commitments]]-MYCS[[#This Row],[Total approved cost of the project by DC (Value in UGX)]]</f>
        <v>0</v>
      </c>
      <c r="W695" s="93"/>
      <c r="X695" s="93"/>
      <c r="Y695" s="93"/>
      <c r="Z695" s="100"/>
    </row>
    <row r="696" spans="1:26" ht="20.25" x14ac:dyDescent="0.3">
      <c r="A696" s="93"/>
      <c r="B696" s="94" t="str">
        <f ca="1">IFERROR(OFFSET(DC[[#Headers],[Code Project]],MATCH(MYCS[[#This Row],[Project Code and Name ]],DC[Code Project],0),-3),"")</f>
        <v/>
      </c>
      <c r="C696" s="93"/>
      <c r="D696" s="95" t="str">
        <f ca="1">IFERROR(OFFSET(DC[[#Headers],[Code Project]],MATCH(MYCS[[#This Row],[Project Code and Name ]],DC[Code Project],0),1),"")</f>
        <v/>
      </c>
      <c r="E696" s="96" t="str">
        <f ca="1">IFERROR(OFFSET(DC[[#Headers],[Code Project]],MATCH(MYCS[[#This Row],[Project Code and Name ]],DC[Code Project],0),6),"")</f>
        <v/>
      </c>
      <c r="F696" s="93"/>
      <c r="G696" s="93"/>
      <c r="H696" s="97"/>
      <c r="I696" s="97"/>
      <c r="J696" s="97"/>
      <c r="K696" s="97"/>
      <c r="L696" s="97"/>
      <c r="M696" s="97"/>
      <c r="N696" s="98">
        <f>J696+K696+L696+MYCS[[#This Row],[Non contractual commitments]]</f>
        <v>0</v>
      </c>
      <c r="O696" s="97"/>
      <c r="P696" s="97"/>
      <c r="Q696" s="97"/>
      <c r="R696" s="97"/>
      <c r="S696" s="97"/>
      <c r="T696" s="97"/>
      <c r="U696" s="98">
        <f>SUM(MYCS[[#This Row],[FY25-26 sum (signed)]:[Cumulative spending to end FY 23/24]],MYCS[[#This Row],[Approved budget FY 24/25]])</f>
        <v>0</v>
      </c>
      <c r="V696" s="99">
        <f>MYCS[[#This Row],[Total Project Commitments]]-MYCS[[#This Row],[Total approved cost of the project by DC (Value in UGX)]]</f>
        <v>0</v>
      </c>
      <c r="W696" s="93"/>
      <c r="X696" s="93"/>
      <c r="Y696" s="93"/>
      <c r="Z696" s="100"/>
    </row>
    <row r="697" spans="1:26" ht="20.25" x14ac:dyDescent="0.3">
      <c r="A697" s="93"/>
      <c r="B697" s="94" t="str">
        <f ca="1">IFERROR(OFFSET(DC[[#Headers],[Code Project]],MATCH(MYCS[[#This Row],[Project Code and Name ]],DC[Code Project],0),-3),"")</f>
        <v/>
      </c>
      <c r="C697" s="93"/>
      <c r="D697" s="95" t="str">
        <f ca="1">IFERROR(OFFSET(DC[[#Headers],[Code Project]],MATCH(MYCS[[#This Row],[Project Code and Name ]],DC[Code Project],0),1),"")</f>
        <v/>
      </c>
      <c r="E697" s="96" t="str">
        <f ca="1">IFERROR(OFFSET(DC[[#Headers],[Code Project]],MATCH(MYCS[[#This Row],[Project Code and Name ]],DC[Code Project],0),6),"")</f>
        <v/>
      </c>
      <c r="F697" s="93"/>
      <c r="G697" s="93"/>
      <c r="H697" s="97"/>
      <c r="I697" s="97"/>
      <c r="J697" s="97"/>
      <c r="K697" s="97"/>
      <c r="L697" s="97"/>
      <c r="M697" s="97"/>
      <c r="N697" s="98">
        <f>J697+K697+L697+MYCS[[#This Row],[Non contractual commitments]]</f>
        <v>0</v>
      </c>
      <c r="O697" s="97"/>
      <c r="P697" s="97"/>
      <c r="Q697" s="97"/>
      <c r="R697" s="97"/>
      <c r="S697" s="97"/>
      <c r="T697" s="97"/>
      <c r="U697" s="98">
        <f>SUM(MYCS[[#This Row],[FY25-26 sum (signed)]:[Cumulative spending to end FY 23/24]],MYCS[[#This Row],[Approved budget FY 24/25]])</f>
        <v>0</v>
      </c>
      <c r="V697" s="99">
        <f>MYCS[[#This Row],[Total Project Commitments]]-MYCS[[#This Row],[Total approved cost of the project by DC (Value in UGX)]]</f>
        <v>0</v>
      </c>
      <c r="W697" s="93"/>
      <c r="X697" s="93"/>
      <c r="Y697" s="93"/>
      <c r="Z697" s="100"/>
    </row>
    <row r="698" spans="1:26" ht="20.25" x14ac:dyDescent="0.3">
      <c r="A698" s="93"/>
      <c r="B698" s="94" t="str">
        <f ca="1">IFERROR(OFFSET(DC[[#Headers],[Code Project]],MATCH(MYCS[[#This Row],[Project Code and Name ]],DC[Code Project],0),-3),"")</f>
        <v/>
      </c>
      <c r="C698" s="93"/>
      <c r="D698" s="95" t="str">
        <f ca="1">IFERROR(OFFSET(DC[[#Headers],[Code Project]],MATCH(MYCS[[#This Row],[Project Code and Name ]],DC[Code Project],0),1),"")</f>
        <v/>
      </c>
      <c r="E698" s="96" t="str">
        <f ca="1">IFERROR(OFFSET(DC[[#Headers],[Code Project]],MATCH(MYCS[[#This Row],[Project Code and Name ]],DC[Code Project],0),6),"")</f>
        <v/>
      </c>
      <c r="F698" s="93"/>
      <c r="G698" s="93"/>
      <c r="H698" s="97"/>
      <c r="I698" s="97"/>
      <c r="J698" s="97"/>
      <c r="K698" s="97"/>
      <c r="L698" s="97"/>
      <c r="M698" s="97"/>
      <c r="N698" s="98">
        <f>J698+K698+L698+MYCS[[#This Row],[Non contractual commitments]]</f>
        <v>0</v>
      </c>
      <c r="O698" s="97"/>
      <c r="P698" s="97"/>
      <c r="Q698" s="97"/>
      <c r="R698" s="97"/>
      <c r="S698" s="97"/>
      <c r="T698" s="97"/>
      <c r="U698" s="98">
        <f>SUM(MYCS[[#This Row],[FY25-26 sum (signed)]:[Cumulative spending to end FY 23/24]],MYCS[[#This Row],[Approved budget FY 24/25]])</f>
        <v>0</v>
      </c>
      <c r="V698" s="99">
        <f>MYCS[[#This Row],[Total Project Commitments]]-MYCS[[#This Row],[Total approved cost of the project by DC (Value in UGX)]]</f>
        <v>0</v>
      </c>
      <c r="W698" s="93"/>
      <c r="X698" s="93"/>
      <c r="Y698" s="93"/>
      <c r="Z698" s="100"/>
    </row>
    <row r="699" spans="1:26" ht="20.25" x14ac:dyDescent="0.3">
      <c r="A699" s="93"/>
      <c r="B699" s="94" t="str">
        <f ca="1">IFERROR(OFFSET(DC[[#Headers],[Code Project]],MATCH(MYCS[[#This Row],[Project Code and Name ]],DC[Code Project],0),-3),"")</f>
        <v/>
      </c>
      <c r="C699" s="93"/>
      <c r="D699" s="95" t="str">
        <f ca="1">IFERROR(OFFSET(DC[[#Headers],[Code Project]],MATCH(MYCS[[#This Row],[Project Code and Name ]],DC[Code Project],0),1),"")</f>
        <v/>
      </c>
      <c r="E699" s="96" t="str">
        <f ca="1">IFERROR(OFFSET(DC[[#Headers],[Code Project]],MATCH(MYCS[[#This Row],[Project Code and Name ]],DC[Code Project],0),6),"")</f>
        <v/>
      </c>
      <c r="F699" s="93"/>
      <c r="G699" s="93"/>
      <c r="H699" s="97"/>
      <c r="I699" s="97"/>
      <c r="J699" s="97"/>
      <c r="K699" s="97"/>
      <c r="L699" s="97"/>
      <c r="M699" s="97"/>
      <c r="N699" s="98">
        <f>J699+K699+L699+MYCS[[#This Row],[Non contractual commitments]]</f>
        <v>0</v>
      </c>
      <c r="O699" s="97"/>
      <c r="P699" s="97"/>
      <c r="Q699" s="97"/>
      <c r="R699" s="97"/>
      <c r="S699" s="97"/>
      <c r="T699" s="97"/>
      <c r="U699" s="98">
        <f>SUM(MYCS[[#This Row],[FY25-26 sum (signed)]:[Cumulative spending to end FY 23/24]],MYCS[[#This Row],[Approved budget FY 24/25]])</f>
        <v>0</v>
      </c>
      <c r="V699" s="99">
        <f>MYCS[[#This Row],[Total Project Commitments]]-MYCS[[#This Row],[Total approved cost of the project by DC (Value in UGX)]]</f>
        <v>0</v>
      </c>
      <c r="W699" s="93"/>
      <c r="X699" s="93"/>
      <c r="Y699" s="93"/>
      <c r="Z699" s="100"/>
    </row>
    <row r="700" spans="1:26" ht="20.25" x14ac:dyDescent="0.3">
      <c r="A700" s="93"/>
      <c r="B700" s="94" t="str">
        <f ca="1">IFERROR(OFFSET(DC[[#Headers],[Code Project]],MATCH(MYCS[[#This Row],[Project Code and Name ]],DC[Code Project],0),-3),"")</f>
        <v/>
      </c>
      <c r="C700" s="93"/>
      <c r="D700" s="95" t="str">
        <f ca="1">IFERROR(OFFSET(DC[[#Headers],[Code Project]],MATCH(MYCS[[#This Row],[Project Code and Name ]],DC[Code Project],0),1),"")</f>
        <v/>
      </c>
      <c r="E700" s="96" t="str">
        <f ca="1">IFERROR(OFFSET(DC[[#Headers],[Code Project]],MATCH(MYCS[[#This Row],[Project Code and Name ]],DC[Code Project],0),6),"")</f>
        <v/>
      </c>
      <c r="F700" s="93"/>
      <c r="G700" s="93"/>
      <c r="H700" s="97"/>
      <c r="I700" s="97"/>
      <c r="J700" s="97"/>
      <c r="K700" s="97"/>
      <c r="L700" s="97"/>
      <c r="M700" s="97"/>
      <c r="N700" s="98">
        <f>J700+K700+L700+MYCS[[#This Row],[Non contractual commitments]]</f>
        <v>0</v>
      </c>
      <c r="O700" s="97"/>
      <c r="P700" s="97"/>
      <c r="Q700" s="97"/>
      <c r="R700" s="97"/>
      <c r="S700" s="97"/>
      <c r="T700" s="97"/>
      <c r="U700" s="98">
        <f>SUM(MYCS[[#This Row],[FY25-26 sum (signed)]:[Cumulative spending to end FY 23/24]],MYCS[[#This Row],[Approved budget FY 24/25]])</f>
        <v>0</v>
      </c>
      <c r="V700" s="99">
        <f>MYCS[[#This Row],[Total Project Commitments]]-MYCS[[#This Row],[Total approved cost of the project by DC (Value in UGX)]]</f>
        <v>0</v>
      </c>
      <c r="W700" s="93"/>
      <c r="X700" s="93"/>
      <c r="Y700" s="93"/>
      <c r="Z700" s="100"/>
    </row>
    <row r="701" spans="1:26" ht="20.25" x14ac:dyDescent="0.3">
      <c r="A701" s="93"/>
      <c r="B701" s="94" t="str">
        <f ca="1">IFERROR(OFFSET(DC[[#Headers],[Code Project]],MATCH(MYCS[[#This Row],[Project Code and Name ]],DC[Code Project],0),-3),"")</f>
        <v/>
      </c>
      <c r="C701" s="93"/>
      <c r="D701" s="95" t="str">
        <f ca="1">IFERROR(OFFSET(DC[[#Headers],[Code Project]],MATCH(MYCS[[#This Row],[Project Code and Name ]],DC[Code Project],0),1),"")</f>
        <v/>
      </c>
      <c r="E701" s="96" t="str">
        <f ca="1">IFERROR(OFFSET(DC[[#Headers],[Code Project]],MATCH(MYCS[[#This Row],[Project Code and Name ]],DC[Code Project],0),6),"")</f>
        <v/>
      </c>
      <c r="F701" s="93"/>
      <c r="G701" s="93"/>
      <c r="H701" s="97"/>
      <c r="I701" s="97"/>
      <c r="J701" s="97"/>
      <c r="K701" s="97"/>
      <c r="L701" s="97"/>
      <c r="M701" s="97"/>
      <c r="N701" s="98">
        <f>J701+K701+L701+MYCS[[#This Row],[Non contractual commitments]]</f>
        <v>0</v>
      </c>
      <c r="O701" s="97"/>
      <c r="P701" s="97"/>
      <c r="Q701" s="97"/>
      <c r="R701" s="97"/>
      <c r="S701" s="97"/>
      <c r="T701" s="97"/>
      <c r="U701" s="98">
        <f>SUM(MYCS[[#This Row],[FY25-26 sum (signed)]:[Cumulative spending to end FY 23/24]],MYCS[[#This Row],[Approved budget FY 24/25]])</f>
        <v>0</v>
      </c>
      <c r="V701" s="99">
        <f>MYCS[[#This Row],[Total Project Commitments]]-MYCS[[#This Row],[Total approved cost of the project by DC (Value in UGX)]]</f>
        <v>0</v>
      </c>
      <c r="W701" s="93"/>
      <c r="X701" s="93"/>
      <c r="Y701" s="93"/>
      <c r="Z701" s="100"/>
    </row>
    <row r="702" spans="1:26" ht="20.25" x14ac:dyDescent="0.3">
      <c r="A702" s="93"/>
      <c r="B702" s="94" t="str">
        <f ca="1">IFERROR(OFFSET(DC[[#Headers],[Code Project]],MATCH(MYCS[[#This Row],[Project Code and Name ]],DC[Code Project],0),-3),"")</f>
        <v/>
      </c>
      <c r="C702" s="93"/>
      <c r="D702" s="95" t="str">
        <f ca="1">IFERROR(OFFSET(DC[[#Headers],[Code Project]],MATCH(MYCS[[#This Row],[Project Code and Name ]],DC[Code Project],0),1),"")</f>
        <v/>
      </c>
      <c r="E702" s="96" t="str">
        <f ca="1">IFERROR(OFFSET(DC[[#Headers],[Code Project]],MATCH(MYCS[[#This Row],[Project Code and Name ]],DC[Code Project],0),6),"")</f>
        <v/>
      </c>
      <c r="F702" s="93"/>
      <c r="G702" s="93"/>
      <c r="H702" s="97"/>
      <c r="I702" s="97"/>
      <c r="J702" s="97"/>
      <c r="K702" s="97"/>
      <c r="L702" s="97"/>
      <c r="M702" s="97"/>
      <c r="N702" s="98">
        <f>J702+K702+L702+MYCS[[#This Row],[Non contractual commitments]]</f>
        <v>0</v>
      </c>
      <c r="O702" s="97"/>
      <c r="P702" s="97"/>
      <c r="Q702" s="97"/>
      <c r="R702" s="97"/>
      <c r="S702" s="97"/>
      <c r="T702" s="97"/>
      <c r="U702" s="98">
        <f>SUM(MYCS[[#This Row],[FY25-26 sum (signed)]:[Cumulative spending to end FY 23/24]],MYCS[[#This Row],[Approved budget FY 24/25]])</f>
        <v>0</v>
      </c>
      <c r="V702" s="99">
        <f>MYCS[[#This Row],[Total Project Commitments]]-MYCS[[#This Row],[Total approved cost of the project by DC (Value in UGX)]]</f>
        <v>0</v>
      </c>
      <c r="W702" s="93"/>
      <c r="X702" s="93"/>
      <c r="Y702" s="93"/>
      <c r="Z702" s="100"/>
    </row>
    <row r="703" spans="1:26" ht="20.25" x14ac:dyDescent="0.3">
      <c r="A703" s="93"/>
      <c r="B703" s="94" t="str">
        <f ca="1">IFERROR(OFFSET(DC[[#Headers],[Code Project]],MATCH(MYCS[[#This Row],[Project Code and Name ]],DC[Code Project],0),-3),"")</f>
        <v/>
      </c>
      <c r="C703" s="93"/>
      <c r="D703" s="95" t="str">
        <f ca="1">IFERROR(OFFSET(DC[[#Headers],[Code Project]],MATCH(MYCS[[#This Row],[Project Code and Name ]],DC[Code Project],0),1),"")</f>
        <v/>
      </c>
      <c r="E703" s="96" t="str">
        <f ca="1">IFERROR(OFFSET(DC[[#Headers],[Code Project]],MATCH(MYCS[[#This Row],[Project Code and Name ]],DC[Code Project],0),6),"")</f>
        <v/>
      </c>
      <c r="F703" s="93"/>
      <c r="G703" s="93"/>
      <c r="H703" s="97"/>
      <c r="I703" s="97"/>
      <c r="J703" s="97"/>
      <c r="K703" s="97"/>
      <c r="L703" s="97"/>
      <c r="M703" s="97"/>
      <c r="N703" s="98">
        <f>J703+K703+L703+MYCS[[#This Row],[Non contractual commitments]]</f>
        <v>0</v>
      </c>
      <c r="O703" s="97"/>
      <c r="P703" s="97"/>
      <c r="Q703" s="97"/>
      <c r="R703" s="97"/>
      <c r="S703" s="97"/>
      <c r="T703" s="97"/>
      <c r="U703" s="98">
        <f>SUM(MYCS[[#This Row],[FY25-26 sum (signed)]:[Cumulative spending to end FY 23/24]],MYCS[[#This Row],[Approved budget FY 24/25]])</f>
        <v>0</v>
      </c>
      <c r="V703" s="99">
        <f>MYCS[[#This Row],[Total Project Commitments]]-MYCS[[#This Row],[Total approved cost of the project by DC (Value in UGX)]]</f>
        <v>0</v>
      </c>
      <c r="W703" s="93"/>
      <c r="X703" s="93"/>
      <c r="Y703" s="93"/>
      <c r="Z703" s="100"/>
    </row>
    <row r="704" spans="1:26" ht="20.25" x14ac:dyDescent="0.3">
      <c r="A704" s="93"/>
      <c r="B704" s="94" t="str">
        <f ca="1">IFERROR(OFFSET(DC[[#Headers],[Code Project]],MATCH(MYCS[[#This Row],[Project Code and Name ]],DC[Code Project],0),-3),"")</f>
        <v/>
      </c>
      <c r="C704" s="93"/>
      <c r="D704" s="95" t="str">
        <f ca="1">IFERROR(OFFSET(DC[[#Headers],[Code Project]],MATCH(MYCS[[#This Row],[Project Code and Name ]],DC[Code Project],0),1),"")</f>
        <v/>
      </c>
      <c r="E704" s="96" t="str">
        <f ca="1">IFERROR(OFFSET(DC[[#Headers],[Code Project]],MATCH(MYCS[[#This Row],[Project Code and Name ]],DC[Code Project],0),6),"")</f>
        <v/>
      </c>
      <c r="F704" s="93"/>
      <c r="G704" s="93"/>
      <c r="H704" s="97"/>
      <c r="I704" s="97"/>
      <c r="J704" s="97"/>
      <c r="K704" s="97"/>
      <c r="L704" s="97"/>
      <c r="M704" s="97"/>
      <c r="N704" s="98">
        <f>J704+K704+L704+MYCS[[#This Row],[Non contractual commitments]]</f>
        <v>0</v>
      </c>
      <c r="O704" s="97"/>
      <c r="P704" s="97"/>
      <c r="Q704" s="97"/>
      <c r="R704" s="97"/>
      <c r="S704" s="97"/>
      <c r="T704" s="97"/>
      <c r="U704" s="98">
        <f>SUM(MYCS[[#This Row],[FY25-26 sum (signed)]:[Cumulative spending to end FY 23/24]],MYCS[[#This Row],[Approved budget FY 24/25]])</f>
        <v>0</v>
      </c>
      <c r="V704" s="99">
        <f>MYCS[[#This Row],[Total Project Commitments]]-MYCS[[#This Row],[Total approved cost of the project by DC (Value in UGX)]]</f>
        <v>0</v>
      </c>
      <c r="W704" s="93"/>
      <c r="X704" s="93"/>
      <c r="Y704" s="93"/>
      <c r="Z704" s="100"/>
    </row>
    <row r="705" spans="1:26" ht="20.25" x14ac:dyDescent="0.3">
      <c r="A705" s="93"/>
      <c r="B705" s="94" t="str">
        <f ca="1">IFERROR(OFFSET(DC[[#Headers],[Code Project]],MATCH(MYCS[[#This Row],[Project Code and Name ]],DC[Code Project],0),-3),"")</f>
        <v/>
      </c>
      <c r="C705" s="93"/>
      <c r="D705" s="95" t="str">
        <f ca="1">IFERROR(OFFSET(DC[[#Headers],[Code Project]],MATCH(MYCS[[#This Row],[Project Code and Name ]],DC[Code Project],0),1),"")</f>
        <v/>
      </c>
      <c r="E705" s="96" t="str">
        <f ca="1">IFERROR(OFFSET(DC[[#Headers],[Code Project]],MATCH(MYCS[[#This Row],[Project Code and Name ]],DC[Code Project],0),6),"")</f>
        <v/>
      </c>
      <c r="F705" s="93"/>
      <c r="G705" s="93"/>
      <c r="H705" s="97"/>
      <c r="I705" s="97"/>
      <c r="J705" s="97"/>
      <c r="K705" s="97"/>
      <c r="L705" s="97"/>
      <c r="M705" s="97"/>
      <c r="N705" s="98">
        <f>J705+K705+L705+MYCS[[#This Row],[Non contractual commitments]]</f>
        <v>0</v>
      </c>
      <c r="O705" s="97"/>
      <c r="P705" s="97"/>
      <c r="Q705" s="97"/>
      <c r="R705" s="97"/>
      <c r="S705" s="97"/>
      <c r="T705" s="97"/>
      <c r="U705" s="98">
        <f>SUM(MYCS[[#This Row],[FY25-26 sum (signed)]:[Cumulative spending to end FY 23/24]],MYCS[[#This Row],[Approved budget FY 24/25]])</f>
        <v>0</v>
      </c>
      <c r="V705" s="99">
        <f>MYCS[[#This Row],[Total Project Commitments]]-MYCS[[#This Row],[Total approved cost of the project by DC (Value in UGX)]]</f>
        <v>0</v>
      </c>
      <c r="W705" s="93"/>
      <c r="X705" s="93"/>
      <c r="Y705" s="93"/>
      <c r="Z705" s="100"/>
    </row>
    <row r="706" spans="1:26" ht="20.25" x14ac:dyDescent="0.3">
      <c r="A706" s="93"/>
      <c r="B706" s="94" t="str">
        <f ca="1">IFERROR(OFFSET(DC[[#Headers],[Code Project]],MATCH(MYCS[[#This Row],[Project Code and Name ]],DC[Code Project],0),-3),"")</f>
        <v/>
      </c>
      <c r="C706" s="93"/>
      <c r="D706" s="95" t="str">
        <f ca="1">IFERROR(OFFSET(DC[[#Headers],[Code Project]],MATCH(MYCS[[#This Row],[Project Code and Name ]],DC[Code Project],0),1),"")</f>
        <v/>
      </c>
      <c r="E706" s="96" t="str">
        <f ca="1">IFERROR(OFFSET(DC[[#Headers],[Code Project]],MATCH(MYCS[[#This Row],[Project Code and Name ]],DC[Code Project],0),6),"")</f>
        <v/>
      </c>
      <c r="F706" s="93"/>
      <c r="G706" s="93"/>
      <c r="H706" s="97"/>
      <c r="I706" s="97"/>
      <c r="J706" s="97"/>
      <c r="K706" s="97"/>
      <c r="L706" s="97"/>
      <c r="M706" s="97"/>
      <c r="N706" s="98">
        <f>J706+K706+L706+MYCS[[#This Row],[Non contractual commitments]]</f>
        <v>0</v>
      </c>
      <c r="O706" s="97"/>
      <c r="P706" s="97"/>
      <c r="Q706" s="97"/>
      <c r="R706" s="97"/>
      <c r="S706" s="97"/>
      <c r="T706" s="97"/>
      <c r="U706" s="98">
        <f>SUM(MYCS[[#This Row],[FY25-26 sum (signed)]:[Cumulative spending to end FY 23/24]],MYCS[[#This Row],[Approved budget FY 24/25]])</f>
        <v>0</v>
      </c>
      <c r="V706" s="99">
        <f>MYCS[[#This Row],[Total Project Commitments]]-MYCS[[#This Row],[Total approved cost of the project by DC (Value in UGX)]]</f>
        <v>0</v>
      </c>
      <c r="W706" s="93"/>
      <c r="X706" s="93"/>
      <c r="Y706" s="93"/>
      <c r="Z706" s="100"/>
    </row>
    <row r="707" spans="1:26" ht="20.25" x14ac:dyDescent="0.3">
      <c r="A707" s="93"/>
      <c r="B707" s="94" t="str">
        <f ca="1">IFERROR(OFFSET(DC[[#Headers],[Code Project]],MATCH(MYCS[[#This Row],[Project Code and Name ]],DC[Code Project],0),-3),"")</f>
        <v/>
      </c>
      <c r="C707" s="93"/>
      <c r="D707" s="95" t="str">
        <f ca="1">IFERROR(OFFSET(DC[[#Headers],[Code Project]],MATCH(MYCS[[#This Row],[Project Code and Name ]],DC[Code Project],0),1),"")</f>
        <v/>
      </c>
      <c r="E707" s="96" t="str">
        <f ca="1">IFERROR(OFFSET(DC[[#Headers],[Code Project]],MATCH(MYCS[[#This Row],[Project Code and Name ]],DC[Code Project],0),6),"")</f>
        <v/>
      </c>
      <c r="F707" s="93"/>
      <c r="G707" s="93"/>
      <c r="H707" s="97"/>
      <c r="I707" s="97"/>
      <c r="J707" s="97"/>
      <c r="K707" s="97"/>
      <c r="L707" s="97"/>
      <c r="M707" s="97"/>
      <c r="N707" s="98">
        <f>J707+K707+L707+MYCS[[#This Row],[Non contractual commitments]]</f>
        <v>0</v>
      </c>
      <c r="O707" s="97"/>
      <c r="P707" s="97"/>
      <c r="Q707" s="97"/>
      <c r="R707" s="97"/>
      <c r="S707" s="97"/>
      <c r="T707" s="97"/>
      <c r="U707" s="98">
        <f>SUM(MYCS[[#This Row],[FY25-26 sum (signed)]:[Cumulative spending to end FY 23/24]],MYCS[[#This Row],[Approved budget FY 24/25]])</f>
        <v>0</v>
      </c>
      <c r="V707" s="99">
        <f>MYCS[[#This Row],[Total Project Commitments]]-MYCS[[#This Row],[Total approved cost of the project by DC (Value in UGX)]]</f>
        <v>0</v>
      </c>
      <c r="W707" s="93"/>
      <c r="X707" s="93"/>
      <c r="Y707" s="93"/>
      <c r="Z707" s="100"/>
    </row>
    <row r="708" spans="1:26" ht="20.25" x14ac:dyDescent="0.3">
      <c r="A708" s="93"/>
      <c r="B708" s="94" t="str">
        <f ca="1">IFERROR(OFFSET(DC[[#Headers],[Code Project]],MATCH(MYCS[[#This Row],[Project Code and Name ]],DC[Code Project],0),-3),"")</f>
        <v/>
      </c>
      <c r="C708" s="93"/>
      <c r="D708" s="95" t="str">
        <f ca="1">IFERROR(OFFSET(DC[[#Headers],[Code Project]],MATCH(MYCS[[#This Row],[Project Code and Name ]],DC[Code Project],0),1),"")</f>
        <v/>
      </c>
      <c r="E708" s="96" t="str">
        <f ca="1">IFERROR(OFFSET(DC[[#Headers],[Code Project]],MATCH(MYCS[[#This Row],[Project Code and Name ]],DC[Code Project],0),6),"")</f>
        <v/>
      </c>
      <c r="F708" s="93"/>
      <c r="G708" s="93"/>
      <c r="H708" s="97"/>
      <c r="I708" s="97"/>
      <c r="J708" s="97"/>
      <c r="K708" s="97"/>
      <c r="L708" s="97"/>
      <c r="M708" s="97"/>
      <c r="N708" s="98">
        <f>J708+K708+L708+MYCS[[#This Row],[Non contractual commitments]]</f>
        <v>0</v>
      </c>
      <c r="O708" s="97"/>
      <c r="P708" s="97"/>
      <c r="Q708" s="97"/>
      <c r="R708" s="97"/>
      <c r="S708" s="97"/>
      <c r="T708" s="97"/>
      <c r="U708" s="98">
        <f>SUM(MYCS[[#This Row],[FY25-26 sum (signed)]:[Cumulative spending to end FY 23/24]],MYCS[[#This Row],[Approved budget FY 24/25]])</f>
        <v>0</v>
      </c>
      <c r="V708" s="99">
        <f>MYCS[[#This Row],[Total Project Commitments]]-MYCS[[#This Row],[Total approved cost of the project by DC (Value in UGX)]]</f>
        <v>0</v>
      </c>
      <c r="W708" s="93"/>
      <c r="X708" s="93"/>
      <c r="Y708" s="93"/>
      <c r="Z708" s="100"/>
    </row>
    <row r="709" spans="1:26" ht="20.25" x14ac:dyDescent="0.3">
      <c r="A709" s="93"/>
      <c r="B709" s="94" t="str">
        <f ca="1">IFERROR(OFFSET(DC[[#Headers],[Code Project]],MATCH(MYCS[[#This Row],[Project Code and Name ]],DC[Code Project],0),-3),"")</f>
        <v/>
      </c>
      <c r="C709" s="93"/>
      <c r="D709" s="95" t="str">
        <f ca="1">IFERROR(OFFSET(DC[[#Headers],[Code Project]],MATCH(MYCS[[#This Row],[Project Code and Name ]],DC[Code Project],0),1),"")</f>
        <v/>
      </c>
      <c r="E709" s="96" t="str">
        <f ca="1">IFERROR(OFFSET(DC[[#Headers],[Code Project]],MATCH(MYCS[[#This Row],[Project Code and Name ]],DC[Code Project],0),6),"")</f>
        <v/>
      </c>
      <c r="F709" s="93"/>
      <c r="G709" s="93"/>
      <c r="H709" s="97"/>
      <c r="I709" s="97"/>
      <c r="J709" s="97"/>
      <c r="K709" s="97"/>
      <c r="L709" s="97"/>
      <c r="M709" s="97"/>
      <c r="N709" s="98">
        <f>J709+K709+L709+MYCS[[#This Row],[Non contractual commitments]]</f>
        <v>0</v>
      </c>
      <c r="O709" s="97"/>
      <c r="P709" s="97"/>
      <c r="Q709" s="97"/>
      <c r="R709" s="97"/>
      <c r="S709" s="97"/>
      <c r="T709" s="97"/>
      <c r="U709" s="98">
        <f>SUM(MYCS[[#This Row],[FY25-26 sum (signed)]:[Cumulative spending to end FY 23/24]],MYCS[[#This Row],[Approved budget FY 24/25]])</f>
        <v>0</v>
      </c>
      <c r="V709" s="99">
        <f>MYCS[[#This Row],[Total Project Commitments]]-MYCS[[#This Row],[Total approved cost of the project by DC (Value in UGX)]]</f>
        <v>0</v>
      </c>
      <c r="W709" s="93"/>
      <c r="X709" s="93"/>
      <c r="Y709" s="93"/>
      <c r="Z709" s="100"/>
    </row>
    <row r="710" spans="1:26" ht="20.25" x14ac:dyDescent="0.3">
      <c r="A710" s="93"/>
      <c r="B710" s="94" t="str">
        <f ca="1">IFERROR(OFFSET(DC[[#Headers],[Code Project]],MATCH(MYCS[[#This Row],[Project Code and Name ]],DC[Code Project],0),-3),"")</f>
        <v/>
      </c>
      <c r="C710" s="93"/>
      <c r="D710" s="95" t="str">
        <f ca="1">IFERROR(OFFSET(DC[[#Headers],[Code Project]],MATCH(MYCS[[#This Row],[Project Code and Name ]],DC[Code Project],0),1),"")</f>
        <v/>
      </c>
      <c r="E710" s="96" t="str">
        <f ca="1">IFERROR(OFFSET(DC[[#Headers],[Code Project]],MATCH(MYCS[[#This Row],[Project Code and Name ]],DC[Code Project],0),6),"")</f>
        <v/>
      </c>
      <c r="F710" s="93"/>
      <c r="G710" s="93"/>
      <c r="H710" s="97"/>
      <c r="I710" s="97"/>
      <c r="J710" s="97"/>
      <c r="K710" s="97"/>
      <c r="L710" s="97"/>
      <c r="M710" s="97"/>
      <c r="N710" s="98">
        <f>J710+K710+L710+MYCS[[#This Row],[Non contractual commitments]]</f>
        <v>0</v>
      </c>
      <c r="O710" s="97"/>
      <c r="P710" s="97"/>
      <c r="Q710" s="97"/>
      <c r="R710" s="97"/>
      <c r="S710" s="97"/>
      <c r="T710" s="97"/>
      <c r="U710" s="98">
        <f>SUM(MYCS[[#This Row],[FY25-26 sum (signed)]:[Cumulative spending to end FY 23/24]],MYCS[[#This Row],[Approved budget FY 24/25]])</f>
        <v>0</v>
      </c>
      <c r="V710" s="99">
        <f>MYCS[[#This Row],[Total Project Commitments]]-MYCS[[#This Row],[Total approved cost of the project by DC (Value in UGX)]]</f>
        <v>0</v>
      </c>
      <c r="W710" s="93"/>
      <c r="X710" s="93"/>
      <c r="Y710" s="93"/>
      <c r="Z710" s="100"/>
    </row>
    <row r="711" spans="1:26" ht="20.25" x14ac:dyDescent="0.3">
      <c r="A711" s="93"/>
      <c r="B711" s="94" t="str">
        <f ca="1">IFERROR(OFFSET(DC[[#Headers],[Code Project]],MATCH(MYCS[[#This Row],[Project Code and Name ]],DC[Code Project],0),-3),"")</f>
        <v/>
      </c>
      <c r="C711" s="93"/>
      <c r="D711" s="95" t="str">
        <f ca="1">IFERROR(OFFSET(DC[[#Headers],[Code Project]],MATCH(MYCS[[#This Row],[Project Code and Name ]],DC[Code Project],0),1),"")</f>
        <v/>
      </c>
      <c r="E711" s="96" t="str">
        <f ca="1">IFERROR(OFFSET(DC[[#Headers],[Code Project]],MATCH(MYCS[[#This Row],[Project Code and Name ]],DC[Code Project],0),6),"")</f>
        <v/>
      </c>
      <c r="F711" s="93"/>
      <c r="G711" s="93"/>
      <c r="H711" s="97"/>
      <c r="I711" s="97"/>
      <c r="J711" s="97"/>
      <c r="K711" s="97"/>
      <c r="L711" s="97"/>
      <c r="M711" s="97"/>
      <c r="N711" s="98">
        <f>J711+K711+L711+MYCS[[#This Row],[Non contractual commitments]]</f>
        <v>0</v>
      </c>
      <c r="O711" s="97"/>
      <c r="P711" s="97"/>
      <c r="Q711" s="97"/>
      <c r="R711" s="97"/>
      <c r="S711" s="97"/>
      <c r="T711" s="97"/>
      <c r="U711" s="98">
        <f>SUM(MYCS[[#This Row],[FY25-26 sum (signed)]:[Cumulative spending to end FY 23/24]],MYCS[[#This Row],[Approved budget FY 24/25]])</f>
        <v>0</v>
      </c>
      <c r="V711" s="99">
        <f>MYCS[[#This Row],[Total Project Commitments]]-MYCS[[#This Row],[Total approved cost of the project by DC (Value in UGX)]]</f>
        <v>0</v>
      </c>
      <c r="W711" s="93"/>
      <c r="X711" s="93"/>
      <c r="Y711" s="93"/>
      <c r="Z711" s="100"/>
    </row>
    <row r="712" spans="1:26" ht="20.25" x14ac:dyDescent="0.3">
      <c r="A712" s="93"/>
      <c r="B712" s="94" t="str">
        <f ca="1">IFERROR(OFFSET(DC[[#Headers],[Code Project]],MATCH(MYCS[[#This Row],[Project Code and Name ]],DC[Code Project],0),-3),"")</f>
        <v/>
      </c>
      <c r="C712" s="93"/>
      <c r="D712" s="95" t="str">
        <f ca="1">IFERROR(OFFSET(DC[[#Headers],[Code Project]],MATCH(MYCS[[#This Row],[Project Code and Name ]],DC[Code Project],0),1),"")</f>
        <v/>
      </c>
      <c r="E712" s="96" t="str">
        <f ca="1">IFERROR(OFFSET(DC[[#Headers],[Code Project]],MATCH(MYCS[[#This Row],[Project Code and Name ]],DC[Code Project],0),6),"")</f>
        <v/>
      </c>
      <c r="F712" s="93"/>
      <c r="G712" s="93"/>
      <c r="H712" s="97"/>
      <c r="I712" s="97"/>
      <c r="J712" s="97"/>
      <c r="K712" s="97"/>
      <c r="L712" s="97"/>
      <c r="M712" s="97"/>
      <c r="N712" s="98">
        <f>J712+K712+L712+MYCS[[#This Row],[Non contractual commitments]]</f>
        <v>0</v>
      </c>
      <c r="O712" s="97"/>
      <c r="P712" s="97"/>
      <c r="Q712" s="97"/>
      <c r="R712" s="97"/>
      <c r="S712" s="97"/>
      <c r="T712" s="97"/>
      <c r="U712" s="98">
        <f>SUM(MYCS[[#This Row],[FY25-26 sum (signed)]:[Cumulative spending to end FY 23/24]],MYCS[[#This Row],[Approved budget FY 24/25]])</f>
        <v>0</v>
      </c>
      <c r="V712" s="99">
        <f>MYCS[[#This Row],[Total Project Commitments]]-MYCS[[#This Row],[Total approved cost of the project by DC (Value in UGX)]]</f>
        <v>0</v>
      </c>
      <c r="W712" s="93"/>
      <c r="X712" s="93"/>
      <c r="Y712" s="93"/>
      <c r="Z712" s="100"/>
    </row>
    <row r="713" spans="1:26" ht="20.25" x14ac:dyDescent="0.3">
      <c r="A713" s="93"/>
      <c r="B713" s="94" t="str">
        <f ca="1">IFERROR(OFFSET(DC[[#Headers],[Code Project]],MATCH(MYCS[[#This Row],[Project Code and Name ]],DC[Code Project],0),-3),"")</f>
        <v/>
      </c>
      <c r="C713" s="93"/>
      <c r="D713" s="95" t="str">
        <f ca="1">IFERROR(OFFSET(DC[[#Headers],[Code Project]],MATCH(MYCS[[#This Row],[Project Code and Name ]],DC[Code Project],0),1),"")</f>
        <v/>
      </c>
      <c r="E713" s="96" t="str">
        <f ca="1">IFERROR(OFFSET(DC[[#Headers],[Code Project]],MATCH(MYCS[[#This Row],[Project Code and Name ]],DC[Code Project],0),6),"")</f>
        <v/>
      </c>
      <c r="F713" s="93"/>
      <c r="G713" s="93"/>
      <c r="H713" s="97"/>
      <c r="I713" s="97"/>
      <c r="J713" s="97"/>
      <c r="K713" s="97"/>
      <c r="L713" s="97"/>
      <c r="M713" s="97"/>
      <c r="N713" s="98">
        <f>J713+K713+L713+MYCS[[#This Row],[Non contractual commitments]]</f>
        <v>0</v>
      </c>
      <c r="O713" s="97"/>
      <c r="P713" s="97"/>
      <c r="Q713" s="97"/>
      <c r="R713" s="97"/>
      <c r="S713" s="97"/>
      <c r="T713" s="97"/>
      <c r="U713" s="98">
        <f>SUM(MYCS[[#This Row],[FY25-26 sum (signed)]:[Cumulative spending to end FY 23/24]],MYCS[[#This Row],[Approved budget FY 24/25]])</f>
        <v>0</v>
      </c>
      <c r="V713" s="99">
        <f>MYCS[[#This Row],[Total Project Commitments]]-MYCS[[#This Row],[Total approved cost of the project by DC (Value in UGX)]]</f>
        <v>0</v>
      </c>
      <c r="W713" s="93"/>
      <c r="X713" s="93"/>
      <c r="Y713" s="93"/>
      <c r="Z713" s="100"/>
    </row>
    <row r="714" spans="1:26" ht="20.25" x14ac:dyDescent="0.3">
      <c r="A714" s="93"/>
      <c r="B714" s="94" t="str">
        <f ca="1">IFERROR(OFFSET(DC[[#Headers],[Code Project]],MATCH(MYCS[[#This Row],[Project Code and Name ]],DC[Code Project],0),-3),"")</f>
        <v/>
      </c>
      <c r="C714" s="93"/>
      <c r="D714" s="95" t="str">
        <f ca="1">IFERROR(OFFSET(DC[[#Headers],[Code Project]],MATCH(MYCS[[#This Row],[Project Code and Name ]],DC[Code Project],0),1),"")</f>
        <v/>
      </c>
      <c r="E714" s="96" t="str">
        <f ca="1">IFERROR(OFFSET(DC[[#Headers],[Code Project]],MATCH(MYCS[[#This Row],[Project Code and Name ]],DC[Code Project],0),6),"")</f>
        <v/>
      </c>
      <c r="F714" s="93"/>
      <c r="G714" s="93"/>
      <c r="H714" s="97"/>
      <c r="I714" s="97"/>
      <c r="J714" s="97"/>
      <c r="K714" s="97"/>
      <c r="L714" s="97"/>
      <c r="M714" s="97"/>
      <c r="N714" s="98">
        <f>J714+K714+L714+MYCS[[#This Row],[Non contractual commitments]]</f>
        <v>0</v>
      </c>
      <c r="O714" s="97"/>
      <c r="P714" s="97"/>
      <c r="Q714" s="97"/>
      <c r="R714" s="97"/>
      <c r="S714" s="97"/>
      <c r="T714" s="97"/>
      <c r="U714" s="98">
        <f>SUM(MYCS[[#This Row],[FY25-26 sum (signed)]:[Cumulative spending to end FY 23/24]],MYCS[[#This Row],[Approved budget FY 24/25]])</f>
        <v>0</v>
      </c>
      <c r="V714" s="99">
        <f>MYCS[[#This Row],[Total Project Commitments]]-MYCS[[#This Row],[Total approved cost of the project by DC (Value in UGX)]]</f>
        <v>0</v>
      </c>
      <c r="W714" s="93"/>
      <c r="X714" s="93"/>
      <c r="Y714" s="93"/>
      <c r="Z714" s="100"/>
    </row>
    <row r="715" spans="1:26" ht="20.25" x14ac:dyDescent="0.3">
      <c r="A715" s="93"/>
      <c r="B715" s="94" t="str">
        <f ca="1">IFERROR(OFFSET(DC[[#Headers],[Code Project]],MATCH(MYCS[[#This Row],[Project Code and Name ]],DC[Code Project],0),-3),"")</f>
        <v/>
      </c>
      <c r="C715" s="93"/>
      <c r="D715" s="95" t="str">
        <f ca="1">IFERROR(OFFSET(DC[[#Headers],[Code Project]],MATCH(MYCS[[#This Row],[Project Code and Name ]],DC[Code Project],0),1),"")</f>
        <v/>
      </c>
      <c r="E715" s="96" t="str">
        <f ca="1">IFERROR(OFFSET(DC[[#Headers],[Code Project]],MATCH(MYCS[[#This Row],[Project Code and Name ]],DC[Code Project],0),6),"")</f>
        <v/>
      </c>
      <c r="F715" s="93"/>
      <c r="G715" s="93"/>
      <c r="H715" s="97"/>
      <c r="I715" s="97"/>
      <c r="J715" s="97"/>
      <c r="K715" s="97"/>
      <c r="L715" s="97"/>
      <c r="M715" s="97"/>
      <c r="N715" s="98">
        <f>J715+K715+L715+MYCS[[#This Row],[Non contractual commitments]]</f>
        <v>0</v>
      </c>
      <c r="O715" s="97"/>
      <c r="P715" s="97"/>
      <c r="Q715" s="97"/>
      <c r="R715" s="97"/>
      <c r="S715" s="97"/>
      <c r="T715" s="97"/>
      <c r="U715" s="98">
        <f>SUM(MYCS[[#This Row],[FY25-26 sum (signed)]:[Cumulative spending to end FY 23/24]],MYCS[[#This Row],[Approved budget FY 24/25]])</f>
        <v>0</v>
      </c>
      <c r="V715" s="99">
        <f>MYCS[[#This Row],[Total Project Commitments]]-MYCS[[#This Row],[Total approved cost of the project by DC (Value in UGX)]]</f>
        <v>0</v>
      </c>
      <c r="W715" s="93"/>
      <c r="X715" s="93"/>
      <c r="Y715" s="93"/>
      <c r="Z715" s="100"/>
    </row>
    <row r="716" spans="1:26" ht="20.25" x14ac:dyDescent="0.3">
      <c r="A716" s="93"/>
      <c r="B716" s="94" t="str">
        <f ca="1">IFERROR(OFFSET(DC[[#Headers],[Code Project]],MATCH(MYCS[[#This Row],[Project Code and Name ]],DC[Code Project],0),-3),"")</f>
        <v/>
      </c>
      <c r="C716" s="93"/>
      <c r="D716" s="95" t="str">
        <f ca="1">IFERROR(OFFSET(DC[[#Headers],[Code Project]],MATCH(MYCS[[#This Row],[Project Code and Name ]],DC[Code Project],0),1),"")</f>
        <v/>
      </c>
      <c r="E716" s="96" t="str">
        <f ca="1">IFERROR(OFFSET(DC[[#Headers],[Code Project]],MATCH(MYCS[[#This Row],[Project Code and Name ]],DC[Code Project],0),6),"")</f>
        <v/>
      </c>
      <c r="F716" s="93"/>
      <c r="G716" s="93"/>
      <c r="H716" s="97"/>
      <c r="I716" s="97"/>
      <c r="J716" s="97"/>
      <c r="K716" s="97"/>
      <c r="L716" s="97"/>
      <c r="M716" s="97"/>
      <c r="N716" s="98">
        <f>J716+K716+L716+MYCS[[#This Row],[Non contractual commitments]]</f>
        <v>0</v>
      </c>
      <c r="O716" s="97"/>
      <c r="P716" s="97"/>
      <c r="Q716" s="97"/>
      <c r="R716" s="97"/>
      <c r="S716" s="97"/>
      <c r="T716" s="97"/>
      <c r="U716" s="98">
        <f>SUM(MYCS[[#This Row],[FY25-26 sum (signed)]:[Cumulative spending to end FY 23/24]],MYCS[[#This Row],[Approved budget FY 24/25]])</f>
        <v>0</v>
      </c>
      <c r="V716" s="99">
        <f>MYCS[[#This Row],[Total Project Commitments]]-MYCS[[#This Row],[Total approved cost of the project by DC (Value in UGX)]]</f>
        <v>0</v>
      </c>
      <c r="W716" s="93"/>
      <c r="X716" s="93"/>
      <c r="Y716" s="93"/>
      <c r="Z716" s="100"/>
    </row>
    <row r="717" spans="1:26" ht="20.25" x14ac:dyDescent="0.3">
      <c r="A717" s="93"/>
      <c r="B717" s="94" t="str">
        <f ca="1">IFERROR(OFFSET(DC[[#Headers],[Code Project]],MATCH(MYCS[[#This Row],[Project Code and Name ]],DC[Code Project],0),-3),"")</f>
        <v/>
      </c>
      <c r="C717" s="93"/>
      <c r="D717" s="95" t="str">
        <f ca="1">IFERROR(OFFSET(DC[[#Headers],[Code Project]],MATCH(MYCS[[#This Row],[Project Code and Name ]],DC[Code Project],0),1),"")</f>
        <v/>
      </c>
      <c r="E717" s="96" t="str">
        <f ca="1">IFERROR(OFFSET(DC[[#Headers],[Code Project]],MATCH(MYCS[[#This Row],[Project Code and Name ]],DC[Code Project],0),6),"")</f>
        <v/>
      </c>
      <c r="F717" s="93"/>
      <c r="G717" s="93"/>
      <c r="H717" s="97"/>
      <c r="I717" s="97"/>
      <c r="J717" s="97"/>
      <c r="K717" s="97"/>
      <c r="L717" s="97"/>
      <c r="M717" s="97"/>
      <c r="N717" s="98">
        <f>J717+K717+L717+MYCS[[#This Row],[Non contractual commitments]]</f>
        <v>0</v>
      </c>
      <c r="O717" s="97"/>
      <c r="P717" s="97"/>
      <c r="Q717" s="97"/>
      <c r="R717" s="97"/>
      <c r="S717" s="97"/>
      <c r="T717" s="97"/>
      <c r="U717" s="98">
        <f>SUM(MYCS[[#This Row],[FY25-26 sum (signed)]:[Cumulative spending to end FY 23/24]],MYCS[[#This Row],[Approved budget FY 24/25]])</f>
        <v>0</v>
      </c>
      <c r="V717" s="99">
        <f>MYCS[[#This Row],[Total Project Commitments]]-MYCS[[#This Row],[Total approved cost of the project by DC (Value in UGX)]]</f>
        <v>0</v>
      </c>
      <c r="W717" s="93"/>
      <c r="X717" s="93"/>
      <c r="Y717" s="93"/>
      <c r="Z717" s="100"/>
    </row>
    <row r="718" spans="1:26" ht="20.25" x14ac:dyDescent="0.3">
      <c r="A718" s="93"/>
      <c r="B718" s="94" t="str">
        <f ca="1">IFERROR(OFFSET(DC[[#Headers],[Code Project]],MATCH(MYCS[[#This Row],[Project Code and Name ]],DC[Code Project],0),-3),"")</f>
        <v/>
      </c>
      <c r="C718" s="93"/>
      <c r="D718" s="95" t="str">
        <f ca="1">IFERROR(OFFSET(DC[[#Headers],[Code Project]],MATCH(MYCS[[#This Row],[Project Code and Name ]],DC[Code Project],0),1),"")</f>
        <v/>
      </c>
      <c r="E718" s="96" t="str">
        <f ca="1">IFERROR(OFFSET(DC[[#Headers],[Code Project]],MATCH(MYCS[[#This Row],[Project Code and Name ]],DC[Code Project],0),6),"")</f>
        <v/>
      </c>
      <c r="F718" s="93"/>
      <c r="G718" s="93"/>
      <c r="H718" s="97"/>
      <c r="I718" s="97"/>
      <c r="J718" s="97"/>
      <c r="K718" s="97"/>
      <c r="L718" s="97"/>
      <c r="M718" s="97"/>
      <c r="N718" s="98">
        <f>J718+K718+L718+MYCS[[#This Row],[Non contractual commitments]]</f>
        <v>0</v>
      </c>
      <c r="O718" s="97"/>
      <c r="P718" s="97"/>
      <c r="Q718" s="97"/>
      <c r="R718" s="97"/>
      <c r="S718" s="97"/>
      <c r="T718" s="97"/>
      <c r="U718" s="98">
        <f>SUM(MYCS[[#This Row],[FY25-26 sum (signed)]:[Cumulative spending to end FY 23/24]],MYCS[[#This Row],[Approved budget FY 24/25]])</f>
        <v>0</v>
      </c>
      <c r="V718" s="99">
        <f>MYCS[[#This Row],[Total Project Commitments]]-MYCS[[#This Row],[Total approved cost of the project by DC (Value in UGX)]]</f>
        <v>0</v>
      </c>
      <c r="W718" s="93"/>
      <c r="X718" s="93"/>
      <c r="Y718" s="93"/>
      <c r="Z718" s="100"/>
    </row>
    <row r="719" spans="1:26" ht="20.25" x14ac:dyDescent="0.3">
      <c r="A719" s="93"/>
      <c r="B719" s="94" t="str">
        <f ca="1">IFERROR(OFFSET(DC[[#Headers],[Code Project]],MATCH(MYCS[[#This Row],[Project Code and Name ]],DC[Code Project],0),-3),"")</f>
        <v/>
      </c>
      <c r="C719" s="93"/>
      <c r="D719" s="95" t="str">
        <f ca="1">IFERROR(OFFSET(DC[[#Headers],[Code Project]],MATCH(MYCS[[#This Row],[Project Code and Name ]],DC[Code Project],0),1),"")</f>
        <v/>
      </c>
      <c r="E719" s="96" t="str">
        <f ca="1">IFERROR(OFFSET(DC[[#Headers],[Code Project]],MATCH(MYCS[[#This Row],[Project Code and Name ]],DC[Code Project],0),6),"")</f>
        <v/>
      </c>
      <c r="F719" s="93"/>
      <c r="G719" s="93"/>
      <c r="H719" s="97"/>
      <c r="I719" s="97"/>
      <c r="J719" s="97"/>
      <c r="K719" s="97"/>
      <c r="L719" s="97"/>
      <c r="M719" s="97"/>
      <c r="N719" s="98">
        <f>J719+K719+L719+MYCS[[#This Row],[Non contractual commitments]]</f>
        <v>0</v>
      </c>
      <c r="O719" s="97"/>
      <c r="P719" s="97"/>
      <c r="Q719" s="97"/>
      <c r="R719" s="97"/>
      <c r="S719" s="97"/>
      <c r="T719" s="97"/>
      <c r="U719" s="98">
        <f>SUM(MYCS[[#This Row],[FY25-26 sum (signed)]:[Cumulative spending to end FY 23/24]],MYCS[[#This Row],[Approved budget FY 24/25]])</f>
        <v>0</v>
      </c>
      <c r="V719" s="99">
        <f>MYCS[[#This Row],[Total Project Commitments]]-MYCS[[#This Row],[Total approved cost of the project by DC (Value in UGX)]]</f>
        <v>0</v>
      </c>
      <c r="W719" s="93"/>
      <c r="X719" s="93"/>
      <c r="Y719" s="93"/>
      <c r="Z719" s="100"/>
    </row>
    <row r="720" spans="1:26" ht="20.25" x14ac:dyDescent="0.3">
      <c r="A720" s="93"/>
      <c r="B720" s="94" t="str">
        <f ca="1">IFERROR(OFFSET(DC[[#Headers],[Code Project]],MATCH(MYCS[[#This Row],[Project Code and Name ]],DC[Code Project],0),-3),"")</f>
        <v/>
      </c>
      <c r="C720" s="93"/>
      <c r="D720" s="95" t="str">
        <f ca="1">IFERROR(OFFSET(DC[[#Headers],[Code Project]],MATCH(MYCS[[#This Row],[Project Code and Name ]],DC[Code Project],0),1),"")</f>
        <v/>
      </c>
      <c r="E720" s="96" t="str">
        <f ca="1">IFERROR(OFFSET(DC[[#Headers],[Code Project]],MATCH(MYCS[[#This Row],[Project Code and Name ]],DC[Code Project],0),6),"")</f>
        <v/>
      </c>
      <c r="F720" s="93"/>
      <c r="G720" s="93"/>
      <c r="H720" s="97"/>
      <c r="I720" s="97"/>
      <c r="J720" s="97"/>
      <c r="K720" s="97"/>
      <c r="L720" s="97"/>
      <c r="M720" s="97"/>
      <c r="N720" s="98">
        <f>J720+K720+L720+MYCS[[#This Row],[Non contractual commitments]]</f>
        <v>0</v>
      </c>
      <c r="O720" s="97"/>
      <c r="P720" s="97"/>
      <c r="Q720" s="97"/>
      <c r="R720" s="97"/>
      <c r="S720" s="97"/>
      <c r="T720" s="97"/>
      <c r="U720" s="98">
        <f>SUM(MYCS[[#This Row],[FY25-26 sum (signed)]:[Cumulative spending to end FY 23/24]],MYCS[[#This Row],[Approved budget FY 24/25]])</f>
        <v>0</v>
      </c>
      <c r="V720" s="99">
        <f>MYCS[[#This Row],[Total Project Commitments]]-MYCS[[#This Row],[Total approved cost of the project by DC (Value in UGX)]]</f>
        <v>0</v>
      </c>
      <c r="W720" s="93"/>
      <c r="X720" s="93"/>
      <c r="Y720" s="93"/>
      <c r="Z720" s="100"/>
    </row>
    <row r="721" spans="1:26" ht="20.25" x14ac:dyDescent="0.3">
      <c r="A721" s="93"/>
      <c r="B721" s="94" t="str">
        <f ca="1">IFERROR(OFFSET(DC[[#Headers],[Code Project]],MATCH(MYCS[[#This Row],[Project Code and Name ]],DC[Code Project],0),-3),"")</f>
        <v/>
      </c>
      <c r="C721" s="93"/>
      <c r="D721" s="95" t="str">
        <f ca="1">IFERROR(OFFSET(DC[[#Headers],[Code Project]],MATCH(MYCS[[#This Row],[Project Code and Name ]],DC[Code Project],0),1),"")</f>
        <v/>
      </c>
      <c r="E721" s="96" t="str">
        <f ca="1">IFERROR(OFFSET(DC[[#Headers],[Code Project]],MATCH(MYCS[[#This Row],[Project Code and Name ]],DC[Code Project],0),6),"")</f>
        <v/>
      </c>
      <c r="F721" s="93"/>
      <c r="G721" s="93"/>
      <c r="H721" s="97"/>
      <c r="I721" s="97"/>
      <c r="J721" s="97"/>
      <c r="K721" s="97"/>
      <c r="L721" s="97"/>
      <c r="M721" s="97"/>
      <c r="N721" s="98">
        <f>J721+K721+L721+MYCS[[#This Row],[Non contractual commitments]]</f>
        <v>0</v>
      </c>
      <c r="O721" s="97"/>
      <c r="P721" s="97"/>
      <c r="Q721" s="97"/>
      <c r="R721" s="97"/>
      <c r="S721" s="97"/>
      <c r="T721" s="97"/>
      <c r="U721" s="98">
        <f>SUM(MYCS[[#This Row],[FY25-26 sum (signed)]:[Cumulative spending to end FY 23/24]],MYCS[[#This Row],[Approved budget FY 24/25]])</f>
        <v>0</v>
      </c>
      <c r="V721" s="99">
        <f>MYCS[[#This Row],[Total Project Commitments]]-MYCS[[#This Row],[Total approved cost of the project by DC (Value in UGX)]]</f>
        <v>0</v>
      </c>
      <c r="W721" s="93"/>
      <c r="X721" s="93"/>
      <c r="Y721" s="93"/>
      <c r="Z721" s="100"/>
    </row>
    <row r="722" spans="1:26" ht="20.25" x14ac:dyDescent="0.3">
      <c r="A722" s="93"/>
      <c r="B722" s="94" t="str">
        <f ca="1">IFERROR(OFFSET(DC[[#Headers],[Code Project]],MATCH(MYCS[[#This Row],[Project Code and Name ]],DC[Code Project],0),-3),"")</f>
        <v/>
      </c>
      <c r="C722" s="93"/>
      <c r="D722" s="95" t="str">
        <f ca="1">IFERROR(OFFSET(DC[[#Headers],[Code Project]],MATCH(MYCS[[#This Row],[Project Code and Name ]],DC[Code Project],0),1),"")</f>
        <v/>
      </c>
      <c r="E722" s="96" t="str">
        <f ca="1">IFERROR(OFFSET(DC[[#Headers],[Code Project]],MATCH(MYCS[[#This Row],[Project Code and Name ]],DC[Code Project],0),6),"")</f>
        <v/>
      </c>
      <c r="F722" s="93"/>
      <c r="G722" s="93"/>
      <c r="H722" s="97"/>
      <c r="I722" s="97"/>
      <c r="J722" s="97"/>
      <c r="K722" s="97"/>
      <c r="L722" s="97"/>
      <c r="M722" s="97"/>
      <c r="N722" s="98">
        <f>J722+K722+L722+MYCS[[#This Row],[Non contractual commitments]]</f>
        <v>0</v>
      </c>
      <c r="O722" s="97"/>
      <c r="P722" s="97"/>
      <c r="Q722" s="97"/>
      <c r="R722" s="97"/>
      <c r="S722" s="97"/>
      <c r="T722" s="97"/>
      <c r="U722" s="98">
        <f>SUM(MYCS[[#This Row],[FY25-26 sum (signed)]:[Cumulative spending to end FY 23/24]],MYCS[[#This Row],[Approved budget FY 24/25]])</f>
        <v>0</v>
      </c>
      <c r="V722" s="99">
        <f>MYCS[[#This Row],[Total Project Commitments]]-MYCS[[#This Row],[Total approved cost of the project by DC (Value in UGX)]]</f>
        <v>0</v>
      </c>
      <c r="W722" s="93"/>
      <c r="X722" s="93"/>
      <c r="Y722" s="93"/>
      <c r="Z722" s="100"/>
    </row>
    <row r="723" spans="1:26" ht="20.25" x14ac:dyDescent="0.3">
      <c r="A723" s="93"/>
      <c r="B723" s="94" t="str">
        <f ca="1">IFERROR(OFFSET(DC[[#Headers],[Code Project]],MATCH(MYCS[[#This Row],[Project Code and Name ]],DC[Code Project],0),-3),"")</f>
        <v/>
      </c>
      <c r="C723" s="93"/>
      <c r="D723" s="95" t="str">
        <f ca="1">IFERROR(OFFSET(DC[[#Headers],[Code Project]],MATCH(MYCS[[#This Row],[Project Code and Name ]],DC[Code Project],0),1),"")</f>
        <v/>
      </c>
      <c r="E723" s="96" t="str">
        <f ca="1">IFERROR(OFFSET(DC[[#Headers],[Code Project]],MATCH(MYCS[[#This Row],[Project Code and Name ]],DC[Code Project],0),6),"")</f>
        <v/>
      </c>
      <c r="F723" s="93"/>
      <c r="G723" s="93"/>
      <c r="H723" s="97"/>
      <c r="I723" s="97"/>
      <c r="J723" s="97"/>
      <c r="K723" s="97"/>
      <c r="L723" s="97"/>
      <c r="M723" s="97"/>
      <c r="N723" s="98">
        <f>J723+K723+L723+MYCS[[#This Row],[Non contractual commitments]]</f>
        <v>0</v>
      </c>
      <c r="O723" s="97"/>
      <c r="P723" s="97"/>
      <c r="Q723" s="97"/>
      <c r="R723" s="97"/>
      <c r="S723" s="97"/>
      <c r="T723" s="97"/>
      <c r="U723" s="98">
        <f>SUM(MYCS[[#This Row],[FY25-26 sum (signed)]:[Cumulative spending to end FY 23/24]],MYCS[[#This Row],[Approved budget FY 24/25]])</f>
        <v>0</v>
      </c>
      <c r="V723" s="99">
        <f>MYCS[[#This Row],[Total Project Commitments]]-MYCS[[#This Row],[Total approved cost of the project by DC (Value in UGX)]]</f>
        <v>0</v>
      </c>
      <c r="W723" s="93"/>
      <c r="X723" s="93"/>
      <c r="Y723" s="93"/>
      <c r="Z723" s="100"/>
    </row>
    <row r="724" spans="1:26" ht="20.25" x14ac:dyDescent="0.3">
      <c r="A724" s="93"/>
      <c r="B724" s="94" t="str">
        <f ca="1">IFERROR(OFFSET(DC[[#Headers],[Code Project]],MATCH(MYCS[[#This Row],[Project Code and Name ]],DC[Code Project],0),-3),"")</f>
        <v/>
      </c>
      <c r="C724" s="93"/>
      <c r="D724" s="95" t="str">
        <f ca="1">IFERROR(OFFSET(DC[[#Headers],[Code Project]],MATCH(MYCS[[#This Row],[Project Code and Name ]],DC[Code Project],0),1),"")</f>
        <v/>
      </c>
      <c r="E724" s="96" t="str">
        <f ca="1">IFERROR(OFFSET(DC[[#Headers],[Code Project]],MATCH(MYCS[[#This Row],[Project Code and Name ]],DC[Code Project],0),6),"")</f>
        <v/>
      </c>
      <c r="F724" s="93"/>
      <c r="G724" s="93"/>
      <c r="H724" s="97"/>
      <c r="I724" s="97"/>
      <c r="J724" s="97"/>
      <c r="K724" s="97"/>
      <c r="L724" s="97"/>
      <c r="M724" s="97"/>
      <c r="N724" s="98">
        <f>J724+K724+L724+MYCS[[#This Row],[Non contractual commitments]]</f>
        <v>0</v>
      </c>
      <c r="O724" s="97"/>
      <c r="P724" s="97"/>
      <c r="Q724" s="97"/>
      <c r="R724" s="97"/>
      <c r="S724" s="97"/>
      <c r="T724" s="97"/>
      <c r="U724" s="98">
        <f>SUM(MYCS[[#This Row],[FY25-26 sum (signed)]:[Cumulative spending to end FY 23/24]],MYCS[[#This Row],[Approved budget FY 24/25]])</f>
        <v>0</v>
      </c>
      <c r="V724" s="99">
        <f>MYCS[[#This Row],[Total Project Commitments]]-MYCS[[#This Row],[Total approved cost of the project by DC (Value in UGX)]]</f>
        <v>0</v>
      </c>
      <c r="W724" s="93"/>
      <c r="X724" s="93"/>
      <c r="Y724" s="93"/>
      <c r="Z724" s="100"/>
    </row>
    <row r="725" spans="1:26" ht="20.25" x14ac:dyDescent="0.3">
      <c r="A725" s="93"/>
      <c r="B725" s="94" t="str">
        <f ca="1">IFERROR(OFFSET(DC[[#Headers],[Code Project]],MATCH(MYCS[[#This Row],[Project Code and Name ]],DC[Code Project],0),-3),"")</f>
        <v/>
      </c>
      <c r="C725" s="93"/>
      <c r="D725" s="95" t="str">
        <f ca="1">IFERROR(OFFSET(DC[[#Headers],[Code Project]],MATCH(MYCS[[#This Row],[Project Code and Name ]],DC[Code Project],0),1),"")</f>
        <v/>
      </c>
      <c r="E725" s="96" t="str">
        <f ca="1">IFERROR(OFFSET(DC[[#Headers],[Code Project]],MATCH(MYCS[[#This Row],[Project Code and Name ]],DC[Code Project],0),6),"")</f>
        <v/>
      </c>
      <c r="F725" s="93"/>
      <c r="G725" s="93"/>
      <c r="H725" s="97"/>
      <c r="I725" s="97"/>
      <c r="J725" s="97"/>
      <c r="K725" s="97"/>
      <c r="L725" s="97"/>
      <c r="M725" s="97"/>
      <c r="N725" s="98">
        <f>J725+K725+L725+MYCS[[#This Row],[Non contractual commitments]]</f>
        <v>0</v>
      </c>
      <c r="O725" s="97"/>
      <c r="P725" s="97"/>
      <c r="Q725" s="97"/>
      <c r="R725" s="97"/>
      <c r="S725" s="97"/>
      <c r="T725" s="97"/>
      <c r="U725" s="98">
        <f>SUM(MYCS[[#This Row],[FY25-26 sum (signed)]:[Cumulative spending to end FY 23/24]],MYCS[[#This Row],[Approved budget FY 24/25]])</f>
        <v>0</v>
      </c>
      <c r="V725" s="99">
        <f>MYCS[[#This Row],[Total Project Commitments]]-MYCS[[#This Row],[Total approved cost of the project by DC (Value in UGX)]]</f>
        <v>0</v>
      </c>
      <c r="W725" s="93"/>
      <c r="X725" s="93"/>
      <c r="Y725" s="93"/>
      <c r="Z725" s="100"/>
    </row>
    <row r="726" spans="1:26" ht="20.25" x14ac:dyDescent="0.3">
      <c r="A726" s="93"/>
      <c r="B726" s="94" t="str">
        <f ca="1">IFERROR(OFFSET(DC[[#Headers],[Code Project]],MATCH(MYCS[[#This Row],[Project Code and Name ]],DC[Code Project],0),-3),"")</f>
        <v/>
      </c>
      <c r="C726" s="93"/>
      <c r="D726" s="95" t="str">
        <f ca="1">IFERROR(OFFSET(DC[[#Headers],[Code Project]],MATCH(MYCS[[#This Row],[Project Code and Name ]],DC[Code Project],0),1),"")</f>
        <v/>
      </c>
      <c r="E726" s="96" t="str">
        <f ca="1">IFERROR(OFFSET(DC[[#Headers],[Code Project]],MATCH(MYCS[[#This Row],[Project Code and Name ]],DC[Code Project],0),6),"")</f>
        <v/>
      </c>
      <c r="F726" s="93"/>
      <c r="G726" s="93"/>
      <c r="H726" s="97"/>
      <c r="I726" s="97"/>
      <c r="J726" s="97"/>
      <c r="K726" s="97"/>
      <c r="L726" s="97"/>
      <c r="M726" s="97"/>
      <c r="N726" s="98">
        <f>J726+K726+L726+MYCS[[#This Row],[Non contractual commitments]]</f>
        <v>0</v>
      </c>
      <c r="O726" s="97"/>
      <c r="P726" s="97"/>
      <c r="Q726" s="97"/>
      <c r="R726" s="97"/>
      <c r="S726" s="97"/>
      <c r="T726" s="97"/>
      <c r="U726" s="98">
        <f>SUM(MYCS[[#This Row],[FY25-26 sum (signed)]:[Cumulative spending to end FY 23/24]],MYCS[[#This Row],[Approved budget FY 24/25]])</f>
        <v>0</v>
      </c>
      <c r="V726" s="99">
        <f>MYCS[[#This Row],[Total Project Commitments]]-MYCS[[#This Row],[Total approved cost of the project by DC (Value in UGX)]]</f>
        <v>0</v>
      </c>
      <c r="W726" s="93"/>
      <c r="X726" s="93"/>
      <c r="Y726" s="93"/>
      <c r="Z726" s="100"/>
    </row>
    <row r="727" spans="1:26" ht="20.25" x14ac:dyDescent="0.3">
      <c r="A727" s="93"/>
      <c r="B727" s="94" t="str">
        <f ca="1">IFERROR(OFFSET(DC[[#Headers],[Code Project]],MATCH(MYCS[[#This Row],[Project Code and Name ]],DC[Code Project],0),-3),"")</f>
        <v/>
      </c>
      <c r="C727" s="93"/>
      <c r="D727" s="95" t="str">
        <f ca="1">IFERROR(OFFSET(DC[[#Headers],[Code Project]],MATCH(MYCS[[#This Row],[Project Code and Name ]],DC[Code Project],0),1),"")</f>
        <v/>
      </c>
      <c r="E727" s="96" t="str">
        <f ca="1">IFERROR(OFFSET(DC[[#Headers],[Code Project]],MATCH(MYCS[[#This Row],[Project Code and Name ]],DC[Code Project],0),6),"")</f>
        <v/>
      </c>
      <c r="F727" s="93"/>
      <c r="G727" s="93"/>
      <c r="H727" s="97"/>
      <c r="I727" s="97"/>
      <c r="J727" s="97"/>
      <c r="K727" s="97"/>
      <c r="L727" s="97"/>
      <c r="M727" s="97"/>
      <c r="N727" s="98">
        <f>J727+K727+L727+MYCS[[#This Row],[Non contractual commitments]]</f>
        <v>0</v>
      </c>
      <c r="O727" s="97"/>
      <c r="P727" s="97"/>
      <c r="Q727" s="97"/>
      <c r="R727" s="97"/>
      <c r="S727" s="97"/>
      <c r="T727" s="97"/>
      <c r="U727" s="98">
        <f>SUM(MYCS[[#This Row],[FY25-26 sum (signed)]:[Cumulative spending to end FY 23/24]],MYCS[[#This Row],[Approved budget FY 24/25]])</f>
        <v>0</v>
      </c>
      <c r="V727" s="99">
        <f>MYCS[[#This Row],[Total Project Commitments]]-MYCS[[#This Row],[Total approved cost of the project by DC (Value in UGX)]]</f>
        <v>0</v>
      </c>
      <c r="W727" s="93"/>
      <c r="X727" s="93"/>
      <c r="Y727" s="93"/>
      <c r="Z727" s="100"/>
    </row>
    <row r="728" spans="1:26" ht="20.25" x14ac:dyDescent="0.3">
      <c r="A728" s="93"/>
      <c r="B728" s="94" t="str">
        <f ca="1">IFERROR(OFFSET(DC[[#Headers],[Code Project]],MATCH(MYCS[[#This Row],[Project Code and Name ]],DC[Code Project],0),-3),"")</f>
        <v/>
      </c>
      <c r="C728" s="93"/>
      <c r="D728" s="95" t="str">
        <f ca="1">IFERROR(OFFSET(DC[[#Headers],[Code Project]],MATCH(MYCS[[#This Row],[Project Code and Name ]],DC[Code Project],0),1),"")</f>
        <v/>
      </c>
      <c r="E728" s="96" t="str">
        <f ca="1">IFERROR(OFFSET(DC[[#Headers],[Code Project]],MATCH(MYCS[[#This Row],[Project Code and Name ]],DC[Code Project],0),6),"")</f>
        <v/>
      </c>
      <c r="F728" s="93"/>
      <c r="G728" s="93"/>
      <c r="H728" s="97"/>
      <c r="I728" s="97"/>
      <c r="J728" s="97"/>
      <c r="K728" s="97"/>
      <c r="L728" s="97"/>
      <c r="M728" s="97"/>
      <c r="N728" s="98">
        <f>J728+K728+L728+MYCS[[#This Row],[Non contractual commitments]]</f>
        <v>0</v>
      </c>
      <c r="O728" s="97"/>
      <c r="P728" s="97"/>
      <c r="Q728" s="97"/>
      <c r="R728" s="97"/>
      <c r="S728" s="97"/>
      <c r="T728" s="97"/>
      <c r="U728" s="98">
        <f>SUM(MYCS[[#This Row],[FY25-26 sum (signed)]:[Cumulative spending to end FY 23/24]],MYCS[[#This Row],[Approved budget FY 24/25]])</f>
        <v>0</v>
      </c>
      <c r="V728" s="99">
        <f>MYCS[[#This Row],[Total Project Commitments]]-MYCS[[#This Row],[Total approved cost of the project by DC (Value in UGX)]]</f>
        <v>0</v>
      </c>
      <c r="W728" s="93"/>
      <c r="X728" s="93"/>
      <c r="Y728" s="93"/>
      <c r="Z728" s="100"/>
    </row>
    <row r="729" spans="1:26" ht="20.25" x14ac:dyDescent="0.3">
      <c r="A729" s="93"/>
      <c r="B729" s="94" t="str">
        <f ca="1">IFERROR(OFFSET(DC[[#Headers],[Code Project]],MATCH(MYCS[[#This Row],[Project Code and Name ]],DC[Code Project],0),-3),"")</f>
        <v/>
      </c>
      <c r="C729" s="93"/>
      <c r="D729" s="95" t="str">
        <f ca="1">IFERROR(OFFSET(DC[[#Headers],[Code Project]],MATCH(MYCS[[#This Row],[Project Code and Name ]],DC[Code Project],0),1),"")</f>
        <v/>
      </c>
      <c r="E729" s="96" t="str">
        <f ca="1">IFERROR(OFFSET(DC[[#Headers],[Code Project]],MATCH(MYCS[[#This Row],[Project Code and Name ]],DC[Code Project],0),6),"")</f>
        <v/>
      </c>
      <c r="F729" s="93"/>
      <c r="G729" s="93"/>
      <c r="H729" s="97"/>
      <c r="I729" s="97"/>
      <c r="J729" s="97"/>
      <c r="K729" s="97"/>
      <c r="L729" s="97"/>
      <c r="M729" s="97"/>
      <c r="N729" s="98">
        <f>J729+K729+L729+MYCS[[#This Row],[Non contractual commitments]]</f>
        <v>0</v>
      </c>
      <c r="O729" s="97"/>
      <c r="P729" s="97"/>
      <c r="Q729" s="97"/>
      <c r="R729" s="97"/>
      <c r="S729" s="97"/>
      <c r="T729" s="97"/>
      <c r="U729" s="98">
        <f>SUM(MYCS[[#This Row],[FY25-26 sum (signed)]:[Cumulative spending to end FY 23/24]],MYCS[[#This Row],[Approved budget FY 24/25]])</f>
        <v>0</v>
      </c>
      <c r="V729" s="99">
        <f>MYCS[[#This Row],[Total Project Commitments]]-MYCS[[#This Row],[Total approved cost of the project by DC (Value in UGX)]]</f>
        <v>0</v>
      </c>
      <c r="W729" s="93"/>
      <c r="X729" s="93"/>
      <c r="Y729" s="93"/>
      <c r="Z729" s="100"/>
    </row>
    <row r="730" spans="1:26" ht="20.25" x14ac:dyDescent="0.3">
      <c r="A730" s="93"/>
      <c r="B730" s="94" t="str">
        <f ca="1">IFERROR(OFFSET(DC[[#Headers],[Code Project]],MATCH(MYCS[[#This Row],[Project Code and Name ]],DC[Code Project],0),-3),"")</f>
        <v/>
      </c>
      <c r="C730" s="93"/>
      <c r="D730" s="95" t="str">
        <f ca="1">IFERROR(OFFSET(DC[[#Headers],[Code Project]],MATCH(MYCS[[#This Row],[Project Code and Name ]],DC[Code Project],0),1),"")</f>
        <v/>
      </c>
      <c r="E730" s="96" t="str">
        <f ca="1">IFERROR(OFFSET(DC[[#Headers],[Code Project]],MATCH(MYCS[[#This Row],[Project Code and Name ]],DC[Code Project],0),6),"")</f>
        <v/>
      </c>
      <c r="F730" s="93"/>
      <c r="G730" s="93"/>
      <c r="H730" s="97"/>
      <c r="I730" s="97"/>
      <c r="J730" s="97"/>
      <c r="K730" s="97"/>
      <c r="L730" s="97"/>
      <c r="M730" s="97"/>
      <c r="N730" s="98">
        <f>J730+K730+L730+MYCS[[#This Row],[Non contractual commitments]]</f>
        <v>0</v>
      </c>
      <c r="O730" s="97"/>
      <c r="P730" s="97"/>
      <c r="Q730" s="97"/>
      <c r="R730" s="97"/>
      <c r="S730" s="97"/>
      <c r="T730" s="97"/>
      <c r="U730" s="98">
        <f>SUM(MYCS[[#This Row],[FY25-26 sum (signed)]:[Cumulative spending to end FY 23/24]],MYCS[[#This Row],[Approved budget FY 24/25]])</f>
        <v>0</v>
      </c>
      <c r="V730" s="99">
        <f>MYCS[[#This Row],[Total Project Commitments]]-MYCS[[#This Row],[Total approved cost of the project by DC (Value in UGX)]]</f>
        <v>0</v>
      </c>
      <c r="W730" s="93"/>
      <c r="X730" s="93"/>
      <c r="Y730" s="93"/>
      <c r="Z730" s="100"/>
    </row>
    <row r="731" spans="1:26" ht="20.25" x14ac:dyDescent="0.3">
      <c r="A731" s="93"/>
      <c r="B731" s="94" t="str">
        <f ca="1">IFERROR(OFFSET(DC[[#Headers],[Code Project]],MATCH(MYCS[[#This Row],[Project Code and Name ]],DC[Code Project],0),-3),"")</f>
        <v/>
      </c>
      <c r="C731" s="93"/>
      <c r="D731" s="95" t="str">
        <f ca="1">IFERROR(OFFSET(DC[[#Headers],[Code Project]],MATCH(MYCS[[#This Row],[Project Code and Name ]],DC[Code Project],0),1),"")</f>
        <v/>
      </c>
      <c r="E731" s="96" t="str">
        <f ca="1">IFERROR(OFFSET(DC[[#Headers],[Code Project]],MATCH(MYCS[[#This Row],[Project Code and Name ]],DC[Code Project],0),6),"")</f>
        <v/>
      </c>
      <c r="F731" s="93"/>
      <c r="G731" s="93"/>
      <c r="H731" s="97"/>
      <c r="I731" s="97"/>
      <c r="J731" s="97"/>
      <c r="K731" s="97"/>
      <c r="L731" s="97"/>
      <c r="M731" s="97"/>
      <c r="N731" s="98">
        <f>J731+K731+L731+MYCS[[#This Row],[Non contractual commitments]]</f>
        <v>0</v>
      </c>
      <c r="O731" s="97"/>
      <c r="P731" s="97"/>
      <c r="Q731" s="97"/>
      <c r="R731" s="97"/>
      <c r="S731" s="97"/>
      <c r="T731" s="97"/>
      <c r="U731" s="98">
        <f>SUM(MYCS[[#This Row],[FY25-26 sum (signed)]:[Cumulative spending to end FY 23/24]],MYCS[[#This Row],[Approved budget FY 24/25]])</f>
        <v>0</v>
      </c>
      <c r="V731" s="99">
        <f>MYCS[[#This Row],[Total Project Commitments]]-MYCS[[#This Row],[Total approved cost of the project by DC (Value in UGX)]]</f>
        <v>0</v>
      </c>
      <c r="W731" s="93"/>
      <c r="X731" s="93"/>
      <c r="Y731" s="93"/>
      <c r="Z731" s="100"/>
    </row>
    <row r="732" spans="1:26" ht="20.25" x14ac:dyDescent="0.3">
      <c r="A732" s="93"/>
      <c r="B732" s="94" t="str">
        <f ca="1">IFERROR(OFFSET(DC[[#Headers],[Code Project]],MATCH(MYCS[[#This Row],[Project Code and Name ]],DC[Code Project],0),-3),"")</f>
        <v/>
      </c>
      <c r="C732" s="93"/>
      <c r="D732" s="95" t="str">
        <f ca="1">IFERROR(OFFSET(DC[[#Headers],[Code Project]],MATCH(MYCS[[#This Row],[Project Code and Name ]],DC[Code Project],0),1),"")</f>
        <v/>
      </c>
      <c r="E732" s="96" t="str">
        <f ca="1">IFERROR(OFFSET(DC[[#Headers],[Code Project]],MATCH(MYCS[[#This Row],[Project Code and Name ]],DC[Code Project],0),6),"")</f>
        <v/>
      </c>
      <c r="F732" s="93"/>
      <c r="G732" s="93"/>
      <c r="H732" s="97"/>
      <c r="I732" s="97"/>
      <c r="J732" s="97"/>
      <c r="K732" s="97"/>
      <c r="L732" s="97"/>
      <c r="M732" s="97"/>
      <c r="N732" s="98">
        <f>J732+K732+L732+MYCS[[#This Row],[Non contractual commitments]]</f>
        <v>0</v>
      </c>
      <c r="O732" s="97"/>
      <c r="P732" s="97"/>
      <c r="Q732" s="97"/>
      <c r="R732" s="97"/>
      <c r="S732" s="97"/>
      <c r="T732" s="97"/>
      <c r="U732" s="98">
        <f>SUM(MYCS[[#This Row],[FY25-26 sum (signed)]:[Cumulative spending to end FY 23/24]],MYCS[[#This Row],[Approved budget FY 24/25]])</f>
        <v>0</v>
      </c>
      <c r="V732" s="99">
        <f>MYCS[[#This Row],[Total Project Commitments]]-MYCS[[#This Row],[Total approved cost of the project by DC (Value in UGX)]]</f>
        <v>0</v>
      </c>
      <c r="W732" s="93"/>
      <c r="X732" s="93"/>
      <c r="Y732" s="93"/>
      <c r="Z732" s="100"/>
    </row>
    <row r="733" spans="1:26" ht="20.25" x14ac:dyDescent="0.3">
      <c r="A733" s="93"/>
      <c r="B733" s="94" t="str">
        <f ca="1">IFERROR(OFFSET(DC[[#Headers],[Code Project]],MATCH(MYCS[[#This Row],[Project Code and Name ]],DC[Code Project],0),-3),"")</f>
        <v/>
      </c>
      <c r="C733" s="93"/>
      <c r="D733" s="95" t="str">
        <f ca="1">IFERROR(OFFSET(DC[[#Headers],[Code Project]],MATCH(MYCS[[#This Row],[Project Code and Name ]],DC[Code Project],0),1),"")</f>
        <v/>
      </c>
      <c r="E733" s="96" t="str">
        <f ca="1">IFERROR(OFFSET(DC[[#Headers],[Code Project]],MATCH(MYCS[[#This Row],[Project Code and Name ]],DC[Code Project],0),6),"")</f>
        <v/>
      </c>
      <c r="F733" s="93"/>
      <c r="G733" s="93"/>
      <c r="H733" s="97"/>
      <c r="I733" s="97"/>
      <c r="J733" s="97"/>
      <c r="K733" s="97"/>
      <c r="L733" s="97"/>
      <c r="M733" s="97"/>
      <c r="N733" s="98">
        <f>J733+K733+L733+MYCS[[#This Row],[Non contractual commitments]]</f>
        <v>0</v>
      </c>
      <c r="O733" s="97"/>
      <c r="P733" s="97"/>
      <c r="Q733" s="97"/>
      <c r="R733" s="97"/>
      <c r="S733" s="97"/>
      <c r="T733" s="97"/>
      <c r="U733" s="98">
        <f>SUM(MYCS[[#This Row],[FY25-26 sum (signed)]:[Cumulative spending to end FY 23/24]],MYCS[[#This Row],[Approved budget FY 24/25]])</f>
        <v>0</v>
      </c>
      <c r="V733" s="99">
        <f>MYCS[[#This Row],[Total Project Commitments]]-MYCS[[#This Row],[Total approved cost of the project by DC (Value in UGX)]]</f>
        <v>0</v>
      </c>
      <c r="W733" s="93"/>
      <c r="X733" s="93"/>
      <c r="Y733" s="93"/>
      <c r="Z733" s="100"/>
    </row>
    <row r="734" spans="1:26" ht="20.25" x14ac:dyDescent="0.3">
      <c r="A734" s="93"/>
      <c r="B734" s="94" t="str">
        <f ca="1">IFERROR(OFFSET(DC[[#Headers],[Code Project]],MATCH(MYCS[[#This Row],[Project Code and Name ]],DC[Code Project],0),-3),"")</f>
        <v/>
      </c>
      <c r="C734" s="93"/>
      <c r="D734" s="95" t="str">
        <f ca="1">IFERROR(OFFSET(DC[[#Headers],[Code Project]],MATCH(MYCS[[#This Row],[Project Code and Name ]],DC[Code Project],0),1),"")</f>
        <v/>
      </c>
      <c r="E734" s="96" t="str">
        <f ca="1">IFERROR(OFFSET(DC[[#Headers],[Code Project]],MATCH(MYCS[[#This Row],[Project Code and Name ]],DC[Code Project],0),6),"")</f>
        <v/>
      </c>
      <c r="F734" s="93"/>
      <c r="G734" s="93"/>
      <c r="H734" s="97"/>
      <c r="I734" s="97"/>
      <c r="J734" s="97"/>
      <c r="K734" s="97"/>
      <c r="L734" s="97"/>
      <c r="M734" s="97"/>
      <c r="N734" s="98">
        <f>J734+K734+L734+MYCS[[#This Row],[Non contractual commitments]]</f>
        <v>0</v>
      </c>
      <c r="O734" s="97"/>
      <c r="P734" s="97"/>
      <c r="Q734" s="97"/>
      <c r="R734" s="97"/>
      <c r="S734" s="97"/>
      <c r="T734" s="97"/>
      <c r="U734" s="98">
        <f>SUM(MYCS[[#This Row],[FY25-26 sum (signed)]:[Cumulative spending to end FY 23/24]],MYCS[[#This Row],[Approved budget FY 24/25]])</f>
        <v>0</v>
      </c>
      <c r="V734" s="99">
        <f>MYCS[[#This Row],[Total Project Commitments]]-MYCS[[#This Row],[Total approved cost of the project by DC (Value in UGX)]]</f>
        <v>0</v>
      </c>
      <c r="W734" s="93"/>
      <c r="X734" s="93"/>
      <c r="Y734" s="93"/>
      <c r="Z734" s="100"/>
    </row>
    <row r="735" spans="1:26" ht="20.25" x14ac:dyDescent="0.3">
      <c r="A735" s="93"/>
      <c r="B735" s="94" t="str">
        <f ca="1">IFERROR(OFFSET(DC[[#Headers],[Code Project]],MATCH(MYCS[[#This Row],[Project Code and Name ]],DC[Code Project],0),-3),"")</f>
        <v/>
      </c>
      <c r="C735" s="93"/>
      <c r="D735" s="95" t="str">
        <f ca="1">IFERROR(OFFSET(DC[[#Headers],[Code Project]],MATCH(MYCS[[#This Row],[Project Code and Name ]],DC[Code Project],0),1),"")</f>
        <v/>
      </c>
      <c r="E735" s="96" t="str">
        <f ca="1">IFERROR(OFFSET(DC[[#Headers],[Code Project]],MATCH(MYCS[[#This Row],[Project Code and Name ]],DC[Code Project],0),6),"")</f>
        <v/>
      </c>
      <c r="F735" s="93"/>
      <c r="G735" s="93"/>
      <c r="H735" s="97"/>
      <c r="I735" s="97"/>
      <c r="J735" s="97"/>
      <c r="K735" s="97"/>
      <c r="L735" s="97"/>
      <c r="M735" s="97"/>
      <c r="N735" s="98">
        <f>J735+K735+L735+MYCS[[#This Row],[Non contractual commitments]]</f>
        <v>0</v>
      </c>
      <c r="O735" s="97"/>
      <c r="P735" s="97"/>
      <c r="Q735" s="97"/>
      <c r="R735" s="97"/>
      <c r="S735" s="97"/>
      <c r="T735" s="97"/>
      <c r="U735" s="98">
        <f>SUM(MYCS[[#This Row],[FY25-26 sum (signed)]:[Cumulative spending to end FY 23/24]],MYCS[[#This Row],[Approved budget FY 24/25]])</f>
        <v>0</v>
      </c>
      <c r="V735" s="99">
        <f>MYCS[[#This Row],[Total Project Commitments]]-MYCS[[#This Row],[Total approved cost of the project by DC (Value in UGX)]]</f>
        <v>0</v>
      </c>
      <c r="W735" s="93"/>
      <c r="X735" s="93"/>
      <c r="Y735" s="93"/>
      <c r="Z735" s="100"/>
    </row>
    <row r="736" spans="1:26" ht="20.25" x14ac:dyDescent="0.3">
      <c r="A736" s="93"/>
      <c r="B736" s="94" t="str">
        <f ca="1">IFERROR(OFFSET(DC[[#Headers],[Code Project]],MATCH(MYCS[[#This Row],[Project Code and Name ]],DC[Code Project],0),-3),"")</f>
        <v/>
      </c>
      <c r="C736" s="93"/>
      <c r="D736" s="95" t="str">
        <f ca="1">IFERROR(OFFSET(DC[[#Headers],[Code Project]],MATCH(MYCS[[#This Row],[Project Code and Name ]],DC[Code Project],0),1),"")</f>
        <v/>
      </c>
      <c r="E736" s="96" t="str">
        <f ca="1">IFERROR(OFFSET(DC[[#Headers],[Code Project]],MATCH(MYCS[[#This Row],[Project Code and Name ]],DC[Code Project],0),6),"")</f>
        <v/>
      </c>
      <c r="F736" s="93"/>
      <c r="G736" s="93"/>
      <c r="H736" s="97"/>
      <c r="I736" s="97"/>
      <c r="J736" s="97"/>
      <c r="K736" s="97"/>
      <c r="L736" s="97"/>
      <c r="M736" s="97"/>
      <c r="N736" s="98">
        <f>J736+K736+L736+MYCS[[#This Row],[Non contractual commitments]]</f>
        <v>0</v>
      </c>
      <c r="O736" s="97"/>
      <c r="P736" s="97"/>
      <c r="Q736" s="97"/>
      <c r="R736" s="97"/>
      <c r="S736" s="97"/>
      <c r="T736" s="97"/>
      <c r="U736" s="98">
        <f>SUM(MYCS[[#This Row],[FY25-26 sum (signed)]:[Cumulative spending to end FY 23/24]],MYCS[[#This Row],[Approved budget FY 24/25]])</f>
        <v>0</v>
      </c>
      <c r="V736" s="99">
        <f>MYCS[[#This Row],[Total Project Commitments]]-MYCS[[#This Row],[Total approved cost of the project by DC (Value in UGX)]]</f>
        <v>0</v>
      </c>
      <c r="W736" s="93"/>
      <c r="X736" s="93"/>
      <c r="Y736" s="93"/>
      <c r="Z736" s="100"/>
    </row>
    <row r="737" spans="1:26" ht="20.25" x14ac:dyDescent="0.3">
      <c r="A737" s="93"/>
      <c r="B737" s="94" t="str">
        <f ca="1">IFERROR(OFFSET(DC[[#Headers],[Code Project]],MATCH(MYCS[[#This Row],[Project Code and Name ]],DC[Code Project],0),-3),"")</f>
        <v/>
      </c>
      <c r="C737" s="93"/>
      <c r="D737" s="95" t="str">
        <f ca="1">IFERROR(OFFSET(DC[[#Headers],[Code Project]],MATCH(MYCS[[#This Row],[Project Code and Name ]],DC[Code Project],0),1),"")</f>
        <v/>
      </c>
      <c r="E737" s="96" t="str">
        <f ca="1">IFERROR(OFFSET(DC[[#Headers],[Code Project]],MATCH(MYCS[[#This Row],[Project Code and Name ]],DC[Code Project],0),6),"")</f>
        <v/>
      </c>
      <c r="F737" s="93"/>
      <c r="G737" s="93"/>
      <c r="H737" s="97"/>
      <c r="I737" s="97"/>
      <c r="J737" s="97"/>
      <c r="K737" s="97"/>
      <c r="L737" s="97"/>
      <c r="M737" s="97"/>
      <c r="N737" s="98">
        <f>J737+K737+L737+MYCS[[#This Row],[Non contractual commitments]]</f>
        <v>0</v>
      </c>
      <c r="O737" s="97"/>
      <c r="P737" s="97"/>
      <c r="Q737" s="97"/>
      <c r="R737" s="97"/>
      <c r="S737" s="97"/>
      <c r="T737" s="97"/>
      <c r="U737" s="98">
        <f>SUM(MYCS[[#This Row],[FY25-26 sum (signed)]:[Cumulative spending to end FY 23/24]],MYCS[[#This Row],[Approved budget FY 24/25]])</f>
        <v>0</v>
      </c>
      <c r="V737" s="99">
        <f>MYCS[[#This Row],[Total Project Commitments]]-MYCS[[#This Row],[Total approved cost of the project by DC (Value in UGX)]]</f>
        <v>0</v>
      </c>
      <c r="W737" s="93"/>
      <c r="X737" s="93"/>
      <c r="Y737" s="93"/>
      <c r="Z737" s="100"/>
    </row>
    <row r="738" spans="1:26" ht="20.25" x14ac:dyDescent="0.3">
      <c r="A738" s="93"/>
      <c r="B738" s="94" t="str">
        <f ca="1">IFERROR(OFFSET(DC[[#Headers],[Code Project]],MATCH(MYCS[[#This Row],[Project Code and Name ]],DC[Code Project],0),-3),"")</f>
        <v/>
      </c>
      <c r="C738" s="93"/>
      <c r="D738" s="95" t="str">
        <f ca="1">IFERROR(OFFSET(DC[[#Headers],[Code Project]],MATCH(MYCS[[#This Row],[Project Code and Name ]],DC[Code Project],0),1),"")</f>
        <v/>
      </c>
      <c r="E738" s="96" t="str">
        <f ca="1">IFERROR(OFFSET(DC[[#Headers],[Code Project]],MATCH(MYCS[[#This Row],[Project Code and Name ]],DC[Code Project],0),6),"")</f>
        <v/>
      </c>
      <c r="F738" s="93"/>
      <c r="G738" s="93"/>
      <c r="H738" s="97"/>
      <c r="I738" s="97"/>
      <c r="J738" s="97"/>
      <c r="K738" s="97"/>
      <c r="L738" s="97"/>
      <c r="M738" s="97"/>
      <c r="N738" s="98">
        <f>J738+K738+L738+MYCS[[#This Row],[Non contractual commitments]]</f>
        <v>0</v>
      </c>
      <c r="O738" s="97"/>
      <c r="P738" s="97"/>
      <c r="Q738" s="97"/>
      <c r="R738" s="97"/>
      <c r="S738" s="97"/>
      <c r="T738" s="97"/>
      <c r="U738" s="98">
        <f>SUM(MYCS[[#This Row],[FY25-26 sum (signed)]:[Cumulative spending to end FY 23/24]],MYCS[[#This Row],[Approved budget FY 24/25]])</f>
        <v>0</v>
      </c>
      <c r="V738" s="99">
        <f>MYCS[[#This Row],[Total Project Commitments]]-MYCS[[#This Row],[Total approved cost of the project by DC (Value in UGX)]]</f>
        <v>0</v>
      </c>
      <c r="W738" s="93"/>
      <c r="X738" s="93"/>
      <c r="Y738" s="93"/>
      <c r="Z738" s="100"/>
    </row>
    <row r="739" spans="1:26" ht="20.25" x14ac:dyDescent="0.3">
      <c r="A739" s="93"/>
      <c r="B739" s="94" t="str">
        <f ca="1">IFERROR(OFFSET(DC[[#Headers],[Code Project]],MATCH(MYCS[[#This Row],[Project Code and Name ]],DC[Code Project],0),-3),"")</f>
        <v/>
      </c>
      <c r="C739" s="93"/>
      <c r="D739" s="95" t="str">
        <f ca="1">IFERROR(OFFSET(DC[[#Headers],[Code Project]],MATCH(MYCS[[#This Row],[Project Code and Name ]],DC[Code Project],0),1),"")</f>
        <v/>
      </c>
      <c r="E739" s="96" t="str">
        <f ca="1">IFERROR(OFFSET(DC[[#Headers],[Code Project]],MATCH(MYCS[[#This Row],[Project Code and Name ]],DC[Code Project],0),6),"")</f>
        <v/>
      </c>
      <c r="F739" s="93"/>
      <c r="G739" s="93"/>
      <c r="H739" s="97"/>
      <c r="I739" s="97"/>
      <c r="J739" s="97"/>
      <c r="K739" s="97"/>
      <c r="L739" s="97"/>
      <c r="M739" s="97"/>
      <c r="N739" s="98">
        <f>J739+K739+L739+MYCS[[#This Row],[Non contractual commitments]]</f>
        <v>0</v>
      </c>
      <c r="O739" s="97"/>
      <c r="P739" s="97"/>
      <c r="Q739" s="97"/>
      <c r="R739" s="97"/>
      <c r="S739" s="97"/>
      <c r="T739" s="97"/>
      <c r="U739" s="98">
        <f>SUM(MYCS[[#This Row],[FY25-26 sum (signed)]:[Cumulative spending to end FY 23/24]],MYCS[[#This Row],[Approved budget FY 24/25]])</f>
        <v>0</v>
      </c>
      <c r="V739" s="99">
        <f>MYCS[[#This Row],[Total Project Commitments]]-MYCS[[#This Row],[Total approved cost of the project by DC (Value in UGX)]]</f>
        <v>0</v>
      </c>
      <c r="W739" s="93"/>
      <c r="X739" s="93"/>
      <c r="Y739" s="93"/>
      <c r="Z739" s="100"/>
    </row>
    <row r="740" spans="1:26" ht="20.25" x14ac:dyDescent="0.3">
      <c r="A740" s="93"/>
      <c r="B740" s="94" t="str">
        <f ca="1">IFERROR(OFFSET(DC[[#Headers],[Code Project]],MATCH(MYCS[[#This Row],[Project Code and Name ]],DC[Code Project],0),-3),"")</f>
        <v/>
      </c>
      <c r="C740" s="93"/>
      <c r="D740" s="95" t="str">
        <f ca="1">IFERROR(OFFSET(DC[[#Headers],[Code Project]],MATCH(MYCS[[#This Row],[Project Code and Name ]],DC[Code Project],0),1),"")</f>
        <v/>
      </c>
      <c r="E740" s="96" t="str">
        <f ca="1">IFERROR(OFFSET(DC[[#Headers],[Code Project]],MATCH(MYCS[[#This Row],[Project Code and Name ]],DC[Code Project],0),6),"")</f>
        <v/>
      </c>
      <c r="F740" s="93"/>
      <c r="G740" s="93"/>
      <c r="H740" s="97"/>
      <c r="I740" s="97"/>
      <c r="J740" s="97"/>
      <c r="K740" s="97"/>
      <c r="L740" s="97"/>
      <c r="M740" s="97"/>
      <c r="N740" s="98">
        <f>J740+K740+L740+MYCS[[#This Row],[Non contractual commitments]]</f>
        <v>0</v>
      </c>
      <c r="O740" s="97"/>
      <c r="P740" s="97"/>
      <c r="Q740" s="97"/>
      <c r="R740" s="97"/>
      <c r="S740" s="97"/>
      <c r="T740" s="97"/>
      <c r="U740" s="98">
        <f>SUM(MYCS[[#This Row],[FY25-26 sum (signed)]:[Cumulative spending to end FY 23/24]],MYCS[[#This Row],[Approved budget FY 24/25]])</f>
        <v>0</v>
      </c>
      <c r="V740" s="99">
        <f>MYCS[[#This Row],[Total Project Commitments]]-MYCS[[#This Row],[Total approved cost of the project by DC (Value in UGX)]]</f>
        <v>0</v>
      </c>
      <c r="W740" s="93"/>
      <c r="X740" s="93"/>
      <c r="Y740" s="93"/>
      <c r="Z740" s="100"/>
    </row>
    <row r="741" spans="1:26" ht="20.25" x14ac:dyDescent="0.3">
      <c r="A741" s="93"/>
      <c r="B741" s="94" t="str">
        <f ca="1">IFERROR(OFFSET(DC[[#Headers],[Code Project]],MATCH(MYCS[[#This Row],[Project Code and Name ]],DC[Code Project],0),-3),"")</f>
        <v/>
      </c>
      <c r="C741" s="93"/>
      <c r="D741" s="95" t="str">
        <f ca="1">IFERROR(OFFSET(DC[[#Headers],[Code Project]],MATCH(MYCS[[#This Row],[Project Code and Name ]],DC[Code Project],0),1),"")</f>
        <v/>
      </c>
      <c r="E741" s="96" t="str">
        <f ca="1">IFERROR(OFFSET(DC[[#Headers],[Code Project]],MATCH(MYCS[[#This Row],[Project Code and Name ]],DC[Code Project],0),6),"")</f>
        <v/>
      </c>
      <c r="F741" s="93"/>
      <c r="G741" s="93"/>
      <c r="H741" s="97"/>
      <c r="I741" s="97"/>
      <c r="J741" s="97"/>
      <c r="K741" s="97"/>
      <c r="L741" s="97"/>
      <c r="M741" s="97"/>
      <c r="N741" s="98">
        <f>J741+K741+L741+MYCS[[#This Row],[Non contractual commitments]]</f>
        <v>0</v>
      </c>
      <c r="O741" s="97"/>
      <c r="P741" s="97"/>
      <c r="Q741" s="97"/>
      <c r="R741" s="97"/>
      <c r="S741" s="97"/>
      <c r="T741" s="97"/>
      <c r="U741" s="98">
        <f>SUM(MYCS[[#This Row],[FY25-26 sum (signed)]:[Cumulative spending to end FY 23/24]],MYCS[[#This Row],[Approved budget FY 24/25]])</f>
        <v>0</v>
      </c>
      <c r="V741" s="99">
        <f>MYCS[[#This Row],[Total Project Commitments]]-MYCS[[#This Row],[Total approved cost of the project by DC (Value in UGX)]]</f>
        <v>0</v>
      </c>
      <c r="W741" s="93"/>
      <c r="X741" s="93"/>
      <c r="Y741" s="93"/>
      <c r="Z741" s="100"/>
    </row>
    <row r="742" spans="1:26" ht="20.25" x14ac:dyDescent="0.3">
      <c r="A742" s="93"/>
      <c r="B742" s="94" t="str">
        <f ca="1">IFERROR(OFFSET(DC[[#Headers],[Code Project]],MATCH(MYCS[[#This Row],[Project Code and Name ]],DC[Code Project],0),-3),"")</f>
        <v/>
      </c>
      <c r="C742" s="93"/>
      <c r="D742" s="95" t="str">
        <f ca="1">IFERROR(OFFSET(DC[[#Headers],[Code Project]],MATCH(MYCS[[#This Row],[Project Code and Name ]],DC[Code Project],0),1),"")</f>
        <v/>
      </c>
      <c r="E742" s="96" t="str">
        <f ca="1">IFERROR(OFFSET(DC[[#Headers],[Code Project]],MATCH(MYCS[[#This Row],[Project Code and Name ]],DC[Code Project],0),6),"")</f>
        <v/>
      </c>
      <c r="F742" s="93"/>
      <c r="G742" s="93"/>
      <c r="H742" s="97"/>
      <c r="I742" s="97"/>
      <c r="J742" s="97"/>
      <c r="K742" s="97"/>
      <c r="L742" s="97"/>
      <c r="M742" s="97"/>
      <c r="N742" s="98">
        <f>J742+K742+L742+MYCS[[#This Row],[Non contractual commitments]]</f>
        <v>0</v>
      </c>
      <c r="O742" s="97"/>
      <c r="P742" s="97"/>
      <c r="Q742" s="97"/>
      <c r="R742" s="97"/>
      <c r="S742" s="97"/>
      <c r="T742" s="97"/>
      <c r="U742" s="98">
        <f>SUM(MYCS[[#This Row],[FY25-26 sum (signed)]:[Cumulative spending to end FY 23/24]],MYCS[[#This Row],[Approved budget FY 24/25]])</f>
        <v>0</v>
      </c>
      <c r="V742" s="99">
        <f>MYCS[[#This Row],[Total Project Commitments]]-MYCS[[#This Row],[Total approved cost of the project by DC (Value in UGX)]]</f>
        <v>0</v>
      </c>
      <c r="W742" s="93"/>
      <c r="X742" s="93"/>
      <c r="Y742" s="93"/>
      <c r="Z742" s="100"/>
    </row>
    <row r="743" spans="1:26" ht="20.25" x14ac:dyDescent="0.3">
      <c r="A743" s="93"/>
      <c r="B743" s="94" t="str">
        <f ca="1">IFERROR(OFFSET(DC[[#Headers],[Code Project]],MATCH(MYCS[[#This Row],[Project Code and Name ]],DC[Code Project],0),-3),"")</f>
        <v/>
      </c>
      <c r="C743" s="93"/>
      <c r="D743" s="95" t="str">
        <f ca="1">IFERROR(OFFSET(DC[[#Headers],[Code Project]],MATCH(MYCS[[#This Row],[Project Code and Name ]],DC[Code Project],0),1),"")</f>
        <v/>
      </c>
      <c r="E743" s="96" t="str">
        <f ca="1">IFERROR(OFFSET(DC[[#Headers],[Code Project]],MATCH(MYCS[[#This Row],[Project Code and Name ]],DC[Code Project],0),6),"")</f>
        <v/>
      </c>
      <c r="F743" s="93"/>
      <c r="G743" s="93"/>
      <c r="H743" s="97"/>
      <c r="I743" s="97"/>
      <c r="J743" s="97"/>
      <c r="K743" s="97"/>
      <c r="L743" s="97"/>
      <c r="M743" s="97"/>
      <c r="N743" s="98">
        <f>J743+K743+L743+MYCS[[#This Row],[Non contractual commitments]]</f>
        <v>0</v>
      </c>
      <c r="O743" s="97"/>
      <c r="P743" s="97"/>
      <c r="Q743" s="97"/>
      <c r="R743" s="97"/>
      <c r="S743" s="97"/>
      <c r="T743" s="97"/>
      <c r="U743" s="98">
        <f>SUM(MYCS[[#This Row],[FY25-26 sum (signed)]:[Cumulative spending to end FY 23/24]],MYCS[[#This Row],[Approved budget FY 24/25]])</f>
        <v>0</v>
      </c>
      <c r="V743" s="99">
        <f>MYCS[[#This Row],[Total Project Commitments]]-MYCS[[#This Row],[Total approved cost of the project by DC (Value in UGX)]]</f>
        <v>0</v>
      </c>
      <c r="W743" s="93"/>
      <c r="X743" s="93"/>
      <c r="Y743" s="93"/>
      <c r="Z743" s="100"/>
    </row>
    <row r="744" spans="1:26" ht="20.25" x14ac:dyDescent="0.3">
      <c r="A744" s="93"/>
      <c r="B744" s="94" t="str">
        <f ca="1">IFERROR(OFFSET(DC[[#Headers],[Code Project]],MATCH(MYCS[[#This Row],[Project Code and Name ]],DC[Code Project],0),-3),"")</f>
        <v/>
      </c>
      <c r="C744" s="93"/>
      <c r="D744" s="95" t="str">
        <f ca="1">IFERROR(OFFSET(DC[[#Headers],[Code Project]],MATCH(MYCS[[#This Row],[Project Code and Name ]],DC[Code Project],0),1),"")</f>
        <v/>
      </c>
      <c r="E744" s="96" t="str">
        <f ca="1">IFERROR(OFFSET(DC[[#Headers],[Code Project]],MATCH(MYCS[[#This Row],[Project Code and Name ]],DC[Code Project],0),6),"")</f>
        <v/>
      </c>
      <c r="F744" s="93"/>
      <c r="G744" s="93"/>
      <c r="H744" s="97"/>
      <c r="I744" s="97"/>
      <c r="J744" s="97"/>
      <c r="K744" s="97"/>
      <c r="L744" s="97"/>
      <c r="M744" s="97"/>
      <c r="N744" s="98">
        <f>J744+K744+L744+MYCS[[#This Row],[Non contractual commitments]]</f>
        <v>0</v>
      </c>
      <c r="O744" s="97"/>
      <c r="P744" s="97"/>
      <c r="Q744" s="97"/>
      <c r="R744" s="97"/>
      <c r="S744" s="97"/>
      <c r="T744" s="97"/>
      <c r="U744" s="98">
        <f>SUM(MYCS[[#This Row],[FY25-26 sum (signed)]:[Cumulative spending to end FY 23/24]],MYCS[[#This Row],[Approved budget FY 24/25]])</f>
        <v>0</v>
      </c>
      <c r="V744" s="99">
        <f>MYCS[[#This Row],[Total Project Commitments]]-MYCS[[#This Row],[Total approved cost of the project by DC (Value in UGX)]]</f>
        <v>0</v>
      </c>
      <c r="W744" s="93"/>
      <c r="X744" s="93"/>
      <c r="Y744" s="93"/>
      <c r="Z744" s="100"/>
    </row>
    <row r="745" spans="1:26" ht="20.25" x14ac:dyDescent="0.3">
      <c r="A745" s="93"/>
      <c r="B745" s="94" t="str">
        <f ca="1">IFERROR(OFFSET(DC[[#Headers],[Code Project]],MATCH(MYCS[[#This Row],[Project Code and Name ]],DC[Code Project],0),-3),"")</f>
        <v/>
      </c>
      <c r="C745" s="93"/>
      <c r="D745" s="95" t="str">
        <f ca="1">IFERROR(OFFSET(DC[[#Headers],[Code Project]],MATCH(MYCS[[#This Row],[Project Code and Name ]],DC[Code Project],0),1),"")</f>
        <v/>
      </c>
      <c r="E745" s="96" t="str">
        <f ca="1">IFERROR(OFFSET(DC[[#Headers],[Code Project]],MATCH(MYCS[[#This Row],[Project Code and Name ]],DC[Code Project],0),6),"")</f>
        <v/>
      </c>
      <c r="F745" s="93"/>
      <c r="G745" s="93"/>
      <c r="H745" s="97"/>
      <c r="I745" s="97"/>
      <c r="J745" s="97"/>
      <c r="K745" s="97"/>
      <c r="L745" s="97"/>
      <c r="M745" s="97"/>
      <c r="N745" s="98">
        <f>J745+K745+L745+MYCS[[#This Row],[Non contractual commitments]]</f>
        <v>0</v>
      </c>
      <c r="O745" s="97"/>
      <c r="P745" s="97"/>
      <c r="Q745" s="97"/>
      <c r="R745" s="97"/>
      <c r="S745" s="97"/>
      <c r="T745" s="97"/>
      <c r="U745" s="98">
        <f>SUM(MYCS[[#This Row],[FY25-26 sum (signed)]:[Cumulative spending to end FY 23/24]],MYCS[[#This Row],[Approved budget FY 24/25]])</f>
        <v>0</v>
      </c>
      <c r="V745" s="99">
        <f>MYCS[[#This Row],[Total Project Commitments]]-MYCS[[#This Row],[Total approved cost of the project by DC (Value in UGX)]]</f>
        <v>0</v>
      </c>
      <c r="W745" s="93"/>
      <c r="X745" s="93"/>
      <c r="Y745" s="93"/>
      <c r="Z745" s="100"/>
    </row>
    <row r="746" spans="1:26" ht="20.25" x14ac:dyDescent="0.3">
      <c r="A746" s="93"/>
      <c r="B746" s="94" t="str">
        <f ca="1">IFERROR(OFFSET(DC[[#Headers],[Code Project]],MATCH(MYCS[[#This Row],[Project Code and Name ]],DC[Code Project],0),-3),"")</f>
        <v/>
      </c>
      <c r="C746" s="93"/>
      <c r="D746" s="95" t="str">
        <f ca="1">IFERROR(OFFSET(DC[[#Headers],[Code Project]],MATCH(MYCS[[#This Row],[Project Code and Name ]],DC[Code Project],0),1),"")</f>
        <v/>
      </c>
      <c r="E746" s="96" t="str">
        <f ca="1">IFERROR(OFFSET(DC[[#Headers],[Code Project]],MATCH(MYCS[[#This Row],[Project Code and Name ]],DC[Code Project],0),6),"")</f>
        <v/>
      </c>
      <c r="F746" s="93"/>
      <c r="G746" s="93"/>
      <c r="H746" s="97"/>
      <c r="I746" s="97"/>
      <c r="J746" s="97"/>
      <c r="K746" s="97"/>
      <c r="L746" s="97"/>
      <c r="M746" s="97"/>
      <c r="N746" s="98">
        <f>J746+K746+L746+MYCS[[#This Row],[Non contractual commitments]]</f>
        <v>0</v>
      </c>
      <c r="O746" s="97"/>
      <c r="P746" s="97"/>
      <c r="Q746" s="97"/>
      <c r="R746" s="97"/>
      <c r="S746" s="97"/>
      <c r="T746" s="97"/>
      <c r="U746" s="98">
        <f>SUM(MYCS[[#This Row],[FY25-26 sum (signed)]:[Cumulative spending to end FY 23/24]],MYCS[[#This Row],[Approved budget FY 24/25]])</f>
        <v>0</v>
      </c>
      <c r="V746" s="99">
        <f>MYCS[[#This Row],[Total Project Commitments]]-MYCS[[#This Row],[Total approved cost of the project by DC (Value in UGX)]]</f>
        <v>0</v>
      </c>
      <c r="W746" s="93"/>
      <c r="X746" s="93"/>
      <c r="Y746" s="93"/>
      <c r="Z746" s="100"/>
    </row>
    <row r="747" spans="1:26" ht="20.25" x14ac:dyDescent="0.3">
      <c r="A747" s="93"/>
      <c r="B747" s="94" t="str">
        <f ca="1">IFERROR(OFFSET(DC[[#Headers],[Code Project]],MATCH(MYCS[[#This Row],[Project Code and Name ]],DC[Code Project],0),-3),"")</f>
        <v/>
      </c>
      <c r="C747" s="93"/>
      <c r="D747" s="95" t="str">
        <f ca="1">IFERROR(OFFSET(DC[[#Headers],[Code Project]],MATCH(MYCS[[#This Row],[Project Code and Name ]],DC[Code Project],0),1),"")</f>
        <v/>
      </c>
      <c r="E747" s="96" t="str">
        <f ca="1">IFERROR(OFFSET(DC[[#Headers],[Code Project]],MATCH(MYCS[[#This Row],[Project Code and Name ]],DC[Code Project],0),6),"")</f>
        <v/>
      </c>
      <c r="F747" s="93"/>
      <c r="G747" s="93"/>
      <c r="H747" s="97"/>
      <c r="I747" s="97"/>
      <c r="J747" s="97"/>
      <c r="K747" s="97"/>
      <c r="L747" s="97"/>
      <c r="M747" s="97"/>
      <c r="N747" s="98">
        <f>J747+K747+L747+MYCS[[#This Row],[Non contractual commitments]]</f>
        <v>0</v>
      </c>
      <c r="O747" s="97"/>
      <c r="P747" s="97"/>
      <c r="Q747" s="97"/>
      <c r="R747" s="97"/>
      <c r="S747" s="97"/>
      <c r="T747" s="97"/>
      <c r="U747" s="98">
        <f>SUM(MYCS[[#This Row],[FY25-26 sum (signed)]:[Cumulative spending to end FY 23/24]],MYCS[[#This Row],[Approved budget FY 24/25]])</f>
        <v>0</v>
      </c>
      <c r="V747" s="99">
        <f>MYCS[[#This Row],[Total Project Commitments]]-MYCS[[#This Row],[Total approved cost of the project by DC (Value in UGX)]]</f>
        <v>0</v>
      </c>
      <c r="W747" s="93"/>
      <c r="X747" s="93"/>
      <c r="Y747" s="93"/>
      <c r="Z747" s="100"/>
    </row>
    <row r="748" spans="1:26" ht="20.25" x14ac:dyDescent="0.3">
      <c r="A748" s="93"/>
      <c r="B748" s="94" t="str">
        <f ca="1">IFERROR(OFFSET(DC[[#Headers],[Code Project]],MATCH(MYCS[[#This Row],[Project Code and Name ]],DC[Code Project],0),-3),"")</f>
        <v/>
      </c>
      <c r="C748" s="93"/>
      <c r="D748" s="95" t="str">
        <f ca="1">IFERROR(OFFSET(DC[[#Headers],[Code Project]],MATCH(MYCS[[#This Row],[Project Code and Name ]],DC[Code Project],0),1),"")</f>
        <v/>
      </c>
      <c r="E748" s="96" t="str">
        <f ca="1">IFERROR(OFFSET(DC[[#Headers],[Code Project]],MATCH(MYCS[[#This Row],[Project Code and Name ]],DC[Code Project],0),6),"")</f>
        <v/>
      </c>
      <c r="F748" s="93"/>
      <c r="G748" s="93"/>
      <c r="H748" s="97"/>
      <c r="I748" s="97"/>
      <c r="J748" s="97"/>
      <c r="K748" s="97"/>
      <c r="L748" s="97"/>
      <c r="M748" s="97"/>
      <c r="N748" s="98">
        <f>J748+K748+L748+MYCS[[#This Row],[Non contractual commitments]]</f>
        <v>0</v>
      </c>
      <c r="O748" s="97"/>
      <c r="P748" s="97"/>
      <c r="Q748" s="97"/>
      <c r="R748" s="97"/>
      <c r="S748" s="97"/>
      <c r="T748" s="97"/>
      <c r="U748" s="98">
        <f>SUM(MYCS[[#This Row],[FY25-26 sum (signed)]:[Cumulative spending to end FY 23/24]],MYCS[[#This Row],[Approved budget FY 24/25]])</f>
        <v>0</v>
      </c>
      <c r="V748" s="99">
        <f>MYCS[[#This Row],[Total Project Commitments]]-MYCS[[#This Row],[Total approved cost of the project by DC (Value in UGX)]]</f>
        <v>0</v>
      </c>
      <c r="W748" s="93"/>
      <c r="X748" s="93"/>
      <c r="Y748" s="93"/>
      <c r="Z748" s="100"/>
    </row>
    <row r="749" spans="1:26" ht="20.25" x14ac:dyDescent="0.3">
      <c r="A749" s="93"/>
      <c r="B749" s="94" t="str">
        <f ca="1">IFERROR(OFFSET(DC[[#Headers],[Code Project]],MATCH(MYCS[[#This Row],[Project Code and Name ]],DC[Code Project],0),-3),"")</f>
        <v/>
      </c>
      <c r="C749" s="93"/>
      <c r="D749" s="95" t="str">
        <f ca="1">IFERROR(OFFSET(DC[[#Headers],[Code Project]],MATCH(MYCS[[#This Row],[Project Code and Name ]],DC[Code Project],0),1),"")</f>
        <v/>
      </c>
      <c r="E749" s="96" t="str">
        <f ca="1">IFERROR(OFFSET(DC[[#Headers],[Code Project]],MATCH(MYCS[[#This Row],[Project Code and Name ]],DC[Code Project],0),6),"")</f>
        <v/>
      </c>
      <c r="F749" s="93"/>
      <c r="G749" s="93"/>
      <c r="H749" s="97"/>
      <c r="I749" s="97"/>
      <c r="J749" s="97"/>
      <c r="K749" s="97"/>
      <c r="L749" s="97"/>
      <c r="M749" s="97"/>
      <c r="N749" s="98">
        <f>J749+K749+L749+MYCS[[#This Row],[Non contractual commitments]]</f>
        <v>0</v>
      </c>
      <c r="O749" s="97"/>
      <c r="P749" s="97"/>
      <c r="Q749" s="97"/>
      <c r="R749" s="97"/>
      <c r="S749" s="97"/>
      <c r="T749" s="97"/>
      <c r="U749" s="98">
        <f>SUM(MYCS[[#This Row],[FY25-26 sum (signed)]:[Cumulative spending to end FY 23/24]],MYCS[[#This Row],[Approved budget FY 24/25]])</f>
        <v>0</v>
      </c>
      <c r="V749" s="99">
        <f>MYCS[[#This Row],[Total Project Commitments]]-MYCS[[#This Row],[Total approved cost of the project by DC (Value in UGX)]]</f>
        <v>0</v>
      </c>
      <c r="W749" s="93"/>
      <c r="X749" s="93"/>
      <c r="Y749" s="93"/>
      <c r="Z749" s="100"/>
    </row>
    <row r="750" spans="1:26" ht="20.25" x14ac:dyDescent="0.3">
      <c r="A750" s="93"/>
      <c r="B750" s="94" t="str">
        <f ca="1">IFERROR(OFFSET(DC[[#Headers],[Code Project]],MATCH(MYCS[[#This Row],[Project Code and Name ]],DC[Code Project],0),-3),"")</f>
        <v/>
      </c>
      <c r="C750" s="93"/>
      <c r="D750" s="95" t="str">
        <f ca="1">IFERROR(OFFSET(DC[[#Headers],[Code Project]],MATCH(MYCS[[#This Row],[Project Code and Name ]],DC[Code Project],0),1),"")</f>
        <v/>
      </c>
      <c r="E750" s="96" t="str">
        <f ca="1">IFERROR(OFFSET(DC[[#Headers],[Code Project]],MATCH(MYCS[[#This Row],[Project Code and Name ]],DC[Code Project],0),6),"")</f>
        <v/>
      </c>
      <c r="F750" s="93"/>
      <c r="G750" s="93"/>
      <c r="H750" s="97"/>
      <c r="I750" s="97"/>
      <c r="J750" s="97"/>
      <c r="K750" s="97"/>
      <c r="L750" s="97"/>
      <c r="M750" s="97"/>
      <c r="N750" s="98">
        <f>J750+K750+L750+MYCS[[#This Row],[Non contractual commitments]]</f>
        <v>0</v>
      </c>
      <c r="O750" s="97"/>
      <c r="P750" s="97"/>
      <c r="Q750" s="97"/>
      <c r="R750" s="97"/>
      <c r="S750" s="97"/>
      <c r="T750" s="97"/>
      <c r="U750" s="98">
        <f>SUM(MYCS[[#This Row],[FY25-26 sum (signed)]:[Cumulative spending to end FY 23/24]],MYCS[[#This Row],[Approved budget FY 24/25]])</f>
        <v>0</v>
      </c>
      <c r="V750" s="99">
        <f>MYCS[[#This Row],[Total Project Commitments]]-MYCS[[#This Row],[Total approved cost of the project by DC (Value in UGX)]]</f>
        <v>0</v>
      </c>
      <c r="W750" s="93"/>
      <c r="X750" s="93"/>
      <c r="Y750" s="93"/>
      <c r="Z750" s="100"/>
    </row>
    <row r="751" spans="1:26" ht="20.25" x14ac:dyDescent="0.3">
      <c r="A751" s="93"/>
      <c r="B751" s="94" t="str">
        <f ca="1">IFERROR(OFFSET(DC[[#Headers],[Code Project]],MATCH(MYCS[[#This Row],[Project Code and Name ]],DC[Code Project],0),-3),"")</f>
        <v/>
      </c>
      <c r="C751" s="93"/>
      <c r="D751" s="95" t="str">
        <f ca="1">IFERROR(OFFSET(DC[[#Headers],[Code Project]],MATCH(MYCS[[#This Row],[Project Code and Name ]],DC[Code Project],0),1),"")</f>
        <v/>
      </c>
      <c r="E751" s="96" t="str">
        <f ca="1">IFERROR(OFFSET(DC[[#Headers],[Code Project]],MATCH(MYCS[[#This Row],[Project Code and Name ]],DC[Code Project],0),6),"")</f>
        <v/>
      </c>
      <c r="F751" s="93"/>
      <c r="G751" s="93"/>
      <c r="H751" s="97"/>
      <c r="I751" s="97"/>
      <c r="J751" s="97"/>
      <c r="K751" s="97"/>
      <c r="L751" s="97"/>
      <c r="M751" s="97"/>
      <c r="N751" s="98">
        <f>J751+K751+L751+MYCS[[#This Row],[Non contractual commitments]]</f>
        <v>0</v>
      </c>
      <c r="O751" s="97"/>
      <c r="P751" s="97"/>
      <c r="Q751" s="97"/>
      <c r="R751" s="97"/>
      <c r="S751" s="97"/>
      <c r="T751" s="97"/>
      <c r="U751" s="98">
        <f>SUM(MYCS[[#This Row],[FY25-26 sum (signed)]:[Cumulative spending to end FY 23/24]],MYCS[[#This Row],[Approved budget FY 24/25]])</f>
        <v>0</v>
      </c>
      <c r="V751" s="99">
        <f>MYCS[[#This Row],[Total Project Commitments]]-MYCS[[#This Row],[Total approved cost of the project by DC (Value in UGX)]]</f>
        <v>0</v>
      </c>
      <c r="W751" s="93"/>
      <c r="X751" s="93"/>
      <c r="Y751" s="93"/>
      <c r="Z751" s="100"/>
    </row>
    <row r="752" spans="1:26" ht="20.25" x14ac:dyDescent="0.3">
      <c r="A752" s="93"/>
      <c r="B752" s="94" t="str">
        <f ca="1">IFERROR(OFFSET(DC[[#Headers],[Code Project]],MATCH(MYCS[[#This Row],[Project Code and Name ]],DC[Code Project],0),-3),"")</f>
        <v/>
      </c>
      <c r="C752" s="93"/>
      <c r="D752" s="95" t="str">
        <f ca="1">IFERROR(OFFSET(DC[[#Headers],[Code Project]],MATCH(MYCS[[#This Row],[Project Code and Name ]],DC[Code Project],0),1),"")</f>
        <v/>
      </c>
      <c r="E752" s="96" t="str">
        <f ca="1">IFERROR(OFFSET(DC[[#Headers],[Code Project]],MATCH(MYCS[[#This Row],[Project Code and Name ]],DC[Code Project],0),6),"")</f>
        <v/>
      </c>
      <c r="F752" s="93"/>
      <c r="G752" s="93"/>
      <c r="H752" s="97"/>
      <c r="I752" s="97"/>
      <c r="J752" s="97"/>
      <c r="K752" s="97"/>
      <c r="L752" s="97"/>
      <c r="M752" s="97"/>
      <c r="N752" s="98">
        <f>J752+K752+L752+MYCS[[#This Row],[Non contractual commitments]]</f>
        <v>0</v>
      </c>
      <c r="O752" s="97"/>
      <c r="P752" s="97"/>
      <c r="Q752" s="97"/>
      <c r="R752" s="97"/>
      <c r="S752" s="97"/>
      <c r="T752" s="97"/>
      <c r="U752" s="98">
        <f>SUM(MYCS[[#This Row],[FY25-26 sum (signed)]:[Cumulative spending to end FY 23/24]],MYCS[[#This Row],[Approved budget FY 24/25]])</f>
        <v>0</v>
      </c>
      <c r="V752" s="99">
        <f>MYCS[[#This Row],[Total Project Commitments]]-MYCS[[#This Row],[Total approved cost of the project by DC (Value in UGX)]]</f>
        <v>0</v>
      </c>
      <c r="W752" s="93"/>
      <c r="X752" s="93"/>
      <c r="Y752" s="93"/>
      <c r="Z752" s="100"/>
    </row>
    <row r="753" spans="1:26" ht="20.25" x14ac:dyDescent="0.3">
      <c r="A753" s="93"/>
      <c r="B753" s="94" t="str">
        <f ca="1">IFERROR(OFFSET(DC[[#Headers],[Code Project]],MATCH(MYCS[[#This Row],[Project Code and Name ]],DC[Code Project],0),-3),"")</f>
        <v/>
      </c>
      <c r="C753" s="93"/>
      <c r="D753" s="95" t="str">
        <f ca="1">IFERROR(OFFSET(DC[[#Headers],[Code Project]],MATCH(MYCS[[#This Row],[Project Code and Name ]],DC[Code Project],0),1),"")</f>
        <v/>
      </c>
      <c r="E753" s="96" t="str">
        <f ca="1">IFERROR(OFFSET(DC[[#Headers],[Code Project]],MATCH(MYCS[[#This Row],[Project Code and Name ]],DC[Code Project],0),6),"")</f>
        <v/>
      </c>
      <c r="F753" s="93"/>
      <c r="G753" s="93"/>
      <c r="H753" s="97"/>
      <c r="I753" s="97"/>
      <c r="J753" s="97"/>
      <c r="K753" s="97"/>
      <c r="L753" s="97"/>
      <c r="M753" s="97"/>
      <c r="N753" s="98">
        <f>J753+K753+L753+MYCS[[#This Row],[Non contractual commitments]]</f>
        <v>0</v>
      </c>
      <c r="O753" s="97"/>
      <c r="P753" s="97"/>
      <c r="Q753" s="97"/>
      <c r="R753" s="97"/>
      <c r="S753" s="97"/>
      <c r="T753" s="97"/>
      <c r="U753" s="98">
        <f>SUM(MYCS[[#This Row],[FY25-26 sum (signed)]:[Cumulative spending to end FY 23/24]],MYCS[[#This Row],[Approved budget FY 24/25]])</f>
        <v>0</v>
      </c>
      <c r="V753" s="99">
        <f>MYCS[[#This Row],[Total Project Commitments]]-MYCS[[#This Row],[Total approved cost of the project by DC (Value in UGX)]]</f>
        <v>0</v>
      </c>
      <c r="W753" s="93"/>
      <c r="X753" s="93"/>
      <c r="Y753" s="93"/>
      <c r="Z753" s="100"/>
    </row>
    <row r="754" spans="1:26" ht="20.25" x14ac:dyDescent="0.3">
      <c r="A754" s="93"/>
      <c r="B754" s="94" t="str">
        <f ca="1">IFERROR(OFFSET(DC[[#Headers],[Code Project]],MATCH(MYCS[[#This Row],[Project Code and Name ]],DC[Code Project],0),-3),"")</f>
        <v/>
      </c>
      <c r="C754" s="93"/>
      <c r="D754" s="95" t="str">
        <f ca="1">IFERROR(OFFSET(DC[[#Headers],[Code Project]],MATCH(MYCS[[#This Row],[Project Code and Name ]],DC[Code Project],0),1),"")</f>
        <v/>
      </c>
      <c r="E754" s="96" t="str">
        <f ca="1">IFERROR(OFFSET(DC[[#Headers],[Code Project]],MATCH(MYCS[[#This Row],[Project Code and Name ]],DC[Code Project],0),6),"")</f>
        <v/>
      </c>
      <c r="F754" s="93"/>
      <c r="G754" s="93"/>
      <c r="H754" s="97"/>
      <c r="I754" s="97"/>
      <c r="J754" s="97"/>
      <c r="K754" s="97"/>
      <c r="L754" s="97"/>
      <c r="M754" s="97"/>
      <c r="N754" s="98">
        <f>J754+K754+L754+MYCS[[#This Row],[Non contractual commitments]]</f>
        <v>0</v>
      </c>
      <c r="O754" s="97"/>
      <c r="P754" s="97"/>
      <c r="Q754" s="97"/>
      <c r="R754" s="97"/>
      <c r="S754" s="97"/>
      <c r="T754" s="97"/>
      <c r="U754" s="98">
        <f>SUM(MYCS[[#This Row],[FY25-26 sum (signed)]:[Cumulative spending to end FY 23/24]],MYCS[[#This Row],[Approved budget FY 24/25]])</f>
        <v>0</v>
      </c>
      <c r="V754" s="99">
        <f>MYCS[[#This Row],[Total Project Commitments]]-MYCS[[#This Row],[Total approved cost of the project by DC (Value in UGX)]]</f>
        <v>0</v>
      </c>
      <c r="W754" s="93"/>
      <c r="X754" s="93"/>
      <c r="Y754" s="93"/>
      <c r="Z754" s="100"/>
    </row>
    <row r="755" spans="1:26" ht="20.25" x14ac:dyDescent="0.3">
      <c r="A755" s="93"/>
      <c r="B755" s="94" t="str">
        <f ca="1">IFERROR(OFFSET(DC[[#Headers],[Code Project]],MATCH(MYCS[[#This Row],[Project Code and Name ]],DC[Code Project],0),-3),"")</f>
        <v/>
      </c>
      <c r="C755" s="93"/>
      <c r="D755" s="95" t="str">
        <f ca="1">IFERROR(OFFSET(DC[[#Headers],[Code Project]],MATCH(MYCS[[#This Row],[Project Code and Name ]],DC[Code Project],0),1),"")</f>
        <v/>
      </c>
      <c r="E755" s="96" t="str">
        <f ca="1">IFERROR(OFFSET(DC[[#Headers],[Code Project]],MATCH(MYCS[[#This Row],[Project Code and Name ]],DC[Code Project],0),6),"")</f>
        <v/>
      </c>
      <c r="F755" s="93"/>
      <c r="G755" s="93"/>
      <c r="H755" s="97"/>
      <c r="I755" s="97"/>
      <c r="J755" s="97"/>
      <c r="K755" s="97"/>
      <c r="L755" s="97"/>
      <c r="M755" s="97"/>
      <c r="N755" s="98">
        <f>J755+K755+L755+MYCS[[#This Row],[Non contractual commitments]]</f>
        <v>0</v>
      </c>
      <c r="O755" s="97"/>
      <c r="P755" s="97"/>
      <c r="Q755" s="97"/>
      <c r="R755" s="97"/>
      <c r="S755" s="97"/>
      <c r="T755" s="97"/>
      <c r="U755" s="98">
        <f>SUM(MYCS[[#This Row],[FY25-26 sum (signed)]:[Cumulative spending to end FY 23/24]],MYCS[[#This Row],[Approved budget FY 24/25]])</f>
        <v>0</v>
      </c>
      <c r="V755" s="99">
        <f>MYCS[[#This Row],[Total Project Commitments]]-MYCS[[#This Row],[Total approved cost of the project by DC (Value in UGX)]]</f>
        <v>0</v>
      </c>
      <c r="W755" s="93"/>
      <c r="X755" s="93"/>
      <c r="Y755" s="93"/>
      <c r="Z755" s="100"/>
    </row>
    <row r="756" spans="1:26" ht="20.25" x14ac:dyDescent="0.3">
      <c r="A756" s="93"/>
      <c r="B756" s="94" t="str">
        <f ca="1">IFERROR(OFFSET(DC[[#Headers],[Code Project]],MATCH(MYCS[[#This Row],[Project Code and Name ]],DC[Code Project],0),-3),"")</f>
        <v/>
      </c>
      <c r="C756" s="93"/>
      <c r="D756" s="95" t="str">
        <f ca="1">IFERROR(OFFSET(DC[[#Headers],[Code Project]],MATCH(MYCS[[#This Row],[Project Code and Name ]],DC[Code Project],0),1),"")</f>
        <v/>
      </c>
      <c r="E756" s="96" t="str">
        <f ca="1">IFERROR(OFFSET(DC[[#Headers],[Code Project]],MATCH(MYCS[[#This Row],[Project Code and Name ]],DC[Code Project],0),6),"")</f>
        <v/>
      </c>
      <c r="F756" s="93"/>
      <c r="G756" s="93"/>
      <c r="H756" s="97"/>
      <c r="I756" s="97"/>
      <c r="J756" s="97"/>
      <c r="K756" s="97"/>
      <c r="L756" s="97"/>
      <c r="M756" s="97"/>
      <c r="N756" s="98">
        <f>J756+K756+L756+MYCS[[#This Row],[Non contractual commitments]]</f>
        <v>0</v>
      </c>
      <c r="O756" s="97"/>
      <c r="P756" s="97"/>
      <c r="Q756" s="97"/>
      <c r="R756" s="97"/>
      <c r="S756" s="97"/>
      <c r="T756" s="97"/>
      <c r="U756" s="98">
        <f>SUM(MYCS[[#This Row],[FY25-26 sum (signed)]:[Cumulative spending to end FY 23/24]],MYCS[[#This Row],[Approved budget FY 24/25]])</f>
        <v>0</v>
      </c>
      <c r="V756" s="99">
        <f>MYCS[[#This Row],[Total Project Commitments]]-MYCS[[#This Row],[Total approved cost of the project by DC (Value in UGX)]]</f>
        <v>0</v>
      </c>
      <c r="W756" s="93"/>
      <c r="X756" s="93"/>
      <c r="Y756" s="93"/>
      <c r="Z756" s="100"/>
    </row>
    <row r="757" spans="1:26" ht="20.25" x14ac:dyDescent="0.3">
      <c r="A757" s="93"/>
      <c r="B757" s="94" t="str">
        <f ca="1">IFERROR(OFFSET(DC[[#Headers],[Code Project]],MATCH(MYCS[[#This Row],[Project Code and Name ]],DC[Code Project],0),-3),"")</f>
        <v/>
      </c>
      <c r="C757" s="93"/>
      <c r="D757" s="95" t="str">
        <f ca="1">IFERROR(OFFSET(DC[[#Headers],[Code Project]],MATCH(MYCS[[#This Row],[Project Code and Name ]],DC[Code Project],0),1),"")</f>
        <v/>
      </c>
      <c r="E757" s="96" t="str">
        <f ca="1">IFERROR(OFFSET(DC[[#Headers],[Code Project]],MATCH(MYCS[[#This Row],[Project Code and Name ]],DC[Code Project],0),6),"")</f>
        <v/>
      </c>
      <c r="F757" s="93"/>
      <c r="G757" s="93"/>
      <c r="H757" s="97"/>
      <c r="I757" s="97"/>
      <c r="J757" s="97"/>
      <c r="K757" s="97"/>
      <c r="L757" s="97"/>
      <c r="M757" s="97"/>
      <c r="N757" s="98">
        <f>J757+K757+L757+MYCS[[#This Row],[Non contractual commitments]]</f>
        <v>0</v>
      </c>
      <c r="O757" s="97"/>
      <c r="P757" s="97"/>
      <c r="Q757" s="97"/>
      <c r="R757" s="97"/>
      <c r="S757" s="97"/>
      <c r="T757" s="97"/>
      <c r="U757" s="98">
        <f>SUM(MYCS[[#This Row],[FY25-26 sum (signed)]:[Cumulative spending to end FY 23/24]],MYCS[[#This Row],[Approved budget FY 24/25]])</f>
        <v>0</v>
      </c>
      <c r="V757" s="99">
        <f>MYCS[[#This Row],[Total Project Commitments]]-MYCS[[#This Row],[Total approved cost of the project by DC (Value in UGX)]]</f>
        <v>0</v>
      </c>
      <c r="W757" s="93"/>
      <c r="X757" s="93"/>
      <c r="Y757" s="93"/>
      <c r="Z757" s="100"/>
    </row>
    <row r="758" spans="1:26" ht="20.25" x14ac:dyDescent="0.3">
      <c r="A758" s="93"/>
      <c r="B758" s="94" t="str">
        <f ca="1">IFERROR(OFFSET(DC[[#Headers],[Code Project]],MATCH(MYCS[[#This Row],[Project Code and Name ]],DC[Code Project],0),-3),"")</f>
        <v/>
      </c>
      <c r="C758" s="93"/>
      <c r="D758" s="95" t="str">
        <f ca="1">IFERROR(OFFSET(DC[[#Headers],[Code Project]],MATCH(MYCS[[#This Row],[Project Code and Name ]],DC[Code Project],0),1),"")</f>
        <v/>
      </c>
      <c r="E758" s="96" t="str">
        <f ca="1">IFERROR(OFFSET(DC[[#Headers],[Code Project]],MATCH(MYCS[[#This Row],[Project Code and Name ]],DC[Code Project],0),6),"")</f>
        <v/>
      </c>
      <c r="F758" s="93"/>
      <c r="G758" s="93"/>
      <c r="H758" s="97"/>
      <c r="I758" s="97"/>
      <c r="J758" s="97"/>
      <c r="K758" s="97"/>
      <c r="L758" s="97"/>
      <c r="M758" s="97"/>
      <c r="N758" s="98">
        <f>J758+K758+L758+MYCS[[#This Row],[Non contractual commitments]]</f>
        <v>0</v>
      </c>
      <c r="O758" s="97"/>
      <c r="P758" s="97"/>
      <c r="Q758" s="97"/>
      <c r="R758" s="97"/>
      <c r="S758" s="97"/>
      <c r="T758" s="97"/>
      <c r="U758" s="98">
        <f>SUM(MYCS[[#This Row],[FY25-26 sum (signed)]:[Cumulative spending to end FY 23/24]],MYCS[[#This Row],[Approved budget FY 24/25]])</f>
        <v>0</v>
      </c>
      <c r="V758" s="99">
        <f>MYCS[[#This Row],[Total Project Commitments]]-MYCS[[#This Row],[Total approved cost of the project by DC (Value in UGX)]]</f>
        <v>0</v>
      </c>
      <c r="W758" s="93"/>
      <c r="X758" s="93"/>
      <c r="Y758" s="93"/>
      <c r="Z758" s="100"/>
    </row>
    <row r="759" spans="1:26" ht="20.25" x14ac:dyDescent="0.3">
      <c r="A759" s="93"/>
      <c r="B759" s="94" t="str">
        <f ca="1">IFERROR(OFFSET(DC[[#Headers],[Code Project]],MATCH(MYCS[[#This Row],[Project Code and Name ]],DC[Code Project],0),-3),"")</f>
        <v/>
      </c>
      <c r="C759" s="93"/>
      <c r="D759" s="95" t="str">
        <f ca="1">IFERROR(OFFSET(DC[[#Headers],[Code Project]],MATCH(MYCS[[#This Row],[Project Code and Name ]],DC[Code Project],0),1),"")</f>
        <v/>
      </c>
      <c r="E759" s="96" t="str">
        <f ca="1">IFERROR(OFFSET(DC[[#Headers],[Code Project]],MATCH(MYCS[[#This Row],[Project Code and Name ]],DC[Code Project],0),6),"")</f>
        <v/>
      </c>
      <c r="F759" s="93"/>
      <c r="G759" s="93"/>
      <c r="H759" s="97"/>
      <c r="I759" s="97"/>
      <c r="J759" s="97"/>
      <c r="K759" s="97"/>
      <c r="L759" s="97"/>
      <c r="M759" s="97"/>
      <c r="N759" s="98">
        <f>J759+K759+L759+MYCS[[#This Row],[Non contractual commitments]]</f>
        <v>0</v>
      </c>
      <c r="O759" s="97"/>
      <c r="P759" s="97"/>
      <c r="Q759" s="97"/>
      <c r="R759" s="97"/>
      <c r="S759" s="97"/>
      <c r="T759" s="97"/>
      <c r="U759" s="98">
        <f>SUM(MYCS[[#This Row],[FY25-26 sum (signed)]:[Cumulative spending to end FY 23/24]],MYCS[[#This Row],[Approved budget FY 24/25]])</f>
        <v>0</v>
      </c>
      <c r="V759" s="99">
        <f>MYCS[[#This Row],[Total Project Commitments]]-MYCS[[#This Row],[Total approved cost of the project by DC (Value in UGX)]]</f>
        <v>0</v>
      </c>
      <c r="W759" s="93"/>
      <c r="X759" s="93"/>
      <c r="Y759" s="93"/>
      <c r="Z759" s="100"/>
    </row>
    <row r="760" spans="1:26" ht="20.25" x14ac:dyDescent="0.3">
      <c r="A760" s="93"/>
      <c r="B760" s="94" t="str">
        <f ca="1">IFERROR(OFFSET(DC[[#Headers],[Code Project]],MATCH(MYCS[[#This Row],[Project Code and Name ]],DC[Code Project],0),-3),"")</f>
        <v/>
      </c>
      <c r="C760" s="93"/>
      <c r="D760" s="95" t="str">
        <f ca="1">IFERROR(OFFSET(DC[[#Headers],[Code Project]],MATCH(MYCS[[#This Row],[Project Code and Name ]],DC[Code Project],0),1),"")</f>
        <v/>
      </c>
      <c r="E760" s="96" t="str">
        <f ca="1">IFERROR(OFFSET(DC[[#Headers],[Code Project]],MATCH(MYCS[[#This Row],[Project Code and Name ]],DC[Code Project],0),6),"")</f>
        <v/>
      </c>
      <c r="F760" s="93"/>
      <c r="G760" s="93"/>
      <c r="H760" s="97"/>
      <c r="I760" s="97"/>
      <c r="J760" s="97"/>
      <c r="K760" s="97"/>
      <c r="L760" s="97"/>
      <c r="M760" s="97"/>
      <c r="N760" s="98">
        <f>J760+K760+L760+MYCS[[#This Row],[Non contractual commitments]]</f>
        <v>0</v>
      </c>
      <c r="O760" s="97"/>
      <c r="P760" s="97"/>
      <c r="Q760" s="97"/>
      <c r="R760" s="97"/>
      <c r="S760" s="97"/>
      <c r="T760" s="97"/>
      <c r="U760" s="98">
        <f>SUM(MYCS[[#This Row],[FY25-26 sum (signed)]:[Cumulative spending to end FY 23/24]],MYCS[[#This Row],[Approved budget FY 24/25]])</f>
        <v>0</v>
      </c>
      <c r="V760" s="99">
        <f>MYCS[[#This Row],[Total Project Commitments]]-MYCS[[#This Row],[Total approved cost of the project by DC (Value in UGX)]]</f>
        <v>0</v>
      </c>
      <c r="W760" s="93"/>
      <c r="X760" s="93"/>
      <c r="Y760" s="93"/>
      <c r="Z760" s="100"/>
    </row>
    <row r="761" spans="1:26" ht="20.25" x14ac:dyDescent="0.3">
      <c r="A761" s="93"/>
      <c r="B761" s="94" t="str">
        <f ca="1">IFERROR(OFFSET(DC[[#Headers],[Code Project]],MATCH(MYCS[[#This Row],[Project Code and Name ]],DC[Code Project],0),-3),"")</f>
        <v/>
      </c>
      <c r="C761" s="93"/>
      <c r="D761" s="95" t="str">
        <f ca="1">IFERROR(OFFSET(DC[[#Headers],[Code Project]],MATCH(MYCS[[#This Row],[Project Code and Name ]],DC[Code Project],0),1),"")</f>
        <v/>
      </c>
      <c r="E761" s="96" t="str">
        <f ca="1">IFERROR(OFFSET(DC[[#Headers],[Code Project]],MATCH(MYCS[[#This Row],[Project Code and Name ]],DC[Code Project],0),6),"")</f>
        <v/>
      </c>
      <c r="F761" s="93"/>
      <c r="G761" s="93"/>
      <c r="H761" s="97"/>
      <c r="I761" s="97"/>
      <c r="J761" s="97"/>
      <c r="K761" s="97"/>
      <c r="L761" s="97"/>
      <c r="M761" s="97"/>
      <c r="N761" s="98">
        <f>J761+K761+L761+MYCS[[#This Row],[Non contractual commitments]]</f>
        <v>0</v>
      </c>
      <c r="O761" s="97"/>
      <c r="P761" s="97"/>
      <c r="Q761" s="97"/>
      <c r="R761" s="97"/>
      <c r="S761" s="97"/>
      <c r="T761" s="97"/>
      <c r="U761" s="98">
        <f>SUM(MYCS[[#This Row],[FY25-26 sum (signed)]:[Cumulative spending to end FY 23/24]],MYCS[[#This Row],[Approved budget FY 24/25]])</f>
        <v>0</v>
      </c>
      <c r="V761" s="99">
        <f>MYCS[[#This Row],[Total Project Commitments]]-MYCS[[#This Row],[Total approved cost of the project by DC (Value in UGX)]]</f>
        <v>0</v>
      </c>
      <c r="W761" s="93"/>
      <c r="X761" s="93"/>
      <c r="Y761" s="93"/>
      <c r="Z761" s="100"/>
    </row>
    <row r="762" spans="1:26" ht="20.25" x14ac:dyDescent="0.3">
      <c r="A762" s="93"/>
      <c r="B762" s="94" t="str">
        <f ca="1">IFERROR(OFFSET(DC[[#Headers],[Code Project]],MATCH(MYCS[[#This Row],[Project Code and Name ]],DC[Code Project],0),-3),"")</f>
        <v/>
      </c>
      <c r="C762" s="93"/>
      <c r="D762" s="95" t="str">
        <f ca="1">IFERROR(OFFSET(DC[[#Headers],[Code Project]],MATCH(MYCS[[#This Row],[Project Code and Name ]],DC[Code Project],0),1),"")</f>
        <v/>
      </c>
      <c r="E762" s="96" t="str">
        <f ca="1">IFERROR(OFFSET(DC[[#Headers],[Code Project]],MATCH(MYCS[[#This Row],[Project Code and Name ]],DC[Code Project],0),6),"")</f>
        <v/>
      </c>
      <c r="F762" s="93"/>
      <c r="G762" s="93"/>
      <c r="H762" s="97"/>
      <c r="I762" s="97"/>
      <c r="J762" s="97"/>
      <c r="K762" s="97"/>
      <c r="L762" s="97"/>
      <c r="M762" s="97"/>
      <c r="N762" s="98">
        <f>J762+K762+L762+MYCS[[#This Row],[Non contractual commitments]]</f>
        <v>0</v>
      </c>
      <c r="O762" s="97"/>
      <c r="P762" s="97"/>
      <c r="Q762" s="97"/>
      <c r="R762" s="97"/>
      <c r="S762" s="97"/>
      <c r="T762" s="97"/>
      <c r="U762" s="98">
        <f>SUM(MYCS[[#This Row],[FY25-26 sum (signed)]:[Cumulative spending to end FY 23/24]],MYCS[[#This Row],[Approved budget FY 24/25]])</f>
        <v>0</v>
      </c>
      <c r="V762" s="99">
        <f>MYCS[[#This Row],[Total Project Commitments]]-MYCS[[#This Row],[Total approved cost of the project by DC (Value in UGX)]]</f>
        <v>0</v>
      </c>
      <c r="W762" s="93"/>
      <c r="X762" s="93"/>
      <c r="Y762" s="93"/>
      <c r="Z762" s="100"/>
    </row>
    <row r="763" spans="1:26" ht="20.25" x14ac:dyDescent="0.3">
      <c r="A763" s="93"/>
      <c r="B763" s="94" t="str">
        <f ca="1">IFERROR(OFFSET(DC[[#Headers],[Code Project]],MATCH(MYCS[[#This Row],[Project Code and Name ]],DC[Code Project],0),-3),"")</f>
        <v/>
      </c>
      <c r="C763" s="93"/>
      <c r="D763" s="95" t="str">
        <f ca="1">IFERROR(OFFSET(DC[[#Headers],[Code Project]],MATCH(MYCS[[#This Row],[Project Code and Name ]],DC[Code Project],0),1),"")</f>
        <v/>
      </c>
      <c r="E763" s="96" t="str">
        <f ca="1">IFERROR(OFFSET(DC[[#Headers],[Code Project]],MATCH(MYCS[[#This Row],[Project Code and Name ]],DC[Code Project],0),6),"")</f>
        <v/>
      </c>
      <c r="F763" s="93"/>
      <c r="G763" s="93"/>
      <c r="H763" s="97"/>
      <c r="I763" s="97"/>
      <c r="J763" s="97"/>
      <c r="K763" s="97"/>
      <c r="L763" s="97"/>
      <c r="M763" s="97"/>
      <c r="N763" s="98">
        <f>J763+K763+L763+MYCS[[#This Row],[Non contractual commitments]]</f>
        <v>0</v>
      </c>
      <c r="O763" s="97"/>
      <c r="P763" s="97"/>
      <c r="Q763" s="97"/>
      <c r="R763" s="97"/>
      <c r="S763" s="97"/>
      <c r="T763" s="97"/>
      <c r="U763" s="98">
        <f>SUM(MYCS[[#This Row],[FY25-26 sum (signed)]:[Cumulative spending to end FY 23/24]],MYCS[[#This Row],[Approved budget FY 24/25]])</f>
        <v>0</v>
      </c>
      <c r="V763" s="99">
        <f>MYCS[[#This Row],[Total Project Commitments]]-MYCS[[#This Row],[Total approved cost of the project by DC (Value in UGX)]]</f>
        <v>0</v>
      </c>
      <c r="W763" s="93"/>
      <c r="X763" s="93"/>
      <c r="Y763" s="93"/>
      <c r="Z763" s="100"/>
    </row>
    <row r="764" spans="1:26" ht="20.25" x14ac:dyDescent="0.3">
      <c r="A764" s="93"/>
      <c r="B764" s="94" t="str">
        <f ca="1">IFERROR(OFFSET(DC[[#Headers],[Code Project]],MATCH(MYCS[[#This Row],[Project Code and Name ]],DC[Code Project],0),-3),"")</f>
        <v/>
      </c>
      <c r="C764" s="93"/>
      <c r="D764" s="95" t="str">
        <f ca="1">IFERROR(OFFSET(DC[[#Headers],[Code Project]],MATCH(MYCS[[#This Row],[Project Code and Name ]],DC[Code Project],0),1),"")</f>
        <v/>
      </c>
      <c r="E764" s="96" t="str">
        <f ca="1">IFERROR(OFFSET(DC[[#Headers],[Code Project]],MATCH(MYCS[[#This Row],[Project Code and Name ]],DC[Code Project],0),6),"")</f>
        <v/>
      </c>
      <c r="F764" s="93"/>
      <c r="G764" s="93"/>
      <c r="H764" s="97"/>
      <c r="I764" s="97"/>
      <c r="J764" s="97"/>
      <c r="K764" s="97"/>
      <c r="L764" s="97"/>
      <c r="M764" s="97"/>
      <c r="N764" s="98">
        <f>J764+K764+L764+MYCS[[#This Row],[Non contractual commitments]]</f>
        <v>0</v>
      </c>
      <c r="O764" s="97"/>
      <c r="P764" s="97"/>
      <c r="Q764" s="97"/>
      <c r="R764" s="97"/>
      <c r="S764" s="97"/>
      <c r="T764" s="97"/>
      <c r="U764" s="98">
        <f>SUM(MYCS[[#This Row],[FY25-26 sum (signed)]:[Cumulative spending to end FY 23/24]],MYCS[[#This Row],[Approved budget FY 24/25]])</f>
        <v>0</v>
      </c>
      <c r="V764" s="99">
        <f>MYCS[[#This Row],[Total Project Commitments]]-MYCS[[#This Row],[Total approved cost of the project by DC (Value in UGX)]]</f>
        <v>0</v>
      </c>
      <c r="W764" s="93"/>
      <c r="X764" s="93"/>
      <c r="Y764" s="93"/>
      <c r="Z764" s="100"/>
    </row>
    <row r="765" spans="1:26" ht="20.25" x14ac:dyDescent="0.3">
      <c r="A765" s="93"/>
      <c r="B765" s="94" t="str">
        <f ca="1">IFERROR(OFFSET(DC[[#Headers],[Code Project]],MATCH(MYCS[[#This Row],[Project Code and Name ]],DC[Code Project],0),-3),"")</f>
        <v/>
      </c>
      <c r="C765" s="93"/>
      <c r="D765" s="95" t="str">
        <f ca="1">IFERROR(OFFSET(DC[[#Headers],[Code Project]],MATCH(MYCS[[#This Row],[Project Code and Name ]],DC[Code Project],0),1),"")</f>
        <v/>
      </c>
      <c r="E765" s="96" t="str">
        <f ca="1">IFERROR(OFFSET(DC[[#Headers],[Code Project]],MATCH(MYCS[[#This Row],[Project Code and Name ]],DC[Code Project],0),6),"")</f>
        <v/>
      </c>
      <c r="F765" s="93"/>
      <c r="G765" s="93"/>
      <c r="H765" s="97"/>
      <c r="I765" s="97"/>
      <c r="J765" s="97"/>
      <c r="K765" s="97"/>
      <c r="L765" s="97"/>
      <c r="M765" s="97"/>
      <c r="N765" s="98">
        <f>J765+K765+L765+MYCS[[#This Row],[Non contractual commitments]]</f>
        <v>0</v>
      </c>
      <c r="O765" s="97"/>
      <c r="P765" s="97"/>
      <c r="Q765" s="97"/>
      <c r="R765" s="97"/>
      <c r="S765" s="97"/>
      <c r="T765" s="97"/>
      <c r="U765" s="98">
        <f>SUM(MYCS[[#This Row],[FY25-26 sum (signed)]:[Cumulative spending to end FY 23/24]],MYCS[[#This Row],[Approved budget FY 24/25]])</f>
        <v>0</v>
      </c>
      <c r="V765" s="99">
        <f>MYCS[[#This Row],[Total Project Commitments]]-MYCS[[#This Row],[Total approved cost of the project by DC (Value in UGX)]]</f>
        <v>0</v>
      </c>
      <c r="W765" s="93"/>
      <c r="X765" s="93"/>
      <c r="Y765" s="93"/>
      <c r="Z765" s="100"/>
    </row>
    <row r="766" spans="1:26" ht="20.25" x14ac:dyDescent="0.3">
      <c r="A766" s="93"/>
      <c r="B766" s="94" t="str">
        <f ca="1">IFERROR(OFFSET(DC[[#Headers],[Code Project]],MATCH(MYCS[[#This Row],[Project Code and Name ]],DC[Code Project],0),-3),"")</f>
        <v/>
      </c>
      <c r="C766" s="93"/>
      <c r="D766" s="95" t="str">
        <f ca="1">IFERROR(OFFSET(DC[[#Headers],[Code Project]],MATCH(MYCS[[#This Row],[Project Code and Name ]],DC[Code Project],0),1),"")</f>
        <v/>
      </c>
      <c r="E766" s="96" t="str">
        <f ca="1">IFERROR(OFFSET(DC[[#Headers],[Code Project]],MATCH(MYCS[[#This Row],[Project Code and Name ]],DC[Code Project],0),6),"")</f>
        <v/>
      </c>
      <c r="F766" s="93"/>
      <c r="G766" s="93"/>
      <c r="H766" s="97"/>
      <c r="I766" s="97"/>
      <c r="J766" s="97"/>
      <c r="K766" s="97"/>
      <c r="L766" s="97"/>
      <c r="M766" s="97"/>
      <c r="N766" s="98">
        <f>J766+K766+L766+MYCS[[#This Row],[Non contractual commitments]]</f>
        <v>0</v>
      </c>
      <c r="O766" s="97"/>
      <c r="P766" s="97"/>
      <c r="Q766" s="97"/>
      <c r="R766" s="97"/>
      <c r="S766" s="97"/>
      <c r="T766" s="97"/>
      <c r="U766" s="98">
        <f>SUM(MYCS[[#This Row],[FY25-26 sum (signed)]:[Cumulative spending to end FY 23/24]],MYCS[[#This Row],[Approved budget FY 24/25]])</f>
        <v>0</v>
      </c>
      <c r="V766" s="99">
        <f>MYCS[[#This Row],[Total Project Commitments]]-MYCS[[#This Row],[Total approved cost of the project by DC (Value in UGX)]]</f>
        <v>0</v>
      </c>
      <c r="W766" s="93"/>
      <c r="X766" s="93"/>
      <c r="Y766" s="93"/>
      <c r="Z766" s="100"/>
    </row>
    <row r="767" spans="1:26" ht="20.25" x14ac:dyDescent="0.3">
      <c r="A767" s="93"/>
      <c r="B767" s="94" t="str">
        <f ca="1">IFERROR(OFFSET(DC[[#Headers],[Code Project]],MATCH(MYCS[[#This Row],[Project Code and Name ]],DC[Code Project],0),-3),"")</f>
        <v/>
      </c>
      <c r="C767" s="93"/>
      <c r="D767" s="95" t="str">
        <f ca="1">IFERROR(OFFSET(DC[[#Headers],[Code Project]],MATCH(MYCS[[#This Row],[Project Code and Name ]],DC[Code Project],0),1),"")</f>
        <v/>
      </c>
      <c r="E767" s="96" t="str">
        <f ca="1">IFERROR(OFFSET(DC[[#Headers],[Code Project]],MATCH(MYCS[[#This Row],[Project Code and Name ]],DC[Code Project],0),6),"")</f>
        <v/>
      </c>
      <c r="F767" s="93"/>
      <c r="G767" s="93"/>
      <c r="H767" s="97"/>
      <c r="I767" s="97"/>
      <c r="J767" s="97"/>
      <c r="K767" s="97"/>
      <c r="L767" s="97"/>
      <c r="M767" s="97"/>
      <c r="N767" s="98">
        <f>J767+K767+L767+MYCS[[#This Row],[Non contractual commitments]]</f>
        <v>0</v>
      </c>
      <c r="O767" s="97"/>
      <c r="P767" s="97"/>
      <c r="Q767" s="97"/>
      <c r="R767" s="97"/>
      <c r="S767" s="97"/>
      <c r="T767" s="97"/>
      <c r="U767" s="98">
        <f>SUM(MYCS[[#This Row],[FY25-26 sum (signed)]:[Cumulative spending to end FY 23/24]],MYCS[[#This Row],[Approved budget FY 24/25]])</f>
        <v>0</v>
      </c>
      <c r="V767" s="99">
        <f>MYCS[[#This Row],[Total Project Commitments]]-MYCS[[#This Row],[Total approved cost of the project by DC (Value in UGX)]]</f>
        <v>0</v>
      </c>
      <c r="W767" s="93"/>
      <c r="X767" s="93"/>
      <c r="Y767" s="93"/>
      <c r="Z767" s="100"/>
    </row>
    <row r="768" spans="1:26" ht="20.25" x14ac:dyDescent="0.3">
      <c r="A768" s="93"/>
      <c r="B768" s="94" t="str">
        <f ca="1">IFERROR(OFFSET(DC[[#Headers],[Code Project]],MATCH(MYCS[[#This Row],[Project Code and Name ]],DC[Code Project],0),-3),"")</f>
        <v/>
      </c>
      <c r="C768" s="93"/>
      <c r="D768" s="95" t="str">
        <f ca="1">IFERROR(OFFSET(DC[[#Headers],[Code Project]],MATCH(MYCS[[#This Row],[Project Code and Name ]],DC[Code Project],0),1),"")</f>
        <v/>
      </c>
      <c r="E768" s="96" t="str">
        <f ca="1">IFERROR(OFFSET(DC[[#Headers],[Code Project]],MATCH(MYCS[[#This Row],[Project Code and Name ]],DC[Code Project],0),6),"")</f>
        <v/>
      </c>
      <c r="F768" s="93"/>
      <c r="G768" s="93"/>
      <c r="H768" s="97"/>
      <c r="I768" s="97"/>
      <c r="J768" s="97"/>
      <c r="K768" s="97"/>
      <c r="L768" s="97"/>
      <c r="M768" s="97"/>
      <c r="N768" s="98">
        <f>J768+K768+L768+MYCS[[#This Row],[Non contractual commitments]]</f>
        <v>0</v>
      </c>
      <c r="O768" s="97"/>
      <c r="P768" s="97"/>
      <c r="Q768" s="97"/>
      <c r="R768" s="97"/>
      <c r="S768" s="97"/>
      <c r="T768" s="97"/>
      <c r="U768" s="98">
        <f>SUM(MYCS[[#This Row],[FY25-26 sum (signed)]:[Cumulative spending to end FY 23/24]],MYCS[[#This Row],[Approved budget FY 24/25]])</f>
        <v>0</v>
      </c>
      <c r="V768" s="99">
        <f>MYCS[[#This Row],[Total Project Commitments]]-MYCS[[#This Row],[Total approved cost of the project by DC (Value in UGX)]]</f>
        <v>0</v>
      </c>
      <c r="W768" s="93"/>
      <c r="X768" s="93"/>
      <c r="Y768" s="93"/>
      <c r="Z768" s="100"/>
    </row>
    <row r="769" spans="1:26" ht="20.25" x14ac:dyDescent="0.3">
      <c r="A769" s="93"/>
      <c r="B769" s="94" t="str">
        <f ca="1">IFERROR(OFFSET(DC[[#Headers],[Code Project]],MATCH(MYCS[[#This Row],[Project Code and Name ]],DC[Code Project],0),-3),"")</f>
        <v/>
      </c>
      <c r="C769" s="93"/>
      <c r="D769" s="95" t="str">
        <f ca="1">IFERROR(OFFSET(DC[[#Headers],[Code Project]],MATCH(MYCS[[#This Row],[Project Code and Name ]],DC[Code Project],0),1),"")</f>
        <v/>
      </c>
      <c r="E769" s="96" t="str">
        <f ca="1">IFERROR(OFFSET(DC[[#Headers],[Code Project]],MATCH(MYCS[[#This Row],[Project Code and Name ]],DC[Code Project],0),6),"")</f>
        <v/>
      </c>
      <c r="F769" s="93"/>
      <c r="G769" s="93"/>
      <c r="H769" s="97"/>
      <c r="I769" s="97"/>
      <c r="J769" s="97"/>
      <c r="K769" s="97"/>
      <c r="L769" s="97"/>
      <c r="M769" s="97"/>
      <c r="N769" s="98">
        <f>J769+K769+L769+MYCS[[#This Row],[Non contractual commitments]]</f>
        <v>0</v>
      </c>
      <c r="O769" s="97"/>
      <c r="P769" s="97"/>
      <c r="Q769" s="97"/>
      <c r="R769" s="97"/>
      <c r="S769" s="97"/>
      <c r="T769" s="97"/>
      <c r="U769" s="98">
        <f>SUM(MYCS[[#This Row],[FY25-26 sum (signed)]:[Cumulative spending to end FY 23/24]],MYCS[[#This Row],[Approved budget FY 24/25]])</f>
        <v>0</v>
      </c>
      <c r="V769" s="99">
        <f>MYCS[[#This Row],[Total Project Commitments]]-MYCS[[#This Row],[Total approved cost of the project by DC (Value in UGX)]]</f>
        <v>0</v>
      </c>
      <c r="W769" s="93"/>
      <c r="X769" s="93"/>
      <c r="Y769" s="93"/>
      <c r="Z769" s="100"/>
    </row>
    <row r="770" spans="1:26" ht="20.25" x14ac:dyDescent="0.3">
      <c r="A770" s="93"/>
      <c r="B770" s="94" t="str">
        <f ca="1">IFERROR(OFFSET(DC[[#Headers],[Code Project]],MATCH(MYCS[[#This Row],[Project Code and Name ]],DC[Code Project],0),-3),"")</f>
        <v/>
      </c>
      <c r="C770" s="93"/>
      <c r="D770" s="95" t="str">
        <f ca="1">IFERROR(OFFSET(DC[[#Headers],[Code Project]],MATCH(MYCS[[#This Row],[Project Code and Name ]],DC[Code Project],0),1),"")</f>
        <v/>
      </c>
      <c r="E770" s="96" t="str">
        <f ca="1">IFERROR(OFFSET(DC[[#Headers],[Code Project]],MATCH(MYCS[[#This Row],[Project Code and Name ]],DC[Code Project],0),6),"")</f>
        <v/>
      </c>
      <c r="F770" s="93"/>
      <c r="G770" s="93"/>
      <c r="H770" s="97"/>
      <c r="I770" s="97"/>
      <c r="J770" s="97"/>
      <c r="K770" s="97"/>
      <c r="L770" s="97"/>
      <c r="M770" s="97"/>
      <c r="N770" s="98">
        <f>J770+K770+L770+MYCS[[#This Row],[Non contractual commitments]]</f>
        <v>0</v>
      </c>
      <c r="O770" s="97"/>
      <c r="P770" s="97"/>
      <c r="Q770" s="97"/>
      <c r="R770" s="97"/>
      <c r="S770" s="97"/>
      <c r="T770" s="97"/>
      <c r="U770" s="98">
        <f>SUM(MYCS[[#This Row],[FY25-26 sum (signed)]:[Cumulative spending to end FY 23/24]],MYCS[[#This Row],[Approved budget FY 24/25]])</f>
        <v>0</v>
      </c>
      <c r="V770" s="99">
        <f>MYCS[[#This Row],[Total Project Commitments]]-MYCS[[#This Row],[Total approved cost of the project by DC (Value in UGX)]]</f>
        <v>0</v>
      </c>
      <c r="W770" s="93"/>
      <c r="X770" s="93"/>
      <c r="Y770" s="93"/>
      <c r="Z770" s="100"/>
    </row>
    <row r="771" spans="1:26" ht="20.25" x14ac:dyDescent="0.3">
      <c r="A771" s="93"/>
      <c r="B771" s="94" t="str">
        <f ca="1">IFERROR(OFFSET(DC[[#Headers],[Code Project]],MATCH(MYCS[[#This Row],[Project Code and Name ]],DC[Code Project],0),-3),"")</f>
        <v/>
      </c>
      <c r="C771" s="93"/>
      <c r="D771" s="95" t="str">
        <f ca="1">IFERROR(OFFSET(DC[[#Headers],[Code Project]],MATCH(MYCS[[#This Row],[Project Code and Name ]],DC[Code Project],0),1),"")</f>
        <v/>
      </c>
      <c r="E771" s="96" t="str">
        <f ca="1">IFERROR(OFFSET(DC[[#Headers],[Code Project]],MATCH(MYCS[[#This Row],[Project Code and Name ]],DC[Code Project],0),6),"")</f>
        <v/>
      </c>
      <c r="F771" s="93"/>
      <c r="G771" s="93"/>
      <c r="H771" s="97"/>
      <c r="I771" s="97"/>
      <c r="J771" s="97"/>
      <c r="K771" s="97"/>
      <c r="L771" s="97"/>
      <c r="M771" s="97"/>
      <c r="N771" s="98">
        <f>J771+K771+L771+MYCS[[#This Row],[Non contractual commitments]]</f>
        <v>0</v>
      </c>
      <c r="O771" s="97"/>
      <c r="P771" s="97"/>
      <c r="Q771" s="97"/>
      <c r="R771" s="97"/>
      <c r="S771" s="97"/>
      <c r="T771" s="97"/>
      <c r="U771" s="98">
        <f>SUM(MYCS[[#This Row],[FY25-26 sum (signed)]:[Cumulative spending to end FY 23/24]],MYCS[[#This Row],[Approved budget FY 24/25]])</f>
        <v>0</v>
      </c>
      <c r="V771" s="99">
        <f>MYCS[[#This Row],[Total Project Commitments]]-MYCS[[#This Row],[Total approved cost of the project by DC (Value in UGX)]]</f>
        <v>0</v>
      </c>
      <c r="W771" s="93"/>
      <c r="X771" s="93"/>
      <c r="Y771" s="93"/>
      <c r="Z771" s="100"/>
    </row>
    <row r="772" spans="1:26" ht="20.25" x14ac:dyDescent="0.3">
      <c r="A772" s="93"/>
      <c r="B772" s="94" t="str">
        <f ca="1">IFERROR(OFFSET(DC[[#Headers],[Code Project]],MATCH(MYCS[[#This Row],[Project Code and Name ]],DC[Code Project],0),-3),"")</f>
        <v/>
      </c>
      <c r="C772" s="93"/>
      <c r="D772" s="95" t="str">
        <f ca="1">IFERROR(OFFSET(DC[[#Headers],[Code Project]],MATCH(MYCS[[#This Row],[Project Code and Name ]],DC[Code Project],0),1),"")</f>
        <v/>
      </c>
      <c r="E772" s="96" t="str">
        <f ca="1">IFERROR(OFFSET(DC[[#Headers],[Code Project]],MATCH(MYCS[[#This Row],[Project Code and Name ]],DC[Code Project],0),6),"")</f>
        <v/>
      </c>
      <c r="F772" s="93"/>
      <c r="G772" s="93"/>
      <c r="H772" s="97"/>
      <c r="I772" s="97"/>
      <c r="J772" s="97"/>
      <c r="K772" s="97"/>
      <c r="L772" s="97"/>
      <c r="M772" s="97"/>
      <c r="N772" s="98">
        <f>J772+K772+L772+MYCS[[#This Row],[Non contractual commitments]]</f>
        <v>0</v>
      </c>
      <c r="O772" s="97"/>
      <c r="P772" s="97"/>
      <c r="Q772" s="97"/>
      <c r="R772" s="97"/>
      <c r="S772" s="97"/>
      <c r="T772" s="97"/>
      <c r="U772" s="98">
        <f>SUM(MYCS[[#This Row],[FY25-26 sum (signed)]:[Cumulative spending to end FY 23/24]],MYCS[[#This Row],[Approved budget FY 24/25]])</f>
        <v>0</v>
      </c>
      <c r="V772" s="99">
        <f>MYCS[[#This Row],[Total Project Commitments]]-MYCS[[#This Row],[Total approved cost of the project by DC (Value in UGX)]]</f>
        <v>0</v>
      </c>
      <c r="W772" s="93"/>
      <c r="X772" s="93"/>
      <c r="Y772" s="93"/>
      <c r="Z772" s="100"/>
    </row>
    <row r="773" spans="1:26" ht="20.25" x14ac:dyDescent="0.3">
      <c r="A773" s="93"/>
      <c r="B773" s="94" t="str">
        <f ca="1">IFERROR(OFFSET(DC[[#Headers],[Code Project]],MATCH(MYCS[[#This Row],[Project Code and Name ]],DC[Code Project],0),-3),"")</f>
        <v/>
      </c>
      <c r="C773" s="93"/>
      <c r="D773" s="95" t="str">
        <f ca="1">IFERROR(OFFSET(DC[[#Headers],[Code Project]],MATCH(MYCS[[#This Row],[Project Code and Name ]],DC[Code Project],0),1),"")</f>
        <v/>
      </c>
      <c r="E773" s="96" t="str">
        <f ca="1">IFERROR(OFFSET(DC[[#Headers],[Code Project]],MATCH(MYCS[[#This Row],[Project Code and Name ]],DC[Code Project],0),6),"")</f>
        <v/>
      </c>
      <c r="F773" s="93"/>
      <c r="G773" s="93"/>
      <c r="H773" s="97"/>
      <c r="I773" s="97"/>
      <c r="J773" s="97"/>
      <c r="K773" s="97"/>
      <c r="L773" s="97"/>
      <c r="M773" s="97"/>
      <c r="N773" s="98">
        <f>J773+K773+L773+MYCS[[#This Row],[Non contractual commitments]]</f>
        <v>0</v>
      </c>
      <c r="O773" s="97"/>
      <c r="P773" s="97"/>
      <c r="Q773" s="97"/>
      <c r="R773" s="97"/>
      <c r="S773" s="97"/>
      <c r="T773" s="97"/>
      <c r="U773" s="98">
        <f>SUM(MYCS[[#This Row],[FY25-26 sum (signed)]:[Cumulative spending to end FY 23/24]],MYCS[[#This Row],[Approved budget FY 24/25]])</f>
        <v>0</v>
      </c>
      <c r="V773" s="99">
        <f>MYCS[[#This Row],[Total Project Commitments]]-MYCS[[#This Row],[Total approved cost of the project by DC (Value in UGX)]]</f>
        <v>0</v>
      </c>
      <c r="W773" s="93"/>
      <c r="X773" s="93"/>
      <c r="Y773" s="93"/>
      <c r="Z773" s="100"/>
    </row>
    <row r="774" spans="1:26" ht="20.25" x14ac:dyDescent="0.3">
      <c r="A774" s="93"/>
      <c r="B774" s="94" t="str">
        <f ca="1">IFERROR(OFFSET(DC[[#Headers],[Code Project]],MATCH(MYCS[[#This Row],[Project Code and Name ]],DC[Code Project],0),-3),"")</f>
        <v/>
      </c>
      <c r="C774" s="93"/>
      <c r="D774" s="95" t="str">
        <f ca="1">IFERROR(OFFSET(DC[[#Headers],[Code Project]],MATCH(MYCS[[#This Row],[Project Code and Name ]],DC[Code Project],0),1),"")</f>
        <v/>
      </c>
      <c r="E774" s="96" t="str">
        <f ca="1">IFERROR(OFFSET(DC[[#Headers],[Code Project]],MATCH(MYCS[[#This Row],[Project Code and Name ]],DC[Code Project],0),6),"")</f>
        <v/>
      </c>
      <c r="F774" s="93"/>
      <c r="G774" s="93"/>
      <c r="H774" s="97"/>
      <c r="I774" s="97"/>
      <c r="J774" s="97"/>
      <c r="K774" s="97"/>
      <c r="L774" s="97"/>
      <c r="M774" s="97"/>
      <c r="N774" s="98">
        <f>J774+K774+L774+MYCS[[#This Row],[Non contractual commitments]]</f>
        <v>0</v>
      </c>
      <c r="O774" s="97"/>
      <c r="P774" s="97"/>
      <c r="Q774" s="97"/>
      <c r="R774" s="97"/>
      <c r="S774" s="97"/>
      <c r="T774" s="97"/>
      <c r="U774" s="98">
        <f>SUM(MYCS[[#This Row],[FY25-26 sum (signed)]:[Cumulative spending to end FY 23/24]],MYCS[[#This Row],[Approved budget FY 24/25]])</f>
        <v>0</v>
      </c>
      <c r="V774" s="99">
        <f>MYCS[[#This Row],[Total Project Commitments]]-MYCS[[#This Row],[Total approved cost of the project by DC (Value in UGX)]]</f>
        <v>0</v>
      </c>
      <c r="W774" s="93"/>
      <c r="X774" s="93"/>
      <c r="Y774" s="93"/>
      <c r="Z774" s="100"/>
    </row>
    <row r="775" spans="1:26" ht="20.25" x14ac:dyDescent="0.3">
      <c r="A775" s="93"/>
      <c r="B775" s="94" t="str">
        <f ca="1">IFERROR(OFFSET(DC[[#Headers],[Code Project]],MATCH(MYCS[[#This Row],[Project Code and Name ]],DC[Code Project],0),-3),"")</f>
        <v/>
      </c>
      <c r="C775" s="93"/>
      <c r="D775" s="95" t="str">
        <f ca="1">IFERROR(OFFSET(DC[[#Headers],[Code Project]],MATCH(MYCS[[#This Row],[Project Code and Name ]],DC[Code Project],0),1),"")</f>
        <v/>
      </c>
      <c r="E775" s="96" t="str">
        <f ca="1">IFERROR(OFFSET(DC[[#Headers],[Code Project]],MATCH(MYCS[[#This Row],[Project Code and Name ]],DC[Code Project],0),6),"")</f>
        <v/>
      </c>
      <c r="F775" s="93"/>
      <c r="G775" s="93"/>
      <c r="H775" s="97"/>
      <c r="I775" s="97"/>
      <c r="J775" s="97"/>
      <c r="K775" s="97"/>
      <c r="L775" s="97"/>
      <c r="M775" s="97"/>
      <c r="N775" s="98">
        <f>J775+K775+L775+MYCS[[#This Row],[Non contractual commitments]]</f>
        <v>0</v>
      </c>
      <c r="O775" s="97"/>
      <c r="P775" s="97"/>
      <c r="Q775" s="97"/>
      <c r="R775" s="97"/>
      <c r="S775" s="97"/>
      <c r="T775" s="97"/>
      <c r="U775" s="98">
        <f>SUM(MYCS[[#This Row],[FY25-26 sum (signed)]:[Cumulative spending to end FY 23/24]],MYCS[[#This Row],[Approved budget FY 24/25]])</f>
        <v>0</v>
      </c>
      <c r="V775" s="99">
        <f>MYCS[[#This Row],[Total Project Commitments]]-MYCS[[#This Row],[Total approved cost of the project by DC (Value in UGX)]]</f>
        <v>0</v>
      </c>
      <c r="W775" s="93"/>
      <c r="X775" s="93"/>
      <c r="Y775" s="93"/>
      <c r="Z775" s="100"/>
    </row>
    <row r="776" spans="1:26" ht="20.25" x14ac:dyDescent="0.3">
      <c r="A776" s="93"/>
      <c r="B776" s="94" t="str">
        <f ca="1">IFERROR(OFFSET(DC[[#Headers],[Code Project]],MATCH(MYCS[[#This Row],[Project Code and Name ]],DC[Code Project],0),-3),"")</f>
        <v/>
      </c>
      <c r="C776" s="93"/>
      <c r="D776" s="95" t="str">
        <f ca="1">IFERROR(OFFSET(DC[[#Headers],[Code Project]],MATCH(MYCS[[#This Row],[Project Code and Name ]],DC[Code Project],0),1),"")</f>
        <v/>
      </c>
      <c r="E776" s="96" t="str">
        <f ca="1">IFERROR(OFFSET(DC[[#Headers],[Code Project]],MATCH(MYCS[[#This Row],[Project Code and Name ]],DC[Code Project],0),6),"")</f>
        <v/>
      </c>
      <c r="F776" s="93"/>
      <c r="G776" s="93"/>
      <c r="H776" s="97"/>
      <c r="I776" s="97"/>
      <c r="J776" s="97"/>
      <c r="K776" s="97"/>
      <c r="L776" s="97"/>
      <c r="M776" s="97"/>
      <c r="N776" s="98">
        <f>J776+K776+L776+MYCS[[#This Row],[Non contractual commitments]]</f>
        <v>0</v>
      </c>
      <c r="O776" s="97"/>
      <c r="P776" s="97"/>
      <c r="Q776" s="97"/>
      <c r="R776" s="97"/>
      <c r="S776" s="97"/>
      <c r="T776" s="97"/>
      <c r="U776" s="98">
        <f>SUM(MYCS[[#This Row],[FY25-26 sum (signed)]:[Cumulative spending to end FY 23/24]],MYCS[[#This Row],[Approved budget FY 24/25]])</f>
        <v>0</v>
      </c>
      <c r="V776" s="99">
        <f>MYCS[[#This Row],[Total Project Commitments]]-MYCS[[#This Row],[Total approved cost of the project by DC (Value in UGX)]]</f>
        <v>0</v>
      </c>
      <c r="W776" s="93"/>
      <c r="X776" s="93"/>
      <c r="Y776" s="93"/>
      <c r="Z776" s="100"/>
    </row>
    <row r="777" spans="1:26" ht="20.25" x14ac:dyDescent="0.3">
      <c r="A777" s="93"/>
      <c r="B777" s="94" t="str">
        <f ca="1">IFERROR(OFFSET(DC[[#Headers],[Code Project]],MATCH(MYCS[[#This Row],[Project Code and Name ]],DC[Code Project],0),-3),"")</f>
        <v/>
      </c>
      <c r="C777" s="93"/>
      <c r="D777" s="95" t="str">
        <f ca="1">IFERROR(OFFSET(DC[[#Headers],[Code Project]],MATCH(MYCS[[#This Row],[Project Code and Name ]],DC[Code Project],0),1),"")</f>
        <v/>
      </c>
      <c r="E777" s="96" t="str">
        <f ca="1">IFERROR(OFFSET(DC[[#Headers],[Code Project]],MATCH(MYCS[[#This Row],[Project Code and Name ]],DC[Code Project],0),6),"")</f>
        <v/>
      </c>
      <c r="F777" s="93"/>
      <c r="G777" s="93"/>
      <c r="H777" s="97"/>
      <c r="I777" s="97"/>
      <c r="J777" s="97"/>
      <c r="K777" s="97"/>
      <c r="L777" s="97"/>
      <c r="M777" s="97"/>
      <c r="N777" s="98">
        <f>J777+K777+L777+MYCS[[#This Row],[Non contractual commitments]]</f>
        <v>0</v>
      </c>
      <c r="O777" s="97"/>
      <c r="P777" s="97"/>
      <c r="Q777" s="97"/>
      <c r="R777" s="97"/>
      <c r="S777" s="97"/>
      <c r="T777" s="97"/>
      <c r="U777" s="98">
        <f>SUM(MYCS[[#This Row],[FY25-26 sum (signed)]:[Cumulative spending to end FY 23/24]],MYCS[[#This Row],[Approved budget FY 24/25]])</f>
        <v>0</v>
      </c>
      <c r="V777" s="99">
        <f>MYCS[[#This Row],[Total Project Commitments]]-MYCS[[#This Row],[Total approved cost of the project by DC (Value in UGX)]]</f>
        <v>0</v>
      </c>
      <c r="W777" s="93"/>
      <c r="X777" s="93"/>
      <c r="Y777" s="93"/>
      <c r="Z777" s="100"/>
    </row>
    <row r="778" spans="1:26" ht="20.25" x14ac:dyDescent="0.3">
      <c r="A778" s="93"/>
      <c r="B778" s="94" t="str">
        <f ca="1">IFERROR(OFFSET(DC[[#Headers],[Code Project]],MATCH(MYCS[[#This Row],[Project Code and Name ]],DC[Code Project],0),-3),"")</f>
        <v/>
      </c>
      <c r="C778" s="93"/>
      <c r="D778" s="95" t="str">
        <f ca="1">IFERROR(OFFSET(DC[[#Headers],[Code Project]],MATCH(MYCS[[#This Row],[Project Code and Name ]],DC[Code Project],0),1),"")</f>
        <v/>
      </c>
      <c r="E778" s="96" t="str">
        <f ca="1">IFERROR(OFFSET(DC[[#Headers],[Code Project]],MATCH(MYCS[[#This Row],[Project Code and Name ]],DC[Code Project],0),6),"")</f>
        <v/>
      </c>
      <c r="F778" s="93"/>
      <c r="G778" s="93"/>
      <c r="H778" s="97"/>
      <c r="I778" s="97"/>
      <c r="J778" s="97"/>
      <c r="K778" s="97"/>
      <c r="L778" s="97"/>
      <c r="M778" s="97"/>
      <c r="N778" s="98">
        <f>J778+K778+L778+MYCS[[#This Row],[Non contractual commitments]]</f>
        <v>0</v>
      </c>
      <c r="O778" s="97"/>
      <c r="P778" s="97"/>
      <c r="Q778" s="97"/>
      <c r="R778" s="97"/>
      <c r="S778" s="97"/>
      <c r="T778" s="97"/>
      <c r="U778" s="98">
        <f>SUM(MYCS[[#This Row],[FY25-26 sum (signed)]:[Cumulative spending to end FY 23/24]],MYCS[[#This Row],[Approved budget FY 24/25]])</f>
        <v>0</v>
      </c>
      <c r="V778" s="99">
        <f>MYCS[[#This Row],[Total Project Commitments]]-MYCS[[#This Row],[Total approved cost of the project by DC (Value in UGX)]]</f>
        <v>0</v>
      </c>
      <c r="W778" s="93"/>
      <c r="X778" s="93"/>
      <c r="Y778" s="93"/>
      <c r="Z778" s="100"/>
    </row>
    <row r="779" spans="1:26" ht="20.25" x14ac:dyDescent="0.3">
      <c r="A779" s="93"/>
      <c r="B779" s="94" t="str">
        <f ca="1">IFERROR(OFFSET(DC[[#Headers],[Code Project]],MATCH(MYCS[[#This Row],[Project Code and Name ]],DC[Code Project],0),-3),"")</f>
        <v/>
      </c>
      <c r="C779" s="93"/>
      <c r="D779" s="95" t="str">
        <f ca="1">IFERROR(OFFSET(DC[[#Headers],[Code Project]],MATCH(MYCS[[#This Row],[Project Code and Name ]],DC[Code Project],0),1),"")</f>
        <v/>
      </c>
      <c r="E779" s="96" t="str">
        <f ca="1">IFERROR(OFFSET(DC[[#Headers],[Code Project]],MATCH(MYCS[[#This Row],[Project Code and Name ]],DC[Code Project],0),6),"")</f>
        <v/>
      </c>
      <c r="F779" s="93"/>
      <c r="G779" s="93"/>
      <c r="H779" s="97"/>
      <c r="I779" s="97"/>
      <c r="J779" s="97"/>
      <c r="K779" s="97"/>
      <c r="L779" s="97"/>
      <c r="M779" s="97"/>
      <c r="N779" s="98">
        <f>J779+K779+L779+MYCS[[#This Row],[Non contractual commitments]]</f>
        <v>0</v>
      </c>
      <c r="O779" s="97"/>
      <c r="P779" s="97"/>
      <c r="Q779" s="97"/>
      <c r="R779" s="97"/>
      <c r="S779" s="97"/>
      <c r="T779" s="97"/>
      <c r="U779" s="98">
        <f>SUM(MYCS[[#This Row],[FY25-26 sum (signed)]:[Cumulative spending to end FY 23/24]],MYCS[[#This Row],[Approved budget FY 24/25]])</f>
        <v>0</v>
      </c>
      <c r="V779" s="99">
        <f>MYCS[[#This Row],[Total Project Commitments]]-MYCS[[#This Row],[Total approved cost of the project by DC (Value in UGX)]]</f>
        <v>0</v>
      </c>
      <c r="W779" s="93"/>
      <c r="X779" s="93"/>
      <c r="Y779" s="93"/>
      <c r="Z779" s="100"/>
    </row>
    <row r="780" spans="1:26" ht="20.25" x14ac:dyDescent="0.3">
      <c r="A780" s="93"/>
      <c r="B780" s="94" t="str">
        <f ca="1">IFERROR(OFFSET(DC[[#Headers],[Code Project]],MATCH(MYCS[[#This Row],[Project Code and Name ]],DC[Code Project],0),-3),"")</f>
        <v/>
      </c>
      <c r="C780" s="93"/>
      <c r="D780" s="95" t="str">
        <f ca="1">IFERROR(OFFSET(DC[[#Headers],[Code Project]],MATCH(MYCS[[#This Row],[Project Code and Name ]],DC[Code Project],0),1),"")</f>
        <v/>
      </c>
      <c r="E780" s="96" t="str">
        <f ca="1">IFERROR(OFFSET(DC[[#Headers],[Code Project]],MATCH(MYCS[[#This Row],[Project Code and Name ]],DC[Code Project],0),6),"")</f>
        <v/>
      </c>
      <c r="F780" s="93"/>
      <c r="G780" s="93"/>
      <c r="H780" s="97"/>
      <c r="I780" s="97"/>
      <c r="J780" s="97"/>
      <c r="K780" s="97"/>
      <c r="L780" s="97"/>
      <c r="M780" s="97"/>
      <c r="N780" s="98">
        <f>J780+K780+L780+MYCS[[#This Row],[Non contractual commitments]]</f>
        <v>0</v>
      </c>
      <c r="O780" s="97"/>
      <c r="P780" s="97"/>
      <c r="Q780" s="97"/>
      <c r="R780" s="97"/>
      <c r="S780" s="97"/>
      <c r="T780" s="97"/>
      <c r="U780" s="98">
        <f>SUM(MYCS[[#This Row],[FY25-26 sum (signed)]:[Cumulative spending to end FY 23/24]],MYCS[[#This Row],[Approved budget FY 24/25]])</f>
        <v>0</v>
      </c>
      <c r="V780" s="99">
        <f>MYCS[[#This Row],[Total Project Commitments]]-MYCS[[#This Row],[Total approved cost of the project by DC (Value in UGX)]]</f>
        <v>0</v>
      </c>
      <c r="W780" s="93"/>
      <c r="X780" s="93"/>
      <c r="Y780" s="93"/>
      <c r="Z780" s="100"/>
    </row>
    <row r="781" spans="1:26" ht="20.25" x14ac:dyDescent="0.3">
      <c r="A781" s="93"/>
      <c r="B781" s="94" t="str">
        <f ca="1">IFERROR(OFFSET(DC[[#Headers],[Code Project]],MATCH(MYCS[[#This Row],[Project Code and Name ]],DC[Code Project],0),-3),"")</f>
        <v/>
      </c>
      <c r="C781" s="93"/>
      <c r="D781" s="95" t="str">
        <f ca="1">IFERROR(OFFSET(DC[[#Headers],[Code Project]],MATCH(MYCS[[#This Row],[Project Code and Name ]],DC[Code Project],0),1),"")</f>
        <v/>
      </c>
      <c r="E781" s="96" t="str">
        <f ca="1">IFERROR(OFFSET(DC[[#Headers],[Code Project]],MATCH(MYCS[[#This Row],[Project Code and Name ]],DC[Code Project],0),6),"")</f>
        <v/>
      </c>
      <c r="F781" s="93"/>
      <c r="G781" s="93"/>
      <c r="H781" s="97"/>
      <c r="I781" s="97"/>
      <c r="J781" s="97"/>
      <c r="K781" s="97"/>
      <c r="L781" s="97"/>
      <c r="M781" s="97"/>
      <c r="N781" s="98">
        <f>J781+K781+L781+MYCS[[#This Row],[Non contractual commitments]]</f>
        <v>0</v>
      </c>
      <c r="O781" s="97"/>
      <c r="P781" s="97"/>
      <c r="Q781" s="97"/>
      <c r="R781" s="97"/>
      <c r="S781" s="97"/>
      <c r="T781" s="97"/>
      <c r="U781" s="98">
        <f>SUM(MYCS[[#This Row],[FY25-26 sum (signed)]:[Cumulative spending to end FY 23/24]],MYCS[[#This Row],[Approved budget FY 24/25]])</f>
        <v>0</v>
      </c>
      <c r="V781" s="99">
        <f>MYCS[[#This Row],[Total Project Commitments]]-MYCS[[#This Row],[Total approved cost of the project by DC (Value in UGX)]]</f>
        <v>0</v>
      </c>
      <c r="W781" s="93"/>
      <c r="X781" s="93"/>
      <c r="Y781" s="93"/>
      <c r="Z781" s="100"/>
    </row>
    <row r="782" spans="1:26" ht="20.25" x14ac:dyDescent="0.3">
      <c r="A782" s="93"/>
      <c r="B782" s="94" t="str">
        <f ca="1">IFERROR(OFFSET(DC[[#Headers],[Code Project]],MATCH(MYCS[[#This Row],[Project Code and Name ]],DC[Code Project],0),-3),"")</f>
        <v/>
      </c>
      <c r="C782" s="93"/>
      <c r="D782" s="95" t="str">
        <f ca="1">IFERROR(OFFSET(DC[[#Headers],[Code Project]],MATCH(MYCS[[#This Row],[Project Code and Name ]],DC[Code Project],0),1),"")</f>
        <v/>
      </c>
      <c r="E782" s="96" t="str">
        <f ca="1">IFERROR(OFFSET(DC[[#Headers],[Code Project]],MATCH(MYCS[[#This Row],[Project Code and Name ]],DC[Code Project],0),6),"")</f>
        <v/>
      </c>
      <c r="F782" s="93"/>
      <c r="G782" s="93"/>
      <c r="H782" s="97"/>
      <c r="I782" s="97"/>
      <c r="J782" s="97"/>
      <c r="K782" s="97"/>
      <c r="L782" s="97"/>
      <c r="M782" s="97"/>
      <c r="N782" s="98">
        <f>J782+K782+L782+MYCS[[#This Row],[Non contractual commitments]]</f>
        <v>0</v>
      </c>
      <c r="O782" s="97"/>
      <c r="P782" s="97"/>
      <c r="Q782" s="97"/>
      <c r="R782" s="97"/>
      <c r="S782" s="97"/>
      <c r="T782" s="97"/>
      <c r="U782" s="98">
        <f>SUM(MYCS[[#This Row],[FY25-26 sum (signed)]:[Cumulative spending to end FY 23/24]],MYCS[[#This Row],[Approved budget FY 24/25]])</f>
        <v>0</v>
      </c>
      <c r="V782" s="99">
        <f>MYCS[[#This Row],[Total Project Commitments]]-MYCS[[#This Row],[Total approved cost of the project by DC (Value in UGX)]]</f>
        <v>0</v>
      </c>
      <c r="W782" s="93"/>
      <c r="X782" s="93"/>
      <c r="Y782" s="93"/>
      <c r="Z782" s="100"/>
    </row>
    <row r="783" spans="1:26" ht="20.25" x14ac:dyDescent="0.3">
      <c r="A783" s="93"/>
      <c r="B783" s="94" t="str">
        <f ca="1">IFERROR(OFFSET(DC[[#Headers],[Code Project]],MATCH(MYCS[[#This Row],[Project Code and Name ]],DC[Code Project],0),-3),"")</f>
        <v/>
      </c>
      <c r="C783" s="93"/>
      <c r="D783" s="95" t="str">
        <f ca="1">IFERROR(OFFSET(DC[[#Headers],[Code Project]],MATCH(MYCS[[#This Row],[Project Code and Name ]],DC[Code Project],0),1),"")</f>
        <v/>
      </c>
      <c r="E783" s="96" t="str">
        <f ca="1">IFERROR(OFFSET(DC[[#Headers],[Code Project]],MATCH(MYCS[[#This Row],[Project Code and Name ]],DC[Code Project],0),6),"")</f>
        <v/>
      </c>
      <c r="F783" s="93"/>
      <c r="G783" s="93"/>
      <c r="H783" s="97"/>
      <c r="I783" s="97"/>
      <c r="J783" s="97"/>
      <c r="K783" s="97"/>
      <c r="L783" s="97"/>
      <c r="M783" s="97"/>
      <c r="N783" s="98">
        <f>J783+K783+L783+MYCS[[#This Row],[Non contractual commitments]]</f>
        <v>0</v>
      </c>
      <c r="O783" s="97"/>
      <c r="P783" s="97"/>
      <c r="Q783" s="97"/>
      <c r="R783" s="97"/>
      <c r="S783" s="97"/>
      <c r="T783" s="97"/>
      <c r="U783" s="98">
        <f>SUM(MYCS[[#This Row],[FY25-26 sum (signed)]:[Cumulative spending to end FY 23/24]],MYCS[[#This Row],[Approved budget FY 24/25]])</f>
        <v>0</v>
      </c>
      <c r="V783" s="99">
        <f>MYCS[[#This Row],[Total Project Commitments]]-MYCS[[#This Row],[Total approved cost of the project by DC (Value in UGX)]]</f>
        <v>0</v>
      </c>
      <c r="W783" s="93"/>
      <c r="X783" s="93"/>
      <c r="Y783" s="93"/>
      <c r="Z783" s="100"/>
    </row>
    <row r="784" spans="1:26" ht="20.25" x14ac:dyDescent="0.3">
      <c r="A784" s="93"/>
      <c r="B784" s="94" t="str">
        <f ca="1">IFERROR(OFFSET(DC[[#Headers],[Code Project]],MATCH(MYCS[[#This Row],[Project Code and Name ]],DC[Code Project],0),-3),"")</f>
        <v/>
      </c>
      <c r="C784" s="93"/>
      <c r="D784" s="95" t="str">
        <f ca="1">IFERROR(OFFSET(DC[[#Headers],[Code Project]],MATCH(MYCS[[#This Row],[Project Code and Name ]],DC[Code Project],0),1),"")</f>
        <v/>
      </c>
      <c r="E784" s="96" t="str">
        <f ca="1">IFERROR(OFFSET(DC[[#Headers],[Code Project]],MATCH(MYCS[[#This Row],[Project Code and Name ]],DC[Code Project],0),6),"")</f>
        <v/>
      </c>
      <c r="F784" s="93"/>
      <c r="G784" s="93"/>
      <c r="H784" s="97"/>
      <c r="I784" s="97"/>
      <c r="J784" s="97"/>
      <c r="K784" s="97"/>
      <c r="L784" s="97"/>
      <c r="M784" s="97"/>
      <c r="N784" s="98">
        <f>J784+K784+L784+MYCS[[#This Row],[Non contractual commitments]]</f>
        <v>0</v>
      </c>
      <c r="O784" s="97"/>
      <c r="P784" s="97"/>
      <c r="Q784" s="97"/>
      <c r="R784" s="97"/>
      <c r="S784" s="97"/>
      <c r="T784" s="97"/>
      <c r="U784" s="98">
        <f>SUM(MYCS[[#This Row],[FY25-26 sum (signed)]:[Cumulative spending to end FY 23/24]],MYCS[[#This Row],[Approved budget FY 24/25]])</f>
        <v>0</v>
      </c>
      <c r="V784" s="99">
        <f>MYCS[[#This Row],[Total Project Commitments]]-MYCS[[#This Row],[Total approved cost of the project by DC (Value in UGX)]]</f>
        <v>0</v>
      </c>
      <c r="W784" s="93"/>
      <c r="X784" s="93"/>
      <c r="Y784" s="93"/>
      <c r="Z784" s="100"/>
    </row>
    <row r="785" spans="1:26" ht="20.25" x14ac:dyDescent="0.3">
      <c r="A785" s="93"/>
      <c r="B785" s="94" t="str">
        <f ca="1">IFERROR(OFFSET(DC[[#Headers],[Code Project]],MATCH(MYCS[[#This Row],[Project Code and Name ]],DC[Code Project],0),-3),"")</f>
        <v/>
      </c>
      <c r="C785" s="93"/>
      <c r="D785" s="95" t="str">
        <f ca="1">IFERROR(OFFSET(DC[[#Headers],[Code Project]],MATCH(MYCS[[#This Row],[Project Code and Name ]],DC[Code Project],0),1),"")</f>
        <v/>
      </c>
      <c r="E785" s="96" t="str">
        <f ca="1">IFERROR(OFFSET(DC[[#Headers],[Code Project]],MATCH(MYCS[[#This Row],[Project Code and Name ]],DC[Code Project],0),6),"")</f>
        <v/>
      </c>
      <c r="F785" s="93"/>
      <c r="G785" s="93"/>
      <c r="H785" s="97"/>
      <c r="I785" s="97"/>
      <c r="J785" s="97"/>
      <c r="K785" s="97"/>
      <c r="L785" s="97"/>
      <c r="M785" s="97"/>
      <c r="N785" s="98">
        <f>J785+K785+L785+MYCS[[#This Row],[Non contractual commitments]]</f>
        <v>0</v>
      </c>
      <c r="O785" s="97"/>
      <c r="P785" s="97"/>
      <c r="Q785" s="97"/>
      <c r="R785" s="97"/>
      <c r="S785" s="97"/>
      <c r="T785" s="97"/>
      <c r="U785" s="98">
        <f>SUM(MYCS[[#This Row],[FY25-26 sum (signed)]:[Cumulative spending to end FY 23/24]],MYCS[[#This Row],[Approved budget FY 24/25]])</f>
        <v>0</v>
      </c>
      <c r="V785" s="99">
        <f>MYCS[[#This Row],[Total Project Commitments]]-MYCS[[#This Row],[Total approved cost of the project by DC (Value in UGX)]]</f>
        <v>0</v>
      </c>
      <c r="W785" s="93"/>
      <c r="X785" s="93"/>
      <c r="Y785" s="93"/>
      <c r="Z785" s="100"/>
    </row>
    <row r="786" spans="1:26" ht="20.25" x14ac:dyDescent="0.3">
      <c r="A786" s="93"/>
      <c r="B786" s="94" t="str">
        <f ca="1">IFERROR(OFFSET(DC[[#Headers],[Code Project]],MATCH(MYCS[[#This Row],[Project Code and Name ]],DC[Code Project],0),-3),"")</f>
        <v/>
      </c>
      <c r="C786" s="93"/>
      <c r="D786" s="95" t="str">
        <f ca="1">IFERROR(OFFSET(DC[[#Headers],[Code Project]],MATCH(MYCS[[#This Row],[Project Code and Name ]],DC[Code Project],0),1),"")</f>
        <v/>
      </c>
      <c r="E786" s="96" t="str">
        <f ca="1">IFERROR(OFFSET(DC[[#Headers],[Code Project]],MATCH(MYCS[[#This Row],[Project Code and Name ]],DC[Code Project],0),6),"")</f>
        <v/>
      </c>
      <c r="F786" s="93"/>
      <c r="G786" s="93"/>
      <c r="H786" s="97"/>
      <c r="I786" s="97"/>
      <c r="J786" s="97"/>
      <c r="K786" s="97"/>
      <c r="L786" s="97"/>
      <c r="M786" s="97"/>
      <c r="N786" s="98">
        <f>J786+K786+L786+MYCS[[#This Row],[Non contractual commitments]]</f>
        <v>0</v>
      </c>
      <c r="O786" s="97"/>
      <c r="P786" s="97"/>
      <c r="Q786" s="97"/>
      <c r="R786" s="97"/>
      <c r="S786" s="97"/>
      <c r="T786" s="97"/>
      <c r="U786" s="98">
        <f>SUM(MYCS[[#This Row],[FY25-26 sum (signed)]:[Cumulative spending to end FY 23/24]],MYCS[[#This Row],[Approved budget FY 24/25]])</f>
        <v>0</v>
      </c>
      <c r="V786" s="99">
        <f>MYCS[[#This Row],[Total Project Commitments]]-MYCS[[#This Row],[Total approved cost of the project by DC (Value in UGX)]]</f>
        <v>0</v>
      </c>
      <c r="W786" s="93"/>
      <c r="X786" s="93"/>
      <c r="Y786" s="93"/>
      <c r="Z786" s="100"/>
    </row>
    <row r="787" spans="1:26" ht="20.25" x14ac:dyDescent="0.3">
      <c r="A787" s="93"/>
      <c r="B787" s="94" t="str">
        <f ca="1">IFERROR(OFFSET(DC[[#Headers],[Code Project]],MATCH(MYCS[[#This Row],[Project Code and Name ]],DC[Code Project],0),-3),"")</f>
        <v/>
      </c>
      <c r="C787" s="93"/>
      <c r="D787" s="95" t="str">
        <f ca="1">IFERROR(OFFSET(DC[[#Headers],[Code Project]],MATCH(MYCS[[#This Row],[Project Code and Name ]],DC[Code Project],0),1),"")</f>
        <v/>
      </c>
      <c r="E787" s="96" t="str">
        <f ca="1">IFERROR(OFFSET(DC[[#Headers],[Code Project]],MATCH(MYCS[[#This Row],[Project Code and Name ]],DC[Code Project],0),6),"")</f>
        <v/>
      </c>
      <c r="F787" s="93"/>
      <c r="G787" s="93"/>
      <c r="H787" s="97"/>
      <c r="I787" s="97"/>
      <c r="J787" s="97"/>
      <c r="K787" s="97"/>
      <c r="L787" s="97"/>
      <c r="M787" s="97"/>
      <c r="N787" s="98">
        <f>J787+K787+L787+MYCS[[#This Row],[Non contractual commitments]]</f>
        <v>0</v>
      </c>
      <c r="O787" s="97"/>
      <c r="P787" s="97"/>
      <c r="Q787" s="97"/>
      <c r="R787" s="97"/>
      <c r="S787" s="97"/>
      <c r="T787" s="97"/>
      <c r="U787" s="98">
        <f>SUM(MYCS[[#This Row],[FY25-26 sum (signed)]:[Cumulative spending to end FY 23/24]],MYCS[[#This Row],[Approved budget FY 24/25]])</f>
        <v>0</v>
      </c>
      <c r="V787" s="99">
        <f>MYCS[[#This Row],[Total Project Commitments]]-MYCS[[#This Row],[Total approved cost of the project by DC (Value in UGX)]]</f>
        <v>0</v>
      </c>
      <c r="W787" s="93"/>
      <c r="X787" s="93"/>
      <c r="Y787" s="93"/>
      <c r="Z787" s="100"/>
    </row>
    <row r="788" spans="1:26" ht="20.25" x14ac:dyDescent="0.3">
      <c r="A788" s="93"/>
      <c r="B788" s="94" t="str">
        <f ca="1">IFERROR(OFFSET(DC[[#Headers],[Code Project]],MATCH(MYCS[[#This Row],[Project Code and Name ]],DC[Code Project],0),-3),"")</f>
        <v/>
      </c>
      <c r="C788" s="93"/>
      <c r="D788" s="95" t="str">
        <f ca="1">IFERROR(OFFSET(DC[[#Headers],[Code Project]],MATCH(MYCS[[#This Row],[Project Code and Name ]],DC[Code Project],0),1),"")</f>
        <v/>
      </c>
      <c r="E788" s="96" t="str">
        <f ca="1">IFERROR(OFFSET(DC[[#Headers],[Code Project]],MATCH(MYCS[[#This Row],[Project Code and Name ]],DC[Code Project],0),6),"")</f>
        <v/>
      </c>
      <c r="F788" s="93"/>
      <c r="G788" s="93"/>
      <c r="H788" s="97"/>
      <c r="I788" s="97"/>
      <c r="J788" s="97"/>
      <c r="K788" s="97"/>
      <c r="L788" s="97"/>
      <c r="M788" s="97"/>
      <c r="N788" s="98">
        <f>J788+K788+L788+MYCS[[#This Row],[Non contractual commitments]]</f>
        <v>0</v>
      </c>
      <c r="O788" s="97"/>
      <c r="P788" s="97"/>
      <c r="Q788" s="97"/>
      <c r="R788" s="97"/>
      <c r="S788" s="97"/>
      <c r="T788" s="97"/>
      <c r="U788" s="98">
        <f>SUM(MYCS[[#This Row],[FY25-26 sum (signed)]:[Cumulative spending to end FY 23/24]],MYCS[[#This Row],[Approved budget FY 24/25]])</f>
        <v>0</v>
      </c>
      <c r="V788" s="99">
        <f>MYCS[[#This Row],[Total Project Commitments]]-MYCS[[#This Row],[Total approved cost of the project by DC (Value in UGX)]]</f>
        <v>0</v>
      </c>
      <c r="W788" s="93"/>
      <c r="X788" s="93"/>
      <c r="Y788" s="93"/>
      <c r="Z788" s="100"/>
    </row>
    <row r="789" spans="1:26" ht="20.25" x14ac:dyDescent="0.3">
      <c r="A789" s="93"/>
      <c r="B789" s="94" t="str">
        <f ca="1">IFERROR(OFFSET(DC[[#Headers],[Code Project]],MATCH(MYCS[[#This Row],[Project Code and Name ]],DC[Code Project],0),-3),"")</f>
        <v/>
      </c>
      <c r="C789" s="93"/>
      <c r="D789" s="95" t="str">
        <f ca="1">IFERROR(OFFSET(DC[[#Headers],[Code Project]],MATCH(MYCS[[#This Row],[Project Code and Name ]],DC[Code Project],0),1),"")</f>
        <v/>
      </c>
      <c r="E789" s="96" t="str">
        <f ca="1">IFERROR(OFFSET(DC[[#Headers],[Code Project]],MATCH(MYCS[[#This Row],[Project Code and Name ]],DC[Code Project],0),6),"")</f>
        <v/>
      </c>
      <c r="F789" s="93"/>
      <c r="G789" s="93"/>
      <c r="H789" s="97"/>
      <c r="I789" s="97"/>
      <c r="J789" s="97"/>
      <c r="K789" s="97"/>
      <c r="L789" s="97"/>
      <c r="M789" s="97"/>
      <c r="N789" s="98">
        <f>J789+K789+L789+MYCS[[#This Row],[Non contractual commitments]]</f>
        <v>0</v>
      </c>
      <c r="O789" s="97"/>
      <c r="P789" s="97"/>
      <c r="Q789" s="97"/>
      <c r="R789" s="97"/>
      <c r="S789" s="97"/>
      <c r="T789" s="97"/>
      <c r="U789" s="98">
        <f>SUM(MYCS[[#This Row],[FY25-26 sum (signed)]:[Cumulative spending to end FY 23/24]],MYCS[[#This Row],[Approved budget FY 24/25]])</f>
        <v>0</v>
      </c>
      <c r="V789" s="99">
        <f>MYCS[[#This Row],[Total Project Commitments]]-MYCS[[#This Row],[Total approved cost of the project by DC (Value in UGX)]]</f>
        <v>0</v>
      </c>
      <c r="W789" s="93"/>
      <c r="X789" s="93"/>
      <c r="Y789" s="93"/>
      <c r="Z789" s="100"/>
    </row>
    <row r="790" spans="1:26" ht="20.25" x14ac:dyDescent="0.3">
      <c r="A790" s="93"/>
      <c r="B790" s="94" t="str">
        <f ca="1">IFERROR(OFFSET(DC[[#Headers],[Code Project]],MATCH(MYCS[[#This Row],[Project Code and Name ]],DC[Code Project],0),-3),"")</f>
        <v/>
      </c>
      <c r="C790" s="93"/>
      <c r="D790" s="95" t="str">
        <f ca="1">IFERROR(OFFSET(DC[[#Headers],[Code Project]],MATCH(MYCS[[#This Row],[Project Code and Name ]],DC[Code Project],0),1),"")</f>
        <v/>
      </c>
      <c r="E790" s="96" t="str">
        <f ca="1">IFERROR(OFFSET(DC[[#Headers],[Code Project]],MATCH(MYCS[[#This Row],[Project Code and Name ]],DC[Code Project],0),6),"")</f>
        <v/>
      </c>
      <c r="F790" s="93"/>
      <c r="G790" s="93"/>
      <c r="H790" s="97"/>
      <c r="I790" s="97"/>
      <c r="J790" s="97"/>
      <c r="K790" s="97"/>
      <c r="L790" s="97"/>
      <c r="M790" s="97"/>
      <c r="N790" s="98">
        <f>J790+K790+L790+MYCS[[#This Row],[Non contractual commitments]]</f>
        <v>0</v>
      </c>
      <c r="O790" s="97"/>
      <c r="P790" s="97"/>
      <c r="Q790" s="97"/>
      <c r="R790" s="97"/>
      <c r="S790" s="97"/>
      <c r="T790" s="97"/>
      <c r="U790" s="98">
        <f>SUM(MYCS[[#This Row],[FY25-26 sum (signed)]:[Cumulative spending to end FY 23/24]],MYCS[[#This Row],[Approved budget FY 24/25]])</f>
        <v>0</v>
      </c>
      <c r="V790" s="99">
        <f>MYCS[[#This Row],[Total Project Commitments]]-MYCS[[#This Row],[Total approved cost of the project by DC (Value in UGX)]]</f>
        <v>0</v>
      </c>
      <c r="W790" s="93"/>
      <c r="X790" s="93"/>
      <c r="Y790" s="93"/>
      <c r="Z790" s="100"/>
    </row>
    <row r="791" spans="1:26" ht="20.25" x14ac:dyDescent="0.3">
      <c r="A791" s="93"/>
      <c r="B791" s="94" t="str">
        <f ca="1">IFERROR(OFFSET(DC[[#Headers],[Code Project]],MATCH(MYCS[[#This Row],[Project Code and Name ]],DC[Code Project],0),-3),"")</f>
        <v/>
      </c>
      <c r="C791" s="93"/>
      <c r="D791" s="95" t="str">
        <f ca="1">IFERROR(OFFSET(DC[[#Headers],[Code Project]],MATCH(MYCS[[#This Row],[Project Code and Name ]],DC[Code Project],0),1),"")</f>
        <v/>
      </c>
      <c r="E791" s="96" t="str">
        <f ca="1">IFERROR(OFFSET(DC[[#Headers],[Code Project]],MATCH(MYCS[[#This Row],[Project Code and Name ]],DC[Code Project],0),6),"")</f>
        <v/>
      </c>
      <c r="F791" s="93"/>
      <c r="G791" s="93"/>
      <c r="H791" s="97"/>
      <c r="I791" s="97"/>
      <c r="J791" s="97"/>
      <c r="K791" s="97"/>
      <c r="L791" s="97"/>
      <c r="M791" s="97"/>
      <c r="N791" s="98">
        <f>J791+K791+L791+MYCS[[#This Row],[Non contractual commitments]]</f>
        <v>0</v>
      </c>
      <c r="O791" s="97"/>
      <c r="P791" s="97"/>
      <c r="Q791" s="97"/>
      <c r="R791" s="97"/>
      <c r="S791" s="97"/>
      <c r="T791" s="97"/>
      <c r="U791" s="98">
        <f>SUM(MYCS[[#This Row],[FY25-26 sum (signed)]:[Cumulative spending to end FY 23/24]],MYCS[[#This Row],[Approved budget FY 24/25]])</f>
        <v>0</v>
      </c>
      <c r="V791" s="99">
        <f>MYCS[[#This Row],[Total Project Commitments]]-MYCS[[#This Row],[Total approved cost of the project by DC (Value in UGX)]]</f>
        <v>0</v>
      </c>
      <c r="W791" s="93"/>
      <c r="X791" s="93"/>
      <c r="Y791" s="93"/>
      <c r="Z791" s="100"/>
    </row>
    <row r="792" spans="1:26" ht="20.25" x14ac:dyDescent="0.3">
      <c r="A792" s="93"/>
      <c r="B792" s="94" t="str">
        <f ca="1">IFERROR(OFFSET(DC[[#Headers],[Code Project]],MATCH(MYCS[[#This Row],[Project Code and Name ]],DC[Code Project],0),-3),"")</f>
        <v/>
      </c>
      <c r="C792" s="93"/>
      <c r="D792" s="95" t="str">
        <f ca="1">IFERROR(OFFSET(DC[[#Headers],[Code Project]],MATCH(MYCS[[#This Row],[Project Code and Name ]],DC[Code Project],0),1),"")</f>
        <v/>
      </c>
      <c r="E792" s="96" t="str">
        <f ca="1">IFERROR(OFFSET(DC[[#Headers],[Code Project]],MATCH(MYCS[[#This Row],[Project Code and Name ]],DC[Code Project],0),6),"")</f>
        <v/>
      </c>
      <c r="F792" s="93"/>
      <c r="G792" s="93"/>
      <c r="H792" s="97"/>
      <c r="I792" s="97"/>
      <c r="J792" s="97"/>
      <c r="K792" s="97"/>
      <c r="L792" s="97"/>
      <c r="M792" s="97"/>
      <c r="N792" s="98">
        <f>J792+K792+L792+MYCS[[#This Row],[Non contractual commitments]]</f>
        <v>0</v>
      </c>
      <c r="O792" s="97"/>
      <c r="P792" s="97"/>
      <c r="Q792" s="97"/>
      <c r="R792" s="97"/>
      <c r="S792" s="97"/>
      <c r="T792" s="97"/>
      <c r="U792" s="98">
        <f>SUM(MYCS[[#This Row],[FY25-26 sum (signed)]:[Cumulative spending to end FY 23/24]],MYCS[[#This Row],[Approved budget FY 24/25]])</f>
        <v>0</v>
      </c>
      <c r="V792" s="99">
        <f>MYCS[[#This Row],[Total Project Commitments]]-MYCS[[#This Row],[Total approved cost of the project by DC (Value in UGX)]]</f>
        <v>0</v>
      </c>
      <c r="W792" s="93"/>
      <c r="X792" s="93"/>
      <c r="Y792" s="93"/>
      <c r="Z792" s="100"/>
    </row>
    <row r="793" spans="1:26" ht="20.25" x14ac:dyDescent="0.3">
      <c r="A793" s="93"/>
      <c r="B793" s="94" t="str">
        <f ca="1">IFERROR(OFFSET(DC[[#Headers],[Code Project]],MATCH(MYCS[[#This Row],[Project Code and Name ]],DC[Code Project],0),-3),"")</f>
        <v/>
      </c>
      <c r="C793" s="93"/>
      <c r="D793" s="95" t="str">
        <f ca="1">IFERROR(OFFSET(DC[[#Headers],[Code Project]],MATCH(MYCS[[#This Row],[Project Code and Name ]],DC[Code Project],0),1),"")</f>
        <v/>
      </c>
      <c r="E793" s="96" t="str">
        <f ca="1">IFERROR(OFFSET(DC[[#Headers],[Code Project]],MATCH(MYCS[[#This Row],[Project Code and Name ]],DC[Code Project],0),6),"")</f>
        <v/>
      </c>
      <c r="F793" s="93"/>
      <c r="G793" s="93"/>
      <c r="H793" s="97"/>
      <c r="I793" s="97"/>
      <c r="J793" s="97"/>
      <c r="K793" s="97"/>
      <c r="L793" s="97"/>
      <c r="M793" s="97"/>
      <c r="N793" s="98">
        <f>J793+K793+L793+MYCS[[#This Row],[Non contractual commitments]]</f>
        <v>0</v>
      </c>
      <c r="O793" s="97"/>
      <c r="P793" s="97"/>
      <c r="Q793" s="97"/>
      <c r="R793" s="97"/>
      <c r="S793" s="97"/>
      <c r="T793" s="97"/>
      <c r="U793" s="98">
        <f>SUM(MYCS[[#This Row],[FY25-26 sum (signed)]:[Cumulative spending to end FY 23/24]],MYCS[[#This Row],[Approved budget FY 24/25]])</f>
        <v>0</v>
      </c>
      <c r="V793" s="99">
        <f>MYCS[[#This Row],[Total Project Commitments]]-MYCS[[#This Row],[Total approved cost of the project by DC (Value in UGX)]]</f>
        <v>0</v>
      </c>
      <c r="W793" s="93"/>
      <c r="X793" s="93"/>
      <c r="Y793" s="93"/>
      <c r="Z793" s="100"/>
    </row>
    <row r="794" spans="1:26" ht="20.25" x14ac:dyDescent="0.3">
      <c r="A794" s="93"/>
      <c r="B794" s="94" t="str">
        <f ca="1">IFERROR(OFFSET(DC[[#Headers],[Code Project]],MATCH(MYCS[[#This Row],[Project Code and Name ]],DC[Code Project],0),-3),"")</f>
        <v/>
      </c>
      <c r="C794" s="93"/>
      <c r="D794" s="95" t="str">
        <f ca="1">IFERROR(OFFSET(DC[[#Headers],[Code Project]],MATCH(MYCS[[#This Row],[Project Code and Name ]],DC[Code Project],0),1),"")</f>
        <v/>
      </c>
      <c r="E794" s="96" t="str">
        <f ca="1">IFERROR(OFFSET(DC[[#Headers],[Code Project]],MATCH(MYCS[[#This Row],[Project Code and Name ]],DC[Code Project],0),6),"")</f>
        <v/>
      </c>
      <c r="F794" s="93"/>
      <c r="G794" s="93"/>
      <c r="H794" s="97"/>
      <c r="I794" s="97"/>
      <c r="J794" s="97"/>
      <c r="K794" s="97"/>
      <c r="L794" s="97"/>
      <c r="M794" s="97"/>
      <c r="N794" s="98">
        <f>J794+K794+L794+MYCS[[#This Row],[Non contractual commitments]]</f>
        <v>0</v>
      </c>
      <c r="O794" s="97"/>
      <c r="P794" s="97"/>
      <c r="Q794" s="97"/>
      <c r="R794" s="97"/>
      <c r="S794" s="97"/>
      <c r="T794" s="97"/>
      <c r="U794" s="98">
        <f>SUM(MYCS[[#This Row],[FY25-26 sum (signed)]:[Cumulative spending to end FY 23/24]],MYCS[[#This Row],[Approved budget FY 24/25]])</f>
        <v>0</v>
      </c>
      <c r="V794" s="99">
        <f>MYCS[[#This Row],[Total Project Commitments]]-MYCS[[#This Row],[Total approved cost of the project by DC (Value in UGX)]]</f>
        <v>0</v>
      </c>
      <c r="W794" s="93"/>
      <c r="X794" s="93"/>
      <c r="Y794" s="93"/>
      <c r="Z794" s="100"/>
    </row>
    <row r="795" spans="1:26" ht="20.25" x14ac:dyDescent="0.3">
      <c r="A795" s="93"/>
      <c r="B795" s="94" t="str">
        <f ca="1">IFERROR(OFFSET(DC[[#Headers],[Code Project]],MATCH(MYCS[[#This Row],[Project Code and Name ]],DC[Code Project],0),-3),"")</f>
        <v/>
      </c>
      <c r="C795" s="93"/>
      <c r="D795" s="95" t="str">
        <f ca="1">IFERROR(OFFSET(DC[[#Headers],[Code Project]],MATCH(MYCS[[#This Row],[Project Code and Name ]],DC[Code Project],0),1),"")</f>
        <v/>
      </c>
      <c r="E795" s="96" t="str">
        <f ca="1">IFERROR(OFFSET(DC[[#Headers],[Code Project]],MATCH(MYCS[[#This Row],[Project Code and Name ]],DC[Code Project],0),6),"")</f>
        <v/>
      </c>
      <c r="F795" s="93"/>
      <c r="G795" s="93"/>
      <c r="H795" s="97"/>
      <c r="I795" s="97"/>
      <c r="J795" s="97"/>
      <c r="K795" s="97"/>
      <c r="L795" s="97"/>
      <c r="M795" s="97"/>
      <c r="N795" s="98">
        <f>J795+K795+L795+MYCS[[#This Row],[Non contractual commitments]]</f>
        <v>0</v>
      </c>
      <c r="O795" s="97"/>
      <c r="P795" s="97"/>
      <c r="Q795" s="97"/>
      <c r="R795" s="97"/>
      <c r="S795" s="97"/>
      <c r="T795" s="97"/>
      <c r="U795" s="98">
        <f>SUM(MYCS[[#This Row],[FY25-26 sum (signed)]:[Cumulative spending to end FY 23/24]],MYCS[[#This Row],[Approved budget FY 24/25]])</f>
        <v>0</v>
      </c>
      <c r="V795" s="99">
        <f>MYCS[[#This Row],[Total Project Commitments]]-MYCS[[#This Row],[Total approved cost of the project by DC (Value in UGX)]]</f>
        <v>0</v>
      </c>
      <c r="W795" s="93"/>
      <c r="X795" s="93"/>
      <c r="Y795" s="93"/>
      <c r="Z795" s="100"/>
    </row>
    <row r="796" spans="1:26" ht="20.25" x14ac:dyDescent="0.3">
      <c r="A796" s="93"/>
      <c r="B796" s="94" t="str">
        <f ca="1">IFERROR(OFFSET(DC[[#Headers],[Code Project]],MATCH(MYCS[[#This Row],[Project Code and Name ]],DC[Code Project],0),-3),"")</f>
        <v/>
      </c>
      <c r="C796" s="93"/>
      <c r="D796" s="95" t="str">
        <f ca="1">IFERROR(OFFSET(DC[[#Headers],[Code Project]],MATCH(MYCS[[#This Row],[Project Code and Name ]],DC[Code Project],0),1),"")</f>
        <v/>
      </c>
      <c r="E796" s="96" t="str">
        <f ca="1">IFERROR(OFFSET(DC[[#Headers],[Code Project]],MATCH(MYCS[[#This Row],[Project Code and Name ]],DC[Code Project],0),6),"")</f>
        <v/>
      </c>
      <c r="F796" s="93"/>
      <c r="G796" s="93"/>
      <c r="H796" s="97"/>
      <c r="I796" s="97"/>
      <c r="J796" s="97"/>
      <c r="K796" s="97"/>
      <c r="L796" s="97"/>
      <c r="M796" s="97"/>
      <c r="N796" s="98">
        <f>J796+K796+L796+MYCS[[#This Row],[Non contractual commitments]]</f>
        <v>0</v>
      </c>
      <c r="O796" s="97"/>
      <c r="P796" s="97"/>
      <c r="Q796" s="97"/>
      <c r="R796" s="97"/>
      <c r="S796" s="97"/>
      <c r="T796" s="97"/>
      <c r="U796" s="98">
        <f>SUM(MYCS[[#This Row],[FY25-26 sum (signed)]:[Cumulative spending to end FY 23/24]],MYCS[[#This Row],[Approved budget FY 24/25]])</f>
        <v>0</v>
      </c>
      <c r="V796" s="99">
        <f>MYCS[[#This Row],[Total Project Commitments]]-MYCS[[#This Row],[Total approved cost of the project by DC (Value in UGX)]]</f>
        <v>0</v>
      </c>
      <c r="W796" s="93"/>
      <c r="X796" s="93"/>
      <c r="Y796" s="93"/>
      <c r="Z796" s="100"/>
    </row>
    <row r="797" spans="1:26" ht="20.25" x14ac:dyDescent="0.3">
      <c r="A797" s="93"/>
      <c r="B797" s="94" t="str">
        <f ca="1">IFERROR(OFFSET(DC[[#Headers],[Code Project]],MATCH(MYCS[[#This Row],[Project Code and Name ]],DC[Code Project],0),-3),"")</f>
        <v/>
      </c>
      <c r="C797" s="93"/>
      <c r="D797" s="95" t="str">
        <f ca="1">IFERROR(OFFSET(DC[[#Headers],[Code Project]],MATCH(MYCS[[#This Row],[Project Code and Name ]],DC[Code Project],0),1),"")</f>
        <v/>
      </c>
      <c r="E797" s="96" t="str">
        <f ca="1">IFERROR(OFFSET(DC[[#Headers],[Code Project]],MATCH(MYCS[[#This Row],[Project Code and Name ]],DC[Code Project],0),6),"")</f>
        <v/>
      </c>
      <c r="F797" s="93"/>
      <c r="G797" s="93"/>
      <c r="H797" s="97"/>
      <c r="I797" s="97"/>
      <c r="J797" s="97"/>
      <c r="K797" s="97"/>
      <c r="L797" s="97"/>
      <c r="M797" s="97"/>
      <c r="N797" s="98">
        <f>J797+K797+L797+MYCS[[#This Row],[Non contractual commitments]]</f>
        <v>0</v>
      </c>
      <c r="O797" s="97"/>
      <c r="P797" s="97"/>
      <c r="Q797" s="97"/>
      <c r="R797" s="97"/>
      <c r="S797" s="97"/>
      <c r="T797" s="97"/>
      <c r="U797" s="98">
        <f>SUM(MYCS[[#This Row],[FY25-26 sum (signed)]:[Cumulative spending to end FY 23/24]],MYCS[[#This Row],[Approved budget FY 24/25]])</f>
        <v>0</v>
      </c>
      <c r="V797" s="99">
        <f>MYCS[[#This Row],[Total Project Commitments]]-MYCS[[#This Row],[Total approved cost of the project by DC (Value in UGX)]]</f>
        <v>0</v>
      </c>
      <c r="W797" s="93"/>
      <c r="X797" s="93"/>
      <c r="Y797" s="93"/>
      <c r="Z797" s="100"/>
    </row>
    <row r="798" spans="1:26" ht="20.25" x14ac:dyDescent="0.3">
      <c r="A798" s="93"/>
      <c r="B798" s="94" t="str">
        <f ca="1">IFERROR(OFFSET(DC[[#Headers],[Code Project]],MATCH(MYCS[[#This Row],[Project Code and Name ]],DC[Code Project],0),-3),"")</f>
        <v/>
      </c>
      <c r="C798" s="93"/>
      <c r="D798" s="95" t="str">
        <f ca="1">IFERROR(OFFSET(DC[[#Headers],[Code Project]],MATCH(MYCS[[#This Row],[Project Code and Name ]],DC[Code Project],0),1),"")</f>
        <v/>
      </c>
      <c r="E798" s="96" t="str">
        <f ca="1">IFERROR(OFFSET(DC[[#Headers],[Code Project]],MATCH(MYCS[[#This Row],[Project Code and Name ]],DC[Code Project],0),6),"")</f>
        <v/>
      </c>
      <c r="F798" s="93"/>
      <c r="G798" s="93"/>
      <c r="H798" s="97"/>
      <c r="I798" s="97"/>
      <c r="J798" s="97"/>
      <c r="K798" s="97"/>
      <c r="L798" s="97"/>
      <c r="M798" s="97"/>
      <c r="N798" s="98">
        <f>J798+K798+L798+MYCS[[#This Row],[Non contractual commitments]]</f>
        <v>0</v>
      </c>
      <c r="O798" s="97"/>
      <c r="P798" s="97"/>
      <c r="Q798" s="97"/>
      <c r="R798" s="97"/>
      <c r="S798" s="97"/>
      <c r="T798" s="97"/>
      <c r="U798" s="98">
        <f>SUM(MYCS[[#This Row],[FY25-26 sum (signed)]:[Cumulative spending to end FY 23/24]],MYCS[[#This Row],[Approved budget FY 24/25]])</f>
        <v>0</v>
      </c>
      <c r="V798" s="99">
        <f>MYCS[[#This Row],[Total Project Commitments]]-MYCS[[#This Row],[Total approved cost of the project by DC (Value in UGX)]]</f>
        <v>0</v>
      </c>
      <c r="W798" s="93"/>
      <c r="X798" s="93"/>
      <c r="Y798" s="93"/>
      <c r="Z798" s="100"/>
    </row>
    <row r="799" spans="1:26" ht="20.25" x14ac:dyDescent="0.3">
      <c r="A799" s="93"/>
      <c r="B799" s="94" t="str">
        <f ca="1">IFERROR(OFFSET(DC[[#Headers],[Code Project]],MATCH(MYCS[[#This Row],[Project Code and Name ]],DC[Code Project],0),-3),"")</f>
        <v/>
      </c>
      <c r="C799" s="93"/>
      <c r="D799" s="95" t="str">
        <f ca="1">IFERROR(OFFSET(DC[[#Headers],[Code Project]],MATCH(MYCS[[#This Row],[Project Code and Name ]],DC[Code Project],0),1),"")</f>
        <v/>
      </c>
      <c r="E799" s="96" t="str">
        <f ca="1">IFERROR(OFFSET(DC[[#Headers],[Code Project]],MATCH(MYCS[[#This Row],[Project Code and Name ]],DC[Code Project],0),6),"")</f>
        <v/>
      </c>
      <c r="F799" s="93"/>
      <c r="G799" s="93"/>
      <c r="H799" s="97"/>
      <c r="I799" s="97"/>
      <c r="J799" s="97"/>
      <c r="K799" s="97"/>
      <c r="L799" s="97"/>
      <c r="M799" s="97"/>
      <c r="N799" s="98">
        <f>J799+K799+L799+MYCS[[#This Row],[Non contractual commitments]]</f>
        <v>0</v>
      </c>
      <c r="O799" s="97"/>
      <c r="P799" s="97"/>
      <c r="Q799" s="97"/>
      <c r="R799" s="97"/>
      <c r="S799" s="97"/>
      <c r="T799" s="97"/>
      <c r="U799" s="98">
        <f>SUM(MYCS[[#This Row],[FY25-26 sum (signed)]:[Cumulative spending to end FY 23/24]],MYCS[[#This Row],[Approved budget FY 24/25]])</f>
        <v>0</v>
      </c>
      <c r="V799" s="99">
        <f>MYCS[[#This Row],[Total Project Commitments]]-MYCS[[#This Row],[Total approved cost of the project by DC (Value in UGX)]]</f>
        <v>0</v>
      </c>
      <c r="W799" s="93"/>
      <c r="X799" s="93"/>
      <c r="Y799" s="93"/>
      <c r="Z799" s="100"/>
    </row>
    <row r="800" spans="1:26" ht="20.25" x14ac:dyDescent="0.3">
      <c r="A800" s="93"/>
      <c r="B800" s="94" t="str">
        <f ca="1">IFERROR(OFFSET(DC[[#Headers],[Code Project]],MATCH(MYCS[[#This Row],[Project Code and Name ]],DC[Code Project],0),-3),"")</f>
        <v/>
      </c>
      <c r="C800" s="93"/>
      <c r="D800" s="95" t="str">
        <f ca="1">IFERROR(OFFSET(DC[[#Headers],[Code Project]],MATCH(MYCS[[#This Row],[Project Code and Name ]],DC[Code Project],0),1),"")</f>
        <v/>
      </c>
      <c r="E800" s="96" t="str">
        <f ca="1">IFERROR(OFFSET(DC[[#Headers],[Code Project]],MATCH(MYCS[[#This Row],[Project Code and Name ]],DC[Code Project],0),6),"")</f>
        <v/>
      </c>
      <c r="F800" s="93"/>
      <c r="G800" s="93"/>
      <c r="H800" s="97"/>
      <c r="I800" s="97"/>
      <c r="J800" s="97"/>
      <c r="K800" s="97"/>
      <c r="L800" s="97"/>
      <c r="M800" s="97"/>
      <c r="N800" s="98">
        <f>J800+K800+L800+MYCS[[#This Row],[Non contractual commitments]]</f>
        <v>0</v>
      </c>
      <c r="O800" s="97"/>
      <c r="P800" s="97"/>
      <c r="Q800" s="97"/>
      <c r="R800" s="97"/>
      <c r="S800" s="97"/>
      <c r="T800" s="97"/>
      <c r="U800" s="98">
        <f>SUM(MYCS[[#This Row],[FY25-26 sum (signed)]:[Cumulative spending to end FY 23/24]],MYCS[[#This Row],[Approved budget FY 24/25]])</f>
        <v>0</v>
      </c>
      <c r="V800" s="99">
        <f>MYCS[[#This Row],[Total Project Commitments]]-MYCS[[#This Row],[Total approved cost of the project by DC (Value in UGX)]]</f>
        <v>0</v>
      </c>
      <c r="W800" s="93"/>
      <c r="X800" s="93"/>
      <c r="Y800" s="93"/>
      <c r="Z800" s="100"/>
    </row>
    <row r="801" spans="1:26" ht="20.25" x14ac:dyDescent="0.3">
      <c r="A801" s="93"/>
      <c r="B801" s="94" t="str">
        <f ca="1">IFERROR(OFFSET(DC[[#Headers],[Code Project]],MATCH(MYCS[[#This Row],[Project Code and Name ]],DC[Code Project],0),-3),"")</f>
        <v/>
      </c>
      <c r="C801" s="93"/>
      <c r="D801" s="95" t="str">
        <f ca="1">IFERROR(OFFSET(DC[[#Headers],[Code Project]],MATCH(MYCS[[#This Row],[Project Code and Name ]],DC[Code Project],0),1),"")</f>
        <v/>
      </c>
      <c r="E801" s="96" t="str">
        <f ca="1">IFERROR(OFFSET(DC[[#Headers],[Code Project]],MATCH(MYCS[[#This Row],[Project Code and Name ]],DC[Code Project],0),6),"")</f>
        <v/>
      </c>
      <c r="F801" s="93"/>
      <c r="G801" s="93"/>
      <c r="H801" s="97"/>
      <c r="I801" s="97"/>
      <c r="J801" s="97"/>
      <c r="K801" s="97"/>
      <c r="L801" s="97"/>
      <c r="M801" s="97"/>
      <c r="N801" s="98">
        <f>J801+K801+L801+MYCS[[#This Row],[Non contractual commitments]]</f>
        <v>0</v>
      </c>
      <c r="O801" s="97"/>
      <c r="P801" s="97"/>
      <c r="Q801" s="97"/>
      <c r="R801" s="97"/>
      <c r="S801" s="97"/>
      <c r="T801" s="97"/>
      <c r="U801" s="98">
        <f>SUM(MYCS[[#This Row],[FY25-26 sum (signed)]:[Cumulative spending to end FY 23/24]],MYCS[[#This Row],[Approved budget FY 24/25]])</f>
        <v>0</v>
      </c>
      <c r="V801" s="99">
        <f>MYCS[[#This Row],[Total Project Commitments]]-MYCS[[#This Row],[Total approved cost of the project by DC (Value in UGX)]]</f>
        <v>0</v>
      </c>
      <c r="W801" s="93"/>
      <c r="X801" s="93"/>
      <c r="Y801" s="93"/>
      <c r="Z801" s="100"/>
    </row>
    <row r="802" spans="1:26" ht="20.25" x14ac:dyDescent="0.3">
      <c r="A802" s="93"/>
      <c r="B802" s="94" t="str">
        <f ca="1">IFERROR(OFFSET(DC[[#Headers],[Code Project]],MATCH(MYCS[[#This Row],[Project Code and Name ]],DC[Code Project],0),-3),"")</f>
        <v/>
      </c>
      <c r="C802" s="93"/>
      <c r="D802" s="95" t="str">
        <f ca="1">IFERROR(OFFSET(DC[[#Headers],[Code Project]],MATCH(MYCS[[#This Row],[Project Code and Name ]],DC[Code Project],0),1),"")</f>
        <v/>
      </c>
      <c r="E802" s="96" t="str">
        <f ca="1">IFERROR(OFFSET(DC[[#Headers],[Code Project]],MATCH(MYCS[[#This Row],[Project Code and Name ]],DC[Code Project],0),6),"")</f>
        <v/>
      </c>
      <c r="F802" s="93"/>
      <c r="G802" s="93"/>
      <c r="H802" s="97"/>
      <c r="I802" s="97"/>
      <c r="J802" s="97"/>
      <c r="K802" s="97"/>
      <c r="L802" s="97"/>
      <c r="M802" s="97"/>
      <c r="N802" s="98">
        <f>J802+K802+L802+MYCS[[#This Row],[Non contractual commitments]]</f>
        <v>0</v>
      </c>
      <c r="O802" s="97"/>
      <c r="P802" s="97"/>
      <c r="Q802" s="97"/>
      <c r="R802" s="97"/>
      <c r="S802" s="97"/>
      <c r="T802" s="97"/>
      <c r="U802" s="98">
        <f>SUM(MYCS[[#This Row],[FY25-26 sum (signed)]:[Cumulative spending to end FY 23/24]],MYCS[[#This Row],[Approved budget FY 24/25]])</f>
        <v>0</v>
      </c>
      <c r="V802" s="99">
        <f>MYCS[[#This Row],[Total Project Commitments]]-MYCS[[#This Row],[Total approved cost of the project by DC (Value in UGX)]]</f>
        <v>0</v>
      </c>
      <c r="W802" s="93"/>
      <c r="X802" s="93"/>
      <c r="Y802" s="93"/>
      <c r="Z802" s="100"/>
    </row>
    <row r="803" spans="1:26" ht="20.25" x14ac:dyDescent="0.3">
      <c r="A803" s="93"/>
      <c r="B803" s="94" t="str">
        <f ca="1">IFERROR(OFFSET(DC[[#Headers],[Code Project]],MATCH(MYCS[[#This Row],[Project Code and Name ]],DC[Code Project],0),-3),"")</f>
        <v/>
      </c>
      <c r="C803" s="93"/>
      <c r="D803" s="95" t="str">
        <f ca="1">IFERROR(OFFSET(DC[[#Headers],[Code Project]],MATCH(MYCS[[#This Row],[Project Code and Name ]],DC[Code Project],0),1),"")</f>
        <v/>
      </c>
      <c r="E803" s="96" t="str">
        <f ca="1">IFERROR(OFFSET(DC[[#Headers],[Code Project]],MATCH(MYCS[[#This Row],[Project Code and Name ]],DC[Code Project],0),6),"")</f>
        <v/>
      </c>
      <c r="F803" s="93"/>
      <c r="G803" s="93"/>
      <c r="H803" s="97"/>
      <c r="I803" s="97"/>
      <c r="J803" s="97"/>
      <c r="K803" s="97"/>
      <c r="L803" s="97"/>
      <c r="M803" s="97"/>
      <c r="N803" s="98">
        <f>J803+K803+L803+MYCS[[#This Row],[Non contractual commitments]]</f>
        <v>0</v>
      </c>
      <c r="O803" s="97"/>
      <c r="P803" s="97"/>
      <c r="Q803" s="97"/>
      <c r="R803" s="97"/>
      <c r="S803" s="97"/>
      <c r="T803" s="97"/>
      <c r="U803" s="98">
        <f>SUM(MYCS[[#This Row],[FY25-26 sum (signed)]:[Cumulative spending to end FY 23/24]],MYCS[[#This Row],[Approved budget FY 24/25]])</f>
        <v>0</v>
      </c>
      <c r="V803" s="99">
        <f>MYCS[[#This Row],[Total Project Commitments]]-MYCS[[#This Row],[Total approved cost of the project by DC (Value in UGX)]]</f>
        <v>0</v>
      </c>
      <c r="W803" s="93"/>
      <c r="X803" s="93"/>
      <c r="Y803" s="93"/>
      <c r="Z803" s="100"/>
    </row>
    <row r="804" spans="1:26" ht="20.25" x14ac:dyDescent="0.3">
      <c r="A804" s="93"/>
      <c r="B804" s="94" t="str">
        <f ca="1">IFERROR(OFFSET(DC[[#Headers],[Code Project]],MATCH(MYCS[[#This Row],[Project Code and Name ]],DC[Code Project],0),-3),"")</f>
        <v/>
      </c>
      <c r="C804" s="93"/>
      <c r="D804" s="95" t="str">
        <f ca="1">IFERROR(OFFSET(DC[[#Headers],[Code Project]],MATCH(MYCS[[#This Row],[Project Code and Name ]],DC[Code Project],0),1),"")</f>
        <v/>
      </c>
      <c r="E804" s="96" t="str">
        <f ca="1">IFERROR(OFFSET(DC[[#Headers],[Code Project]],MATCH(MYCS[[#This Row],[Project Code and Name ]],DC[Code Project],0),6),"")</f>
        <v/>
      </c>
      <c r="F804" s="93"/>
      <c r="G804" s="93"/>
      <c r="H804" s="97"/>
      <c r="I804" s="97"/>
      <c r="J804" s="97"/>
      <c r="K804" s="97"/>
      <c r="L804" s="97"/>
      <c r="M804" s="97"/>
      <c r="N804" s="98">
        <f>J804+K804+L804+MYCS[[#This Row],[Non contractual commitments]]</f>
        <v>0</v>
      </c>
      <c r="O804" s="97"/>
      <c r="P804" s="97"/>
      <c r="Q804" s="97"/>
      <c r="R804" s="97"/>
      <c r="S804" s="97"/>
      <c r="T804" s="97"/>
      <c r="U804" s="98">
        <f>SUM(MYCS[[#This Row],[FY25-26 sum (signed)]:[Cumulative spending to end FY 23/24]],MYCS[[#This Row],[Approved budget FY 24/25]])</f>
        <v>0</v>
      </c>
      <c r="V804" s="99">
        <f>MYCS[[#This Row],[Total Project Commitments]]-MYCS[[#This Row],[Total approved cost of the project by DC (Value in UGX)]]</f>
        <v>0</v>
      </c>
      <c r="W804" s="93"/>
      <c r="X804" s="93"/>
      <c r="Y804" s="93"/>
      <c r="Z804" s="100"/>
    </row>
    <row r="805" spans="1:26" ht="20.25" x14ac:dyDescent="0.3">
      <c r="A805" s="93"/>
      <c r="B805" s="94" t="str">
        <f ca="1">IFERROR(OFFSET(DC[[#Headers],[Code Project]],MATCH(MYCS[[#This Row],[Project Code and Name ]],DC[Code Project],0),-3),"")</f>
        <v/>
      </c>
      <c r="C805" s="93"/>
      <c r="D805" s="95" t="str">
        <f ca="1">IFERROR(OFFSET(DC[[#Headers],[Code Project]],MATCH(MYCS[[#This Row],[Project Code and Name ]],DC[Code Project],0),1),"")</f>
        <v/>
      </c>
      <c r="E805" s="96" t="str">
        <f ca="1">IFERROR(OFFSET(DC[[#Headers],[Code Project]],MATCH(MYCS[[#This Row],[Project Code and Name ]],DC[Code Project],0),6),"")</f>
        <v/>
      </c>
      <c r="F805" s="93"/>
      <c r="G805" s="93"/>
      <c r="H805" s="97"/>
      <c r="I805" s="97"/>
      <c r="J805" s="97"/>
      <c r="K805" s="97"/>
      <c r="L805" s="97"/>
      <c r="M805" s="97"/>
      <c r="N805" s="98">
        <f>J805+K805+L805+MYCS[[#This Row],[Non contractual commitments]]</f>
        <v>0</v>
      </c>
      <c r="O805" s="97"/>
      <c r="P805" s="97"/>
      <c r="Q805" s="97"/>
      <c r="R805" s="97"/>
      <c r="S805" s="97"/>
      <c r="T805" s="97"/>
      <c r="U805" s="98">
        <f>SUM(MYCS[[#This Row],[FY25-26 sum (signed)]:[Cumulative spending to end FY 23/24]],MYCS[[#This Row],[Approved budget FY 24/25]])</f>
        <v>0</v>
      </c>
      <c r="V805" s="99">
        <f>MYCS[[#This Row],[Total Project Commitments]]-MYCS[[#This Row],[Total approved cost of the project by DC (Value in UGX)]]</f>
        <v>0</v>
      </c>
      <c r="W805" s="93"/>
      <c r="X805" s="93"/>
      <c r="Y805" s="93"/>
      <c r="Z805" s="100"/>
    </row>
    <row r="806" spans="1:26" ht="20.25" x14ac:dyDescent="0.3">
      <c r="A806" s="93"/>
      <c r="B806" s="94" t="str">
        <f ca="1">IFERROR(OFFSET(DC[[#Headers],[Code Project]],MATCH(MYCS[[#This Row],[Project Code and Name ]],DC[Code Project],0),-3),"")</f>
        <v/>
      </c>
      <c r="C806" s="93"/>
      <c r="D806" s="95" t="str">
        <f ca="1">IFERROR(OFFSET(DC[[#Headers],[Code Project]],MATCH(MYCS[[#This Row],[Project Code and Name ]],DC[Code Project],0),1),"")</f>
        <v/>
      </c>
      <c r="E806" s="96" t="str">
        <f ca="1">IFERROR(OFFSET(DC[[#Headers],[Code Project]],MATCH(MYCS[[#This Row],[Project Code and Name ]],DC[Code Project],0),6),"")</f>
        <v/>
      </c>
      <c r="F806" s="93"/>
      <c r="G806" s="93"/>
      <c r="H806" s="97"/>
      <c r="I806" s="97"/>
      <c r="J806" s="97"/>
      <c r="K806" s="97"/>
      <c r="L806" s="97"/>
      <c r="M806" s="97"/>
      <c r="N806" s="98">
        <f>J806+K806+L806+MYCS[[#This Row],[Non contractual commitments]]</f>
        <v>0</v>
      </c>
      <c r="O806" s="97"/>
      <c r="P806" s="97"/>
      <c r="Q806" s="97"/>
      <c r="R806" s="97"/>
      <c r="S806" s="97"/>
      <c r="T806" s="97"/>
      <c r="U806" s="98">
        <f>SUM(MYCS[[#This Row],[FY25-26 sum (signed)]:[Cumulative spending to end FY 23/24]],MYCS[[#This Row],[Approved budget FY 24/25]])</f>
        <v>0</v>
      </c>
      <c r="V806" s="99">
        <f>MYCS[[#This Row],[Total Project Commitments]]-MYCS[[#This Row],[Total approved cost of the project by DC (Value in UGX)]]</f>
        <v>0</v>
      </c>
      <c r="W806" s="93"/>
      <c r="X806" s="93"/>
      <c r="Y806" s="93"/>
      <c r="Z806" s="100"/>
    </row>
    <row r="807" spans="1:26" ht="20.25" x14ac:dyDescent="0.3">
      <c r="A807" s="93"/>
      <c r="B807" s="94" t="str">
        <f ca="1">IFERROR(OFFSET(DC[[#Headers],[Code Project]],MATCH(MYCS[[#This Row],[Project Code and Name ]],DC[Code Project],0),-3),"")</f>
        <v/>
      </c>
      <c r="C807" s="93"/>
      <c r="D807" s="95" t="str">
        <f ca="1">IFERROR(OFFSET(DC[[#Headers],[Code Project]],MATCH(MYCS[[#This Row],[Project Code and Name ]],DC[Code Project],0),1),"")</f>
        <v/>
      </c>
      <c r="E807" s="96" t="str">
        <f ca="1">IFERROR(OFFSET(DC[[#Headers],[Code Project]],MATCH(MYCS[[#This Row],[Project Code and Name ]],DC[Code Project],0),6),"")</f>
        <v/>
      </c>
      <c r="F807" s="93"/>
      <c r="G807" s="93"/>
      <c r="H807" s="97"/>
      <c r="I807" s="97"/>
      <c r="J807" s="97"/>
      <c r="K807" s="97"/>
      <c r="L807" s="97"/>
      <c r="M807" s="97"/>
      <c r="N807" s="98">
        <f>J807+K807+L807+MYCS[[#This Row],[Non contractual commitments]]</f>
        <v>0</v>
      </c>
      <c r="O807" s="97"/>
      <c r="P807" s="97"/>
      <c r="Q807" s="97"/>
      <c r="R807" s="97"/>
      <c r="S807" s="97"/>
      <c r="T807" s="97"/>
      <c r="U807" s="98">
        <f>SUM(MYCS[[#This Row],[FY25-26 sum (signed)]:[Cumulative spending to end FY 23/24]],MYCS[[#This Row],[Approved budget FY 24/25]])</f>
        <v>0</v>
      </c>
      <c r="V807" s="99">
        <f>MYCS[[#This Row],[Total Project Commitments]]-MYCS[[#This Row],[Total approved cost of the project by DC (Value in UGX)]]</f>
        <v>0</v>
      </c>
      <c r="W807" s="93"/>
      <c r="X807" s="93"/>
      <c r="Y807" s="93"/>
      <c r="Z807" s="100"/>
    </row>
    <row r="808" spans="1:26" ht="20.25" x14ac:dyDescent="0.3">
      <c r="A808" s="93"/>
      <c r="B808" s="94" t="str">
        <f ca="1">IFERROR(OFFSET(DC[[#Headers],[Code Project]],MATCH(MYCS[[#This Row],[Project Code and Name ]],DC[Code Project],0),-3),"")</f>
        <v/>
      </c>
      <c r="C808" s="93"/>
      <c r="D808" s="95" t="str">
        <f ca="1">IFERROR(OFFSET(DC[[#Headers],[Code Project]],MATCH(MYCS[[#This Row],[Project Code and Name ]],DC[Code Project],0),1),"")</f>
        <v/>
      </c>
      <c r="E808" s="96" t="str">
        <f ca="1">IFERROR(OFFSET(DC[[#Headers],[Code Project]],MATCH(MYCS[[#This Row],[Project Code and Name ]],DC[Code Project],0),6),"")</f>
        <v/>
      </c>
      <c r="F808" s="93"/>
      <c r="G808" s="93"/>
      <c r="H808" s="97"/>
      <c r="I808" s="97"/>
      <c r="J808" s="97"/>
      <c r="K808" s="97"/>
      <c r="L808" s="97"/>
      <c r="M808" s="97"/>
      <c r="N808" s="98">
        <f>J808+K808+L808+MYCS[[#This Row],[Non contractual commitments]]</f>
        <v>0</v>
      </c>
      <c r="O808" s="97"/>
      <c r="P808" s="97"/>
      <c r="Q808" s="97"/>
      <c r="R808" s="97"/>
      <c r="S808" s="97"/>
      <c r="T808" s="97"/>
      <c r="U808" s="98">
        <f>SUM(MYCS[[#This Row],[FY25-26 sum (signed)]:[Cumulative spending to end FY 23/24]],MYCS[[#This Row],[Approved budget FY 24/25]])</f>
        <v>0</v>
      </c>
      <c r="V808" s="99">
        <f>MYCS[[#This Row],[Total Project Commitments]]-MYCS[[#This Row],[Total approved cost of the project by DC (Value in UGX)]]</f>
        <v>0</v>
      </c>
      <c r="W808" s="93"/>
      <c r="X808" s="93"/>
      <c r="Y808" s="93"/>
      <c r="Z808" s="100"/>
    </row>
    <row r="809" spans="1:26" ht="20.25" x14ac:dyDescent="0.3">
      <c r="A809" s="93"/>
      <c r="B809" s="94" t="str">
        <f ca="1">IFERROR(OFFSET(DC[[#Headers],[Code Project]],MATCH(MYCS[[#This Row],[Project Code and Name ]],DC[Code Project],0),-3),"")</f>
        <v/>
      </c>
      <c r="C809" s="93"/>
      <c r="D809" s="95" t="str">
        <f ca="1">IFERROR(OFFSET(DC[[#Headers],[Code Project]],MATCH(MYCS[[#This Row],[Project Code and Name ]],DC[Code Project],0),1),"")</f>
        <v/>
      </c>
      <c r="E809" s="96" t="str">
        <f ca="1">IFERROR(OFFSET(DC[[#Headers],[Code Project]],MATCH(MYCS[[#This Row],[Project Code and Name ]],DC[Code Project],0),6),"")</f>
        <v/>
      </c>
      <c r="F809" s="93"/>
      <c r="G809" s="93"/>
      <c r="H809" s="97"/>
      <c r="I809" s="97"/>
      <c r="J809" s="97"/>
      <c r="K809" s="97"/>
      <c r="L809" s="97"/>
      <c r="M809" s="97"/>
      <c r="N809" s="98">
        <f>J809+K809+L809+MYCS[[#This Row],[Non contractual commitments]]</f>
        <v>0</v>
      </c>
      <c r="O809" s="97"/>
      <c r="P809" s="97"/>
      <c r="Q809" s="97"/>
      <c r="R809" s="97"/>
      <c r="S809" s="97"/>
      <c r="T809" s="97"/>
      <c r="U809" s="98">
        <f>SUM(MYCS[[#This Row],[FY25-26 sum (signed)]:[Cumulative spending to end FY 23/24]],MYCS[[#This Row],[Approved budget FY 24/25]])</f>
        <v>0</v>
      </c>
      <c r="V809" s="99">
        <f>MYCS[[#This Row],[Total Project Commitments]]-MYCS[[#This Row],[Total approved cost of the project by DC (Value in UGX)]]</f>
        <v>0</v>
      </c>
      <c r="W809" s="93"/>
      <c r="X809" s="93"/>
      <c r="Y809" s="93"/>
      <c r="Z809" s="100"/>
    </row>
    <row r="810" spans="1:26" ht="20.25" x14ac:dyDescent="0.3">
      <c r="A810" s="93"/>
      <c r="B810" s="94" t="str">
        <f ca="1">IFERROR(OFFSET(DC[[#Headers],[Code Project]],MATCH(MYCS[[#This Row],[Project Code and Name ]],DC[Code Project],0),-3),"")</f>
        <v/>
      </c>
      <c r="C810" s="93"/>
      <c r="D810" s="95" t="str">
        <f ca="1">IFERROR(OFFSET(DC[[#Headers],[Code Project]],MATCH(MYCS[[#This Row],[Project Code and Name ]],DC[Code Project],0),1),"")</f>
        <v/>
      </c>
      <c r="E810" s="96" t="str">
        <f ca="1">IFERROR(OFFSET(DC[[#Headers],[Code Project]],MATCH(MYCS[[#This Row],[Project Code and Name ]],DC[Code Project],0),6),"")</f>
        <v/>
      </c>
      <c r="F810" s="93"/>
      <c r="G810" s="93"/>
      <c r="H810" s="97"/>
      <c r="I810" s="97"/>
      <c r="J810" s="97"/>
      <c r="K810" s="97"/>
      <c r="L810" s="97"/>
      <c r="M810" s="97"/>
      <c r="N810" s="98">
        <f>J810+K810+L810+MYCS[[#This Row],[Non contractual commitments]]</f>
        <v>0</v>
      </c>
      <c r="O810" s="97"/>
      <c r="P810" s="97"/>
      <c r="Q810" s="97"/>
      <c r="R810" s="97"/>
      <c r="S810" s="97"/>
      <c r="T810" s="97"/>
      <c r="U810" s="98">
        <f>SUM(MYCS[[#This Row],[FY25-26 sum (signed)]:[Cumulative spending to end FY 23/24]],MYCS[[#This Row],[Approved budget FY 24/25]])</f>
        <v>0</v>
      </c>
      <c r="V810" s="99">
        <f>MYCS[[#This Row],[Total Project Commitments]]-MYCS[[#This Row],[Total approved cost of the project by DC (Value in UGX)]]</f>
        <v>0</v>
      </c>
      <c r="W810" s="93"/>
      <c r="X810" s="93"/>
      <c r="Y810" s="93"/>
      <c r="Z810" s="100"/>
    </row>
    <row r="811" spans="1:26" ht="20.25" x14ac:dyDescent="0.3">
      <c r="A811" s="93"/>
      <c r="B811" s="94" t="str">
        <f ca="1">IFERROR(OFFSET(DC[[#Headers],[Code Project]],MATCH(MYCS[[#This Row],[Project Code and Name ]],DC[Code Project],0),-3),"")</f>
        <v/>
      </c>
      <c r="C811" s="93"/>
      <c r="D811" s="95" t="str">
        <f ca="1">IFERROR(OFFSET(DC[[#Headers],[Code Project]],MATCH(MYCS[[#This Row],[Project Code and Name ]],DC[Code Project],0),1),"")</f>
        <v/>
      </c>
      <c r="E811" s="96" t="str">
        <f ca="1">IFERROR(OFFSET(DC[[#Headers],[Code Project]],MATCH(MYCS[[#This Row],[Project Code and Name ]],DC[Code Project],0),6),"")</f>
        <v/>
      </c>
      <c r="F811" s="93"/>
      <c r="G811" s="93"/>
      <c r="H811" s="97"/>
      <c r="I811" s="97"/>
      <c r="J811" s="97"/>
      <c r="K811" s="97"/>
      <c r="L811" s="97"/>
      <c r="M811" s="97"/>
      <c r="N811" s="98">
        <f>J811+K811+L811+MYCS[[#This Row],[Non contractual commitments]]</f>
        <v>0</v>
      </c>
      <c r="O811" s="97"/>
      <c r="P811" s="97"/>
      <c r="Q811" s="97"/>
      <c r="R811" s="97"/>
      <c r="S811" s="97"/>
      <c r="T811" s="97"/>
      <c r="U811" s="98">
        <f>SUM(MYCS[[#This Row],[FY25-26 sum (signed)]:[Cumulative spending to end FY 23/24]],MYCS[[#This Row],[Approved budget FY 24/25]])</f>
        <v>0</v>
      </c>
      <c r="V811" s="99">
        <f>MYCS[[#This Row],[Total Project Commitments]]-MYCS[[#This Row],[Total approved cost of the project by DC (Value in UGX)]]</f>
        <v>0</v>
      </c>
      <c r="W811" s="93"/>
      <c r="X811" s="93"/>
      <c r="Y811" s="93"/>
      <c r="Z811" s="100"/>
    </row>
    <row r="812" spans="1:26" ht="20.25" x14ac:dyDescent="0.3">
      <c r="A812" s="93"/>
      <c r="B812" s="94" t="str">
        <f ca="1">IFERROR(OFFSET(DC[[#Headers],[Code Project]],MATCH(MYCS[[#This Row],[Project Code and Name ]],DC[Code Project],0),-3),"")</f>
        <v/>
      </c>
      <c r="C812" s="93"/>
      <c r="D812" s="95" t="str">
        <f ca="1">IFERROR(OFFSET(DC[[#Headers],[Code Project]],MATCH(MYCS[[#This Row],[Project Code and Name ]],DC[Code Project],0),1),"")</f>
        <v/>
      </c>
      <c r="E812" s="96" t="str">
        <f ca="1">IFERROR(OFFSET(DC[[#Headers],[Code Project]],MATCH(MYCS[[#This Row],[Project Code and Name ]],DC[Code Project],0),6),"")</f>
        <v/>
      </c>
      <c r="F812" s="93"/>
      <c r="G812" s="93"/>
      <c r="H812" s="97"/>
      <c r="I812" s="97"/>
      <c r="J812" s="97"/>
      <c r="K812" s="97"/>
      <c r="L812" s="97"/>
      <c r="M812" s="97"/>
      <c r="N812" s="98">
        <f>J812+K812+L812+MYCS[[#This Row],[Non contractual commitments]]</f>
        <v>0</v>
      </c>
      <c r="O812" s="97"/>
      <c r="P812" s="97"/>
      <c r="Q812" s="97"/>
      <c r="R812" s="97"/>
      <c r="S812" s="97"/>
      <c r="T812" s="97"/>
      <c r="U812" s="98">
        <f>SUM(MYCS[[#This Row],[FY25-26 sum (signed)]:[Cumulative spending to end FY 23/24]],MYCS[[#This Row],[Approved budget FY 24/25]])</f>
        <v>0</v>
      </c>
      <c r="V812" s="99">
        <f>MYCS[[#This Row],[Total Project Commitments]]-MYCS[[#This Row],[Total approved cost of the project by DC (Value in UGX)]]</f>
        <v>0</v>
      </c>
      <c r="W812" s="93"/>
      <c r="X812" s="93"/>
      <c r="Y812" s="93"/>
      <c r="Z812" s="100"/>
    </row>
    <row r="813" spans="1:26" ht="20.25" x14ac:dyDescent="0.3">
      <c r="A813" s="93"/>
      <c r="B813" s="94" t="str">
        <f ca="1">IFERROR(OFFSET(DC[[#Headers],[Code Project]],MATCH(MYCS[[#This Row],[Project Code and Name ]],DC[Code Project],0),-3),"")</f>
        <v/>
      </c>
      <c r="C813" s="93"/>
      <c r="D813" s="95" t="str">
        <f ca="1">IFERROR(OFFSET(DC[[#Headers],[Code Project]],MATCH(MYCS[[#This Row],[Project Code and Name ]],DC[Code Project],0),1),"")</f>
        <v/>
      </c>
      <c r="E813" s="96" t="str">
        <f ca="1">IFERROR(OFFSET(DC[[#Headers],[Code Project]],MATCH(MYCS[[#This Row],[Project Code and Name ]],DC[Code Project],0),6),"")</f>
        <v/>
      </c>
      <c r="F813" s="93"/>
      <c r="G813" s="93"/>
      <c r="H813" s="97"/>
      <c r="I813" s="97"/>
      <c r="J813" s="97"/>
      <c r="K813" s="97"/>
      <c r="L813" s="97"/>
      <c r="M813" s="97"/>
      <c r="N813" s="98">
        <f>J813+K813+L813+MYCS[[#This Row],[Non contractual commitments]]</f>
        <v>0</v>
      </c>
      <c r="O813" s="97"/>
      <c r="P813" s="97"/>
      <c r="Q813" s="97"/>
      <c r="R813" s="97"/>
      <c r="S813" s="97"/>
      <c r="T813" s="97"/>
      <c r="U813" s="98">
        <f>SUM(MYCS[[#This Row],[FY25-26 sum (signed)]:[Cumulative spending to end FY 23/24]],MYCS[[#This Row],[Approved budget FY 24/25]])</f>
        <v>0</v>
      </c>
      <c r="V813" s="99">
        <f>MYCS[[#This Row],[Total Project Commitments]]-MYCS[[#This Row],[Total approved cost of the project by DC (Value in UGX)]]</f>
        <v>0</v>
      </c>
      <c r="W813" s="93"/>
      <c r="X813" s="93"/>
      <c r="Y813" s="93"/>
      <c r="Z813" s="100"/>
    </row>
    <row r="814" spans="1:26" ht="20.25" x14ac:dyDescent="0.3">
      <c r="A814" s="93"/>
      <c r="B814" s="94" t="str">
        <f ca="1">IFERROR(OFFSET(DC[[#Headers],[Code Project]],MATCH(MYCS[[#This Row],[Project Code and Name ]],DC[Code Project],0),-3),"")</f>
        <v/>
      </c>
      <c r="C814" s="93"/>
      <c r="D814" s="95" t="str">
        <f ca="1">IFERROR(OFFSET(DC[[#Headers],[Code Project]],MATCH(MYCS[[#This Row],[Project Code and Name ]],DC[Code Project],0),1),"")</f>
        <v/>
      </c>
      <c r="E814" s="96" t="str">
        <f ca="1">IFERROR(OFFSET(DC[[#Headers],[Code Project]],MATCH(MYCS[[#This Row],[Project Code and Name ]],DC[Code Project],0),6),"")</f>
        <v/>
      </c>
      <c r="F814" s="93"/>
      <c r="G814" s="93"/>
      <c r="H814" s="97"/>
      <c r="I814" s="97"/>
      <c r="J814" s="97"/>
      <c r="K814" s="97"/>
      <c r="L814" s="97"/>
      <c r="M814" s="97"/>
      <c r="N814" s="98">
        <f>J814+K814+L814+MYCS[[#This Row],[Non contractual commitments]]</f>
        <v>0</v>
      </c>
      <c r="O814" s="97"/>
      <c r="P814" s="97"/>
      <c r="Q814" s="97"/>
      <c r="R814" s="97"/>
      <c r="S814" s="97"/>
      <c r="T814" s="97"/>
      <c r="U814" s="98">
        <f>SUM(MYCS[[#This Row],[FY25-26 sum (signed)]:[Cumulative spending to end FY 23/24]],MYCS[[#This Row],[Approved budget FY 24/25]])</f>
        <v>0</v>
      </c>
      <c r="V814" s="99">
        <f>MYCS[[#This Row],[Total Project Commitments]]-MYCS[[#This Row],[Total approved cost of the project by DC (Value in UGX)]]</f>
        <v>0</v>
      </c>
      <c r="W814" s="93"/>
      <c r="X814" s="93"/>
      <c r="Y814" s="93"/>
      <c r="Z814" s="100"/>
    </row>
    <row r="815" spans="1:26" ht="20.25" x14ac:dyDescent="0.3">
      <c r="A815" s="93"/>
      <c r="B815" s="94" t="str">
        <f ca="1">IFERROR(OFFSET(DC[[#Headers],[Code Project]],MATCH(MYCS[[#This Row],[Project Code and Name ]],DC[Code Project],0),-3),"")</f>
        <v/>
      </c>
      <c r="C815" s="93"/>
      <c r="D815" s="95" t="str">
        <f ca="1">IFERROR(OFFSET(DC[[#Headers],[Code Project]],MATCH(MYCS[[#This Row],[Project Code and Name ]],DC[Code Project],0),1),"")</f>
        <v/>
      </c>
      <c r="E815" s="96" t="str">
        <f ca="1">IFERROR(OFFSET(DC[[#Headers],[Code Project]],MATCH(MYCS[[#This Row],[Project Code and Name ]],DC[Code Project],0),6),"")</f>
        <v/>
      </c>
      <c r="F815" s="93"/>
      <c r="G815" s="93"/>
      <c r="H815" s="97"/>
      <c r="I815" s="97"/>
      <c r="J815" s="97"/>
      <c r="K815" s="97"/>
      <c r="L815" s="97"/>
      <c r="M815" s="97"/>
      <c r="N815" s="98">
        <f>J815+K815+L815+MYCS[[#This Row],[Non contractual commitments]]</f>
        <v>0</v>
      </c>
      <c r="O815" s="97"/>
      <c r="P815" s="97"/>
      <c r="Q815" s="97"/>
      <c r="R815" s="97"/>
      <c r="S815" s="97"/>
      <c r="T815" s="97"/>
      <c r="U815" s="98">
        <f>SUM(MYCS[[#This Row],[FY25-26 sum (signed)]:[Cumulative spending to end FY 23/24]],MYCS[[#This Row],[Approved budget FY 24/25]])</f>
        <v>0</v>
      </c>
      <c r="V815" s="99">
        <f>MYCS[[#This Row],[Total Project Commitments]]-MYCS[[#This Row],[Total approved cost of the project by DC (Value in UGX)]]</f>
        <v>0</v>
      </c>
      <c r="W815" s="93"/>
      <c r="X815" s="93"/>
      <c r="Y815" s="93"/>
      <c r="Z815" s="100"/>
    </row>
    <row r="816" spans="1:26" ht="20.25" x14ac:dyDescent="0.3">
      <c r="A816" s="93"/>
      <c r="B816" s="94" t="str">
        <f ca="1">IFERROR(OFFSET(DC[[#Headers],[Code Project]],MATCH(MYCS[[#This Row],[Project Code and Name ]],DC[Code Project],0),-3),"")</f>
        <v/>
      </c>
      <c r="C816" s="93"/>
      <c r="D816" s="95" t="str">
        <f ca="1">IFERROR(OFFSET(DC[[#Headers],[Code Project]],MATCH(MYCS[[#This Row],[Project Code and Name ]],DC[Code Project],0),1),"")</f>
        <v/>
      </c>
      <c r="E816" s="96" t="str">
        <f ca="1">IFERROR(OFFSET(DC[[#Headers],[Code Project]],MATCH(MYCS[[#This Row],[Project Code and Name ]],DC[Code Project],0),6),"")</f>
        <v/>
      </c>
      <c r="F816" s="93"/>
      <c r="G816" s="93"/>
      <c r="H816" s="97"/>
      <c r="I816" s="97"/>
      <c r="J816" s="97"/>
      <c r="K816" s="97"/>
      <c r="L816" s="97"/>
      <c r="M816" s="97"/>
      <c r="N816" s="98">
        <f>J816+K816+L816+MYCS[[#This Row],[Non contractual commitments]]</f>
        <v>0</v>
      </c>
      <c r="O816" s="97"/>
      <c r="P816" s="97"/>
      <c r="Q816" s="97"/>
      <c r="R816" s="97"/>
      <c r="S816" s="97"/>
      <c r="T816" s="97"/>
      <c r="U816" s="98">
        <f>SUM(MYCS[[#This Row],[FY25-26 sum (signed)]:[Cumulative spending to end FY 23/24]],MYCS[[#This Row],[Approved budget FY 24/25]])</f>
        <v>0</v>
      </c>
      <c r="V816" s="99">
        <f>MYCS[[#This Row],[Total Project Commitments]]-MYCS[[#This Row],[Total approved cost of the project by DC (Value in UGX)]]</f>
        <v>0</v>
      </c>
      <c r="W816" s="93"/>
      <c r="X816" s="93"/>
      <c r="Y816" s="93"/>
      <c r="Z816" s="100"/>
    </row>
    <row r="817" spans="1:26" ht="20.25" x14ac:dyDescent="0.3">
      <c r="A817" s="93"/>
      <c r="B817" s="94" t="str">
        <f ca="1">IFERROR(OFFSET(DC[[#Headers],[Code Project]],MATCH(MYCS[[#This Row],[Project Code and Name ]],DC[Code Project],0),-3),"")</f>
        <v/>
      </c>
      <c r="C817" s="93"/>
      <c r="D817" s="95" t="str">
        <f ca="1">IFERROR(OFFSET(DC[[#Headers],[Code Project]],MATCH(MYCS[[#This Row],[Project Code and Name ]],DC[Code Project],0),1),"")</f>
        <v/>
      </c>
      <c r="E817" s="96" t="str">
        <f ca="1">IFERROR(OFFSET(DC[[#Headers],[Code Project]],MATCH(MYCS[[#This Row],[Project Code and Name ]],DC[Code Project],0),6),"")</f>
        <v/>
      </c>
      <c r="F817" s="93"/>
      <c r="G817" s="93"/>
      <c r="H817" s="97"/>
      <c r="I817" s="97"/>
      <c r="J817" s="97"/>
      <c r="K817" s="97"/>
      <c r="L817" s="97"/>
      <c r="M817" s="97"/>
      <c r="N817" s="98">
        <f>J817+K817+L817+MYCS[[#This Row],[Non contractual commitments]]</f>
        <v>0</v>
      </c>
      <c r="O817" s="97"/>
      <c r="P817" s="97"/>
      <c r="Q817" s="97"/>
      <c r="R817" s="97"/>
      <c r="S817" s="97"/>
      <c r="T817" s="97"/>
      <c r="U817" s="98">
        <f>SUM(MYCS[[#This Row],[FY25-26 sum (signed)]:[Cumulative spending to end FY 23/24]],MYCS[[#This Row],[Approved budget FY 24/25]])</f>
        <v>0</v>
      </c>
      <c r="V817" s="99">
        <f>MYCS[[#This Row],[Total Project Commitments]]-MYCS[[#This Row],[Total approved cost of the project by DC (Value in UGX)]]</f>
        <v>0</v>
      </c>
      <c r="W817" s="93"/>
      <c r="X817" s="93"/>
      <c r="Y817" s="93"/>
      <c r="Z817" s="100"/>
    </row>
    <row r="818" spans="1:26" ht="20.25" x14ac:dyDescent="0.3">
      <c r="A818" s="93"/>
      <c r="B818" s="94" t="str">
        <f ca="1">IFERROR(OFFSET(DC[[#Headers],[Code Project]],MATCH(MYCS[[#This Row],[Project Code and Name ]],DC[Code Project],0),-3),"")</f>
        <v/>
      </c>
      <c r="C818" s="93"/>
      <c r="D818" s="95" t="str">
        <f ca="1">IFERROR(OFFSET(DC[[#Headers],[Code Project]],MATCH(MYCS[[#This Row],[Project Code and Name ]],DC[Code Project],0),1),"")</f>
        <v/>
      </c>
      <c r="E818" s="96" t="str">
        <f ca="1">IFERROR(OFFSET(DC[[#Headers],[Code Project]],MATCH(MYCS[[#This Row],[Project Code and Name ]],DC[Code Project],0),6),"")</f>
        <v/>
      </c>
      <c r="F818" s="93"/>
      <c r="G818" s="93"/>
      <c r="H818" s="97"/>
      <c r="I818" s="97"/>
      <c r="J818" s="97"/>
      <c r="K818" s="97"/>
      <c r="L818" s="97"/>
      <c r="M818" s="97"/>
      <c r="N818" s="98">
        <f>J818+K818+L818+MYCS[[#This Row],[Non contractual commitments]]</f>
        <v>0</v>
      </c>
      <c r="O818" s="97"/>
      <c r="P818" s="97"/>
      <c r="Q818" s="97"/>
      <c r="R818" s="97"/>
      <c r="S818" s="97"/>
      <c r="T818" s="97"/>
      <c r="U818" s="98">
        <f>SUM(MYCS[[#This Row],[FY25-26 sum (signed)]:[Cumulative spending to end FY 23/24]],MYCS[[#This Row],[Approved budget FY 24/25]])</f>
        <v>0</v>
      </c>
      <c r="V818" s="99">
        <f>MYCS[[#This Row],[Total Project Commitments]]-MYCS[[#This Row],[Total approved cost of the project by DC (Value in UGX)]]</f>
        <v>0</v>
      </c>
      <c r="W818" s="93"/>
      <c r="X818" s="93"/>
      <c r="Y818" s="93"/>
      <c r="Z818" s="100"/>
    </row>
    <row r="819" spans="1:26" ht="20.25" x14ac:dyDescent="0.3">
      <c r="A819" s="93"/>
      <c r="B819" s="94" t="str">
        <f ca="1">IFERROR(OFFSET(DC[[#Headers],[Code Project]],MATCH(MYCS[[#This Row],[Project Code and Name ]],DC[Code Project],0),-3),"")</f>
        <v/>
      </c>
      <c r="C819" s="93"/>
      <c r="D819" s="95" t="str">
        <f ca="1">IFERROR(OFFSET(DC[[#Headers],[Code Project]],MATCH(MYCS[[#This Row],[Project Code and Name ]],DC[Code Project],0),1),"")</f>
        <v/>
      </c>
      <c r="E819" s="96" t="str">
        <f ca="1">IFERROR(OFFSET(DC[[#Headers],[Code Project]],MATCH(MYCS[[#This Row],[Project Code and Name ]],DC[Code Project],0),6),"")</f>
        <v/>
      </c>
      <c r="F819" s="93"/>
      <c r="G819" s="93"/>
      <c r="H819" s="97"/>
      <c r="I819" s="97"/>
      <c r="J819" s="97"/>
      <c r="K819" s="97"/>
      <c r="L819" s="97"/>
      <c r="M819" s="97"/>
      <c r="N819" s="98">
        <f>J819+K819+L819+MYCS[[#This Row],[Non contractual commitments]]</f>
        <v>0</v>
      </c>
      <c r="O819" s="97"/>
      <c r="P819" s="97"/>
      <c r="Q819" s="97"/>
      <c r="R819" s="97"/>
      <c r="S819" s="97"/>
      <c r="T819" s="97"/>
      <c r="U819" s="98">
        <f>SUM(MYCS[[#This Row],[FY25-26 sum (signed)]:[Cumulative spending to end FY 23/24]],MYCS[[#This Row],[Approved budget FY 24/25]])</f>
        <v>0</v>
      </c>
      <c r="V819" s="99">
        <f>MYCS[[#This Row],[Total Project Commitments]]-MYCS[[#This Row],[Total approved cost of the project by DC (Value in UGX)]]</f>
        <v>0</v>
      </c>
      <c r="W819" s="93"/>
      <c r="X819" s="93"/>
      <c r="Y819" s="93"/>
      <c r="Z819" s="100"/>
    </row>
    <row r="820" spans="1:26" ht="20.25" x14ac:dyDescent="0.3">
      <c r="A820" s="93"/>
      <c r="B820" s="94" t="str">
        <f ca="1">IFERROR(OFFSET(DC[[#Headers],[Code Project]],MATCH(MYCS[[#This Row],[Project Code and Name ]],DC[Code Project],0),-3),"")</f>
        <v/>
      </c>
      <c r="C820" s="93"/>
      <c r="D820" s="95" t="str">
        <f ca="1">IFERROR(OFFSET(DC[[#Headers],[Code Project]],MATCH(MYCS[[#This Row],[Project Code and Name ]],DC[Code Project],0),1),"")</f>
        <v/>
      </c>
      <c r="E820" s="96" t="str">
        <f ca="1">IFERROR(OFFSET(DC[[#Headers],[Code Project]],MATCH(MYCS[[#This Row],[Project Code and Name ]],DC[Code Project],0),6),"")</f>
        <v/>
      </c>
      <c r="F820" s="93"/>
      <c r="G820" s="93"/>
      <c r="H820" s="97"/>
      <c r="I820" s="97"/>
      <c r="J820" s="97"/>
      <c r="K820" s="97"/>
      <c r="L820" s="97"/>
      <c r="M820" s="97"/>
      <c r="N820" s="98">
        <f>J820+K820+L820+MYCS[[#This Row],[Non contractual commitments]]</f>
        <v>0</v>
      </c>
      <c r="O820" s="97"/>
      <c r="P820" s="97"/>
      <c r="Q820" s="97"/>
      <c r="R820" s="97"/>
      <c r="S820" s="97"/>
      <c r="T820" s="97"/>
      <c r="U820" s="98">
        <f>SUM(MYCS[[#This Row],[FY25-26 sum (signed)]:[Cumulative spending to end FY 23/24]],MYCS[[#This Row],[Approved budget FY 24/25]])</f>
        <v>0</v>
      </c>
      <c r="V820" s="99">
        <f>MYCS[[#This Row],[Total Project Commitments]]-MYCS[[#This Row],[Total approved cost of the project by DC (Value in UGX)]]</f>
        <v>0</v>
      </c>
      <c r="W820" s="93"/>
      <c r="X820" s="93"/>
      <c r="Y820" s="93"/>
      <c r="Z820" s="100"/>
    </row>
    <row r="821" spans="1:26" ht="20.25" x14ac:dyDescent="0.3">
      <c r="A821" s="93"/>
      <c r="B821" s="94" t="str">
        <f ca="1">IFERROR(OFFSET(DC[[#Headers],[Code Project]],MATCH(MYCS[[#This Row],[Project Code and Name ]],DC[Code Project],0),-3),"")</f>
        <v/>
      </c>
      <c r="C821" s="93"/>
      <c r="D821" s="95" t="str">
        <f ca="1">IFERROR(OFFSET(DC[[#Headers],[Code Project]],MATCH(MYCS[[#This Row],[Project Code and Name ]],DC[Code Project],0),1),"")</f>
        <v/>
      </c>
      <c r="E821" s="96" t="str">
        <f ca="1">IFERROR(OFFSET(DC[[#Headers],[Code Project]],MATCH(MYCS[[#This Row],[Project Code and Name ]],DC[Code Project],0),6),"")</f>
        <v/>
      </c>
      <c r="F821" s="93"/>
      <c r="G821" s="93"/>
      <c r="H821" s="97"/>
      <c r="I821" s="97"/>
      <c r="J821" s="97"/>
      <c r="K821" s="97"/>
      <c r="L821" s="97"/>
      <c r="M821" s="97"/>
      <c r="N821" s="98">
        <f>J821+K821+L821+MYCS[[#This Row],[Non contractual commitments]]</f>
        <v>0</v>
      </c>
      <c r="O821" s="97"/>
      <c r="P821" s="97"/>
      <c r="Q821" s="97"/>
      <c r="R821" s="97"/>
      <c r="S821" s="97"/>
      <c r="T821" s="97"/>
      <c r="U821" s="98">
        <f>SUM(MYCS[[#This Row],[FY25-26 sum (signed)]:[Cumulative spending to end FY 23/24]],MYCS[[#This Row],[Approved budget FY 24/25]])</f>
        <v>0</v>
      </c>
      <c r="V821" s="99">
        <f>MYCS[[#This Row],[Total Project Commitments]]-MYCS[[#This Row],[Total approved cost of the project by DC (Value in UGX)]]</f>
        <v>0</v>
      </c>
      <c r="W821" s="93"/>
      <c r="X821" s="93"/>
      <c r="Y821" s="93"/>
      <c r="Z821" s="100"/>
    </row>
    <row r="822" spans="1:26" ht="20.25" x14ac:dyDescent="0.3">
      <c r="A822" s="93"/>
      <c r="B822" s="94" t="str">
        <f ca="1">IFERROR(OFFSET(DC[[#Headers],[Code Project]],MATCH(MYCS[[#This Row],[Project Code and Name ]],DC[Code Project],0),-3),"")</f>
        <v/>
      </c>
      <c r="C822" s="93"/>
      <c r="D822" s="95" t="str">
        <f ca="1">IFERROR(OFFSET(DC[[#Headers],[Code Project]],MATCH(MYCS[[#This Row],[Project Code and Name ]],DC[Code Project],0),1),"")</f>
        <v/>
      </c>
      <c r="E822" s="96" t="str">
        <f ca="1">IFERROR(OFFSET(DC[[#Headers],[Code Project]],MATCH(MYCS[[#This Row],[Project Code and Name ]],DC[Code Project],0),6),"")</f>
        <v/>
      </c>
      <c r="F822" s="93"/>
      <c r="G822" s="93"/>
      <c r="H822" s="97"/>
      <c r="I822" s="97"/>
      <c r="J822" s="97"/>
      <c r="K822" s="97"/>
      <c r="L822" s="97"/>
      <c r="M822" s="97"/>
      <c r="N822" s="98">
        <f>J822+K822+L822+MYCS[[#This Row],[Non contractual commitments]]</f>
        <v>0</v>
      </c>
      <c r="O822" s="97"/>
      <c r="P822" s="97"/>
      <c r="Q822" s="97"/>
      <c r="R822" s="97"/>
      <c r="S822" s="97"/>
      <c r="T822" s="97"/>
      <c r="U822" s="98">
        <f>SUM(MYCS[[#This Row],[FY25-26 sum (signed)]:[Cumulative spending to end FY 23/24]],MYCS[[#This Row],[Approved budget FY 24/25]])</f>
        <v>0</v>
      </c>
      <c r="V822" s="99">
        <f>MYCS[[#This Row],[Total Project Commitments]]-MYCS[[#This Row],[Total approved cost of the project by DC (Value in UGX)]]</f>
        <v>0</v>
      </c>
      <c r="W822" s="93"/>
      <c r="X822" s="93"/>
      <c r="Y822" s="93"/>
      <c r="Z822" s="100"/>
    </row>
    <row r="823" spans="1:26" ht="20.25" x14ac:dyDescent="0.3">
      <c r="A823" s="93"/>
      <c r="B823" s="94" t="str">
        <f ca="1">IFERROR(OFFSET(DC[[#Headers],[Code Project]],MATCH(MYCS[[#This Row],[Project Code and Name ]],DC[Code Project],0),-3),"")</f>
        <v/>
      </c>
      <c r="C823" s="93"/>
      <c r="D823" s="95" t="str">
        <f ca="1">IFERROR(OFFSET(DC[[#Headers],[Code Project]],MATCH(MYCS[[#This Row],[Project Code and Name ]],DC[Code Project],0),1),"")</f>
        <v/>
      </c>
      <c r="E823" s="96" t="str">
        <f ca="1">IFERROR(OFFSET(DC[[#Headers],[Code Project]],MATCH(MYCS[[#This Row],[Project Code and Name ]],DC[Code Project],0),6),"")</f>
        <v/>
      </c>
      <c r="F823" s="93"/>
      <c r="G823" s="93"/>
      <c r="H823" s="97"/>
      <c r="I823" s="97"/>
      <c r="J823" s="97"/>
      <c r="K823" s="97"/>
      <c r="L823" s="97"/>
      <c r="M823" s="97"/>
      <c r="N823" s="98">
        <f>J823+K823+L823+MYCS[[#This Row],[Non contractual commitments]]</f>
        <v>0</v>
      </c>
      <c r="O823" s="97"/>
      <c r="P823" s="97"/>
      <c r="Q823" s="97"/>
      <c r="R823" s="97"/>
      <c r="S823" s="97"/>
      <c r="T823" s="97"/>
      <c r="U823" s="98">
        <f>SUM(MYCS[[#This Row],[FY25-26 sum (signed)]:[Cumulative spending to end FY 23/24]],MYCS[[#This Row],[Approved budget FY 24/25]])</f>
        <v>0</v>
      </c>
      <c r="V823" s="99">
        <f>MYCS[[#This Row],[Total Project Commitments]]-MYCS[[#This Row],[Total approved cost of the project by DC (Value in UGX)]]</f>
        <v>0</v>
      </c>
      <c r="W823" s="93"/>
      <c r="X823" s="93"/>
      <c r="Y823" s="93"/>
      <c r="Z823" s="100"/>
    </row>
    <row r="824" spans="1:26" ht="20.25" x14ac:dyDescent="0.3">
      <c r="A824" s="93"/>
      <c r="B824" s="94" t="str">
        <f ca="1">IFERROR(OFFSET(DC[[#Headers],[Code Project]],MATCH(MYCS[[#This Row],[Project Code and Name ]],DC[Code Project],0),-3),"")</f>
        <v/>
      </c>
      <c r="C824" s="93"/>
      <c r="D824" s="95" t="str">
        <f ca="1">IFERROR(OFFSET(DC[[#Headers],[Code Project]],MATCH(MYCS[[#This Row],[Project Code and Name ]],DC[Code Project],0),1),"")</f>
        <v/>
      </c>
      <c r="E824" s="96" t="str">
        <f ca="1">IFERROR(OFFSET(DC[[#Headers],[Code Project]],MATCH(MYCS[[#This Row],[Project Code and Name ]],DC[Code Project],0),6),"")</f>
        <v/>
      </c>
      <c r="F824" s="93"/>
      <c r="G824" s="93"/>
      <c r="H824" s="97"/>
      <c r="I824" s="97"/>
      <c r="J824" s="97"/>
      <c r="K824" s="97"/>
      <c r="L824" s="97"/>
      <c r="M824" s="97"/>
      <c r="N824" s="98">
        <f>J824+K824+L824+MYCS[[#This Row],[Non contractual commitments]]</f>
        <v>0</v>
      </c>
      <c r="O824" s="97"/>
      <c r="P824" s="97"/>
      <c r="Q824" s="97"/>
      <c r="R824" s="97"/>
      <c r="S824" s="97"/>
      <c r="T824" s="97"/>
      <c r="U824" s="98">
        <f>SUM(MYCS[[#This Row],[FY25-26 sum (signed)]:[Cumulative spending to end FY 23/24]],MYCS[[#This Row],[Approved budget FY 24/25]])</f>
        <v>0</v>
      </c>
      <c r="V824" s="99">
        <f>MYCS[[#This Row],[Total Project Commitments]]-MYCS[[#This Row],[Total approved cost of the project by DC (Value in UGX)]]</f>
        <v>0</v>
      </c>
      <c r="W824" s="93"/>
      <c r="X824" s="93"/>
      <c r="Y824" s="93"/>
      <c r="Z824" s="100"/>
    </row>
    <row r="825" spans="1:26" ht="20.25" x14ac:dyDescent="0.3">
      <c r="A825" s="93"/>
      <c r="B825" s="94" t="str">
        <f ca="1">IFERROR(OFFSET(DC[[#Headers],[Code Project]],MATCH(MYCS[[#This Row],[Project Code and Name ]],DC[Code Project],0),-3),"")</f>
        <v/>
      </c>
      <c r="C825" s="93"/>
      <c r="D825" s="95" t="str">
        <f ca="1">IFERROR(OFFSET(DC[[#Headers],[Code Project]],MATCH(MYCS[[#This Row],[Project Code and Name ]],DC[Code Project],0),1),"")</f>
        <v/>
      </c>
      <c r="E825" s="96" t="str">
        <f ca="1">IFERROR(OFFSET(DC[[#Headers],[Code Project]],MATCH(MYCS[[#This Row],[Project Code and Name ]],DC[Code Project],0),6),"")</f>
        <v/>
      </c>
      <c r="F825" s="93"/>
      <c r="G825" s="93"/>
      <c r="H825" s="97"/>
      <c r="I825" s="97"/>
      <c r="J825" s="97"/>
      <c r="K825" s="97"/>
      <c r="L825" s="97"/>
      <c r="M825" s="97"/>
      <c r="N825" s="98">
        <f>J825+K825+L825+MYCS[[#This Row],[Non contractual commitments]]</f>
        <v>0</v>
      </c>
      <c r="O825" s="97"/>
      <c r="P825" s="97"/>
      <c r="Q825" s="97"/>
      <c r="R825" s="97"/>
      <c r="S825" s="97"/>
      <c r="T825" s="97"/>
      <c r="U825" s="98">
        <f>SUM(MYCS[[#This Row],[FY25-26 sum (signed)]:[Cumulative spending to end FY 23/24]],MYCS[[#This Row],[Approved budget FY 24/25]])</f>
        <v>0</v>
      </c>
      <c r="V825" s="99">
        <f>MYCS[[#This Row],[Total Project Commitments]]-MYCS[[#This Row],[Total approved cost of the project by DC (Value in UGX)]]</f>
        <v>0</v>
      </c>
      <c r="W825" s="93"/>
      <c r="X825" s="93"/>
      <c r="Y825" s="93"/>
      <c r="Z825" s="100"/>
    </row>
    <row r="826" spans="1:26" ht="20.25" x14ac:dyDescent="0.3">
      <c r="A826" s="93"/>
      <c r="B826" s="94" t="str">
        <f ca="1">IFERROR(OFFSET(DC[[#Headers],[Code Project]],MATCH(MYCS[[#This Row],[Project Code and Name ]],DC[Code Project],0),-3),"")</f>
        <v/>
      </c>
      <c r="C826" s="93"/>
      <c r="D826" s="95" t="str">
        <f ca="1">IFERROR(OFFSET(DC[[#Headers],[Code Project]],MATCH(MYCS[[#This Row],[Project Code and Name ]],DC[Code Project],0),1),"")</f>
        <v/>
      </c>
      <c r="E826" s="96" t="str">
        <f ca="1">IFERROR(OFFSET(DC[[#Headers],[Code Project]],MATCH(MYCS[[#This Row],[Project Code and Name ]],DC[Code Project],0),6),"")</f>
        <v/>
      </c>
      <c r="F826" s="93"/>
      <c r="G826" s="93"/>
      <c r="H826" s="97"/>
      <c r="I826" s="97"/>
      <c r="J826" s="97"/>
      <c r="K826" s="97"/>
      <c r="L826" s="97"/>
      <c r="M826" s="97"/>
      <c r="N826" s="98">
        <f>J826+K826+L826+MYCS[[#This Row],[Non contractual commitments]]</f>
        <v>0</v>
      </c>
      <c r="O826" s="97"/>
      <c r="P826" s="97"/>
      <c r="Q826" s="97"/>
      <c r="R826" s="97"/>
      <c r="S826" s="97"/>
      <c r="T826" s="97"/>
      <c r="U826" s="98">
        <f>SUM(MYCS[[#This Row],[FY25-26 sum (signed)]:[Cumulative spending to end FY 23/24]],MYCS[[#This Row],[Approved budget FY 24/25]])</f>
        <v>0</v>
      </c>
      <c r="V826" s="99">
        <f>MYCS[[#This Row],[Total Project Commitments]]-MYCS[[#This Row],[Total approved cost of the project by DC (Value in UGX)]]</f>
        <v>0</v>
      </c>
      <c r="W826" s="93"/>
      <c r="X826" s="93"/>
      <c r="Y826" s="93"/>
      <c r="Z826" s="100"/>
    </row>
    <row r="827" spans="1:26" ht="20.25" x14ac:dyDescent="0.3">
      <c r="A827" s="93"/>
      <c r="B827" s="94" t="str">
        <f ca="1">IFERROR(OFFSET(DC[[#Headers],[Code Project]],MATCH(MYCS[[#This Row],[Project Code and Name ]],DC[Code Project],0),-3),"")</f>
        <v/>
      </c>
      <c r="C827" s="93"/>
      <c r="D827" s="95" t="str">
        <f ca="1">IFERROR(OFFSET(DC[[#Headers],[Code Project]],MATCH(MYCS[[#This Row],[Project Code and Name ]],DC[Code Project],0),1),"")</f>
        <v/>
      </c>
      <c r="E827" s="96" t="str">
        <f ca="1">IFERROR(OFFSET(DC[[#Headers],[Code Project]],MATCH(MYCS[[#This Row],[Project Code and Name ]],DC[Code Project],0),6),"")</f>
        <v/>
      </c>
      <c r="F827" s="93"/>
      <c r="G827" s="93"/>
      <c r="H827" s="97"/>
      <c r="I827" s="97"/>
      <c r="J827" s="97"/>
      <c r="K827" s="97"/>
      <c r="L827" s="97"/>
      <c r="M827" s="97"/>
      <c r="N827" s="98">
        <f>J827+K827+L827+MYCS[[#This Row],[Non contractual commitments]]</f>
        <v>0</v>
      </c>
      <c r="O827" s="97"/>
      <c r="P827" s="97"/>
      <c r="Q827" s="97"/>
      <c r="R827" s="97"/>
      <c r="S827" s="97"/>
      <c r="T827" s="97"/>
      <c r="U827" s="98">
        <f>SUM(MYCS[[#This Row],[FY25-26 sum (signed)]:[Cumulative spending to end FY 23/24]],MYCS[[#This Row],[Approved budget FY 24/25]])</f>
        <v>0</v>
      </c>
      <c r="V827" s="99">
        <f>MYCS[[#This Row],[Total Project Commitments]]-MYCS[[#This Row],[Total approved cost of the project by DC (Value in UGX)]]</f>
        <v>0</v>
      </c>
      <c r="W827" s="93"/>
      <c r="X827" s="93"/>
      <c r="Y827" s="93"/>
      <c r="Z827" s="100"/>
    </row>
    <row r="828" spans="1:26" ht="20.25" x14ac:dyDescent="0.3">
      <c r="A828" s="93"/>
      <c r="B828" s="94" t="str">
        <f ca="1">IFERROR(OFFSET(DC[[#Headers],[Code Project]],MATCH(MYCS[[#This Row],[Project Code and Name ]],DC[Code Project],0),-3),"")</f>
        <v/>
      </c>
      <c r="C828" s="93"/>
      <c r="D828" s="95" t="str">
        <f ca="1">IFERROR(OFFSET(DC[[#Headers],[Code Project]],MATCH(MYCS[[#This Row],[Project Code and Name ]],DC[Code Project],0),1),"")</f>
        <v/>
      </c>
      <c r="E828" s="96" t="str">
        <f ca="1">IFERROR(OFFSET(DC[[#Headers],[Code Project]],MATCH(MYCS[[#This Row],[Project Code and Name ]],DC[Code Project],0),6),"")</f>
        <v/>
      </c>
      <c r="F828" s="93"/>
      <c r="G828" s="93"/>
      <c r="H828" s="97"/>
      <c r="I828" s="97"/>
      <c r="J828" s="97"/>
      <c r="K828" s="97"/>
      <c r="L828" s="97"/>
      <c r="M828" s="97"/>
      <c r="N828" s="98">
        <f>J828+K828+L828+MYCS[[#This Row],[Non contractual commitments]]</f>
        <v>0</v>
      </c>
      <c r="O828" s="97"/>
      <c r="P828" s="97"/>
      <c r="Q828" s="97"/>
      <c r="R828" s="97"/>
      <c r="S828" s="97"/>
      <c r="T828" s="97"/>
      <c r="U828" s="98">
        <f>SUM(MYCS[[#This Row],[FY25-26 sum (signed)]:[Cumulative spending to end FY 23/24]],MYCS[[#This Row],[Approved budget FY 24/25]])</f>
        <v>0</v>
      </c>
      <c r="V828" s="99">
        <f>MYCS[[#This Row],[Total Project Commitments]]-MYCS[[#This Row],[Total approved cost of the project by DC (Value in UGX)]]</f>
        <v>0</v>
      </c>
      <c r="W828" s="93"/>
      <c r="X828" s="93"/>
      <c r="Y828" s="93"/>
      <c r="Z828" s="100"/>
    </row>
    <row r="829" spans="1:26" ht="20.25" x14ac:dyDescent="0.3">
      <c r="A829" s="93"/>
      <c r="B829" s="94" t="str">
        <f ca="1">IFERROR(OFFSET(DC[[#Headers],[Code Project]],MATCH(MYCS[[#This Row],[Project Code and Name ]],DC[Code Project],0),-3),"")</f>
        <v/>
      </c>
      <c r="C829" s="93"/>
      <c r="D829" s="95" t="str">
        <f ca="1">IFERROR(OFFSET(DC[[#Headers],[Code Project]],MATCH(MYCS[[#This Row],[Project Code and Name ]],DC[Code Project],0),1),"")</f>
        <v/>
      </c>
      <c r="E829" s="96" t="str">
        <f ca="1">IFERROR(OFFSET(DC[[#Headers],[Code Project]],MATCH(MYCS[[#This Row],[Project Code and Name ]],DC[Code Project],0),6),"")</f>
        <v/>
      </c>
      <c r="F829" s="93"/>
      <c r="G829" s="93"/>
      <c r="H829" s="97"/>
      <c r="I829" s="97"/>
      <c r="J829" s="97"/>
      <c r="K829" s="97"/>
      <c r="L829" s="97"/>
      <c r="M829" s="97"/>
      <c r="N829" s="98">
        <f>J829+K829+L829+MYCS[[#This Row],[Non contractual commitments]]</f>
        <v>0</v>
      </c>
      <c r="O829" s="97"/>
      <c r="P829" s="97"/>
      <c r="Q829" s="97"/>
      <c r="R829" s="97"/>
      <c r="S829" s="97"/>
      <c r="T829" s="97"/>
      <c r="U829" s="98">
        <f>SUM(MYCS[[#This Row],[FY25-26 sum (signed)]:[Cumulative spending to end FY 23/24]],MYCS[[#This Row],[Approved budget FY 24/25]])</f>
        <v>0</v>
      </c>
      <c r="V829" s="99">
        <f>MYCS[[#This Row],[Total Project Commitments]]-MYCS[[#This Row],[Total approved cost of the project by DC (Value in UGX)]]</f>
        <v>0</v>
      </c>
      <c r="W829" s="93"/>
      <c r="X829" s="93"/>
      <c r="Y829" s="93"/>
      <c r="Z829" s="100"/>
    </row>
    <row r="830" spans="1:26" ht="20.25" x14ac:dyDescent="0.3">
      <c r="A830" s="93"/>
      <c r="B830" s="94" t="str">
        <f ca="1">IFERROR(OFFSET(DC[[#Headers],[Code Project]],MATCH(MYCS[[#This Row],[Project Code and Name ]],DC[Code Project],0),-3),"")</f>
        <v/>
      </c>
      <c r="C830" s="93"/>
      <c r="D830" s="95" t="str">
        <f ca="1">IFERROR(OFFSET(DC[[#Headers],[Code Project]],MATCH(MYCS[[#This Row],[Project Code and Name ]],DC[Code Project],0),1),"")</f>
        <v/>
      </c>
      <c r="E830" s="96" t="str">
        <f ca="1">IFERROR(OFFSET(DC[[#Headers],[Code Project]],MATCH(MYCS[[#This Row],[Project Code and Name ]],DC[Code Project],0),6),"")</f>
        <v/>
      </c>
      <c r="F830" s="93"/>
      <c r="G830" s="93"/>
      <c r="H830" s="97"/>
      <c r="I830" s="97"/>
      <c r="J830" s="97"/>
      <c r="K830" s="97"/>
      <c r="L830" s="97"/>
      <c r="M830" s="97"/>
      <c r="N830" s="98">
        <f>J830+K830+L830+MYCS[[#This Row],[Non contractual commitments]]</f>
        <v>0</v>
      </c>
      <c r="O830" s="97"/>
      <c r="P830" s="97"/>
      <c r="Q830" s="97"/>
      <c r="R830" s="97"/>
      <c r="S830" s="97"/>
      <c r="T830" s="97"/>
      <c r="U830" s="98">
        <f>SUM(MYCS[[#This Row],[FY25-26 sum (signed)]:[Cumulative spending to end FY 23/24]],MYCS[[#This Row],[Approved budget FY 24/25]])</f>
        <v>0</v>
      </c>
      <c r="V830" s="99">
        <f>MYCS[[#This Row],[Total Project Commitments]]-MYCS[[#This Row],[Total approved cost of the project by DC (Value in UGX)]]</f>
        <v>0</v>
      </c>
      <c r="W830" s="93"/>
      <c r="X830" s="93"/>
      <c r="Y830" s="93"/>
      <c r="Z830" s="100"/>
    </row>
    <row r="831" spans="1:26" ht="20.25" x14ac:dyDescent="0.3">
      <c r="A831" s="93"/>
      <c r="B831" s="94" t="str">
        <f ca="1">IFERROR(OFFSET(DC[[#Headers],[Code Project]],MATCH(MYCS[[#This Row],[Project Code and Name ]],DC[Code Project],0),-3),"")</f>
        <v/>
      </c>
      <c r="C831" s="93"/>
      <c r="D831" s="95" t="str">
        <f ca="1">IFERROR(OFFSET(DC[[#Headers],[Code Project]],MATCH(MYCS[[#This Row],[Project Code and Name ]],DC[Code Project],0),1),"")</f>
        <v/>
      </c>
      <c r="E831" s="96" t="str">
        <f ca="1">IFERROR(OFFSET(DC[[#Headers],[Code Project]],MATCH(MYCS[[#This Row],[Project Code and Name ]],DC[Code Project],0),6),"")</f>
        <v/>
      </c>
      <c r="F831" s="93"/>
      <c r="G831" s="93"/>
      <c r="H831" s="97"/>
      <c r="I831" s="97"/>
      <c r="J831" s="97"/>
      <c r="K831" s="97"/>
      <c r="L831" s="97"/>
      <c r="M831" s="97"/>
      <c r="N831" s="98">
        <f>J831+K831+L831+MYCS[[#This Row],[Non contractual commitments]]</f>
        <v>0</v>
      </c>
      <c r="O831" s="97"/>
      <c r="P831" s="97"/>
      <c r="Q831" s="97"/>
      <c r="R831" s="97"/>
      <c r="S831" s="97"/>
      <c r="T831" s="97"/>
      <c r="U831" s="98">
        <f>SUM(MYCS[[#This Row],[FY25-26 sum (signed)]:[Cumulative spending to end FY 23/24]],MYCS[[#This Row],[Approved budget FY 24/25]])</f>
        <v>0</v>
      </c>
      <c r="V831" s="99">
        <f>MYCS[[#This Row],[Total Project Commitments]]-MYCS[[#This Row],[Total approved cost of the project by DC (Value in UGX)]]</f>
        <v>0</v>
      </c>
      <c r="W831" s="93"/>
      <c r="X831" s="93"/>
      <c r="Y831" s="93"/>
      <c r="Z831" s="100"/>
    </row>
    <row r="832" spans="1:26" ht="20.25" x14ac:dyDescent="0.3">
      <c r="A832" s="93"/>
      <c r="B832" s="94" t="str">
        <f ca="1">IFERROR(OFFSET(DC[[#Headers],[Code Project]],MATCH(MYCS[[#This Row],[Project Code and Name ]],DC[Code Project],0),-3),"")</f>
        <v/>
      </c>
      <c r="C832" s="93"/>
      <c r="D832" s="95" t="str">
        <f ca="1">IFERROR(OFFSET(DC[[#Headers],[Code Project]],MATCH(MYCS[[#This Row],[Project Code and Name ]],DC[Code Project],0),1),"")</f>
        <v/>
      </c>
      <c r="E832" s="96" t="str">
        <f ca="1">IFERROR(OFFSET(DC[[#Headers],[Code Project]],MATCH(MYCS[[#This Row],[Project Code and Name ]],DC[Code Project],0),6),"")</f>
        <v/>
      </c>
      <c r="F832" s="93"/>
      <c r="G832" s="93"/>
      <c r="H832" s="97"/>
      <c r="I832" s="97"/>
      <c r="J832" s="97"/>
      <c r="K832" s="97"/>
      <c r="L832" s="97"/>
      <c r="M832" s="97"/>
      <c r="N832" s="98">
        <f>J832+K832+L832+MYCS[[#This Row],[Non contractual commitments]]</f>
        <v>0</v>
      </c>
      <c r="O832" s="97"/>
      <c r="P832" s="97"/>
      <c r="Q832" s="97"/>
      <c r="R832" s="97"/>
      <c r="S832" s="97"/>
      <c r="T832" s="97"/>
      <c r="U832" s="98">
        <f>SUM(MYCS[[#This Row],[FY25-26 sum (signed)]:[Cumulative spending to end FY 23/24]],MYCS[[#This Row],[Approved budget FY 24/25]])</f>
        <v>0</v>
      </c>
      <c r="V832" s="99">
        <f>MYCS[[#This Row],[Total Project Commitments]]-MYCS[[#This Row],[Total approved cost of the project by DC (Value in UGX)]]</f>
        <v>0</v>
      </c>
      <c r="W832" s="93"/>
      <c r="X832" s="93"/>
      <c r="Y832" s="93"/>
      <c r="Z832" s="100"/>
    </row>
    <row r="833" spans="1:26" ht="20.25" x14ac:dyDescent="0.3">
      <c r="A833" s="93"/>
      <c r="B833" s="94" t="str">
        <f ca="1">IFERROR(OFFSET(DC[[#Headers],[Code Project]],MATCH(MYCS[[#This Row],[Project Code and Name ]],DC[Code Project],0),-3),"")</f>
        <v/>
      </c>
      <c r="C833" s="93"/>
      <c r="D833" s="95" t="str">
        <f ca="1">IFERROR(OFFSET(DC[[#Headers],[Code Project]],MATCH(MYCS[[#This Row],[Project Code and Name ]],DC[Code Project],0),1),"")</f>
        <v/>
      </c>
      <c r="E833" s="96" t="str">
        <f ca="1">IFERROR(OFFSET(DC[[#Headers],[Code Project]],MATCH(MYCS[[#This Row],[Project Code and Name ]],DC[Code Project],0),6),"")</f>
        <v/>
      </c>
      <c r="F833" s="93"/>
      <c r="G833" s="93"/>
      <c r="H833" s="97"/>
      <c r="I833" s="97"/>
      <c r="J833" s="97"/>
      <c r="K833" s="97"/>
      <c r="L833" s="97"/>
      <c r="M833" s="97"/>
      <c r="N833" s="98">
        <f>J833+K833+L833+MYCS[[#This Row],[Non contractual commitments]]</f>
        <v>0</v>
      </c>
      <c r="O833" s="97"/>
      <c r="P833" s="97"/>
      <c r="Q833" s="97"/>
      <c r="R833" s="97"/>
      <c r="S833" s="97"/>
      <c r="T833" s="97"/>
      <c r="U833" s="98">
        <f>SUM(MYCS[[#This Row],[FY25-26 sum (signed)]:[Cumulative spending to end FY 23/24]],MYCS[[#This Row],[Approved budget FY 24/25]])</f>
        <v>0</v>
      </c>
      <c r="V833" s="99">
        <f>MYCS[[#This Row],[Total Project Commitments]]-MYCS[[#This Row],[Total approved cost of the project by DC (Value in UGX)]]</f>
        <v>0</v>
      </c>
      <c r="W833" s="93"/>
      <c r="X833" s="93"/>
      <c r="Y833" s="93"/>
      <c r="Z833" s="100"/>
    </row>
    <row r="834" spans="1:26" ht="20.25" x14ac:dyDescent="0.3">
      <c r="A834" s="93"/>
      <c r="B834" s="94" t="str">
        <f ca="1">IFERROR(OFFSET(DC[[#Headers],[Code Project]],MATCH(MYCS[[#This Row],[Project Code and Name ]],DC[Code Project],0),-3),"")</f>
        <v/>
      </c>
      <c r="C834" s="93"/>
      <c r="D834" s="95" t="str">
        <f ca="1">IFERROR(OFFSET(DC[[#Headers],[Code Project]],MATCH(MYCS[[#This Row],[Project Code and Name ]],DC[Code Project],0),1),"")</f>
        <v/>
      </c>
      <c r="E834" s="96" t="str">
        <f ca="1">IFERROR(OFFSET(DC[[#Headers],[Code Project]],MATCH(MYCS[[#This Row],[Project Code and Name ]],DC[Code Project],0),6),"")</f>
        <v/>
      </c>
      <c r="F834" s="93"/>
      <c r="G834" s="93"/>
      <c r="H834" s="97"/>
      <c r="I834" s="97"/>
      <c r="J834" s="97"/>
      <c r="K834" s="97"/>
      <c r="L834" s="97"/>
      <c r="M834" s="97"/>
      <c r="N834" s="98">
        <f>J834+K834+L834+MYCS[[#This Row],[Non contractual commitments]]</f>
        <v>0</v>
      </c>
      <c r="O834" s="97"/>
      <c r="P834" s="97"/>
      <c r="Q834" s="97"/>
      <c r="R834" s="97"/>
      <c r="S834" s="97"/>
      <c r="T834" s="97"/>
      <c r="U834" s="98">
        <f>SUM(MYCS[[#This Row],[FY25-26 sum (signed)]:[Cumulative spending to end FY 23/24]],MYCS[[#This Row],[Approved budget FY 24/25]])</f>
        <v>0</v>
      </c>
      <c r="V834" s="99">
        <f>MYCS[[#This Row],[Total Project Commitments]]-MYCS[[#This Row],[Total approved cost of the project by DC (Value in UGX)]]</f>
        <v>0</v>
      </c>
      <c r="W834" s="93"/>
      <c r="X834" s="93"/>
      <c r="Y834" s="93"/>
      <c r="Z834" s="100"/>
    </row>
    <row r="835" spans="1:26" ht="20.25" x14ac:dyDescent="0.3">
      <c r="A835" s="93"/>
      <c r="B835" s="94" t="str">
        <f ca="1">IFERROR(OFFSET(DC[[#Headers],[Code Project]],MATCH(MYCS[[#This Row],[Project Code and Name ]],DC[Code Project],0),-3),"")</f>
        <v/>
      </c>
      <c r="C835" s="93"/>
      <c r="D835" s="95" t="str">
        <f ca="1">IFERROR(OFFSET(DC[[#Headers],[Code Project]],MATCH(MYCS[[#This Row],[Project Code and Name ]],DC[Code Project],0),1),"")</f>
        <v/>
      </c>
      <c r="E835" s="96" t="str">
        <f ca="1">IFERROR(OFFSET(DC[[#Headers],[Code Project]],MATCH(MYCS[[#This Row],[Project Code and Name ]],DC[Code Project],0),6),"")</f>
        <v/>
      </c>
      <c r="F835" s="93"/>
      <c r="G835" s="93"/>
      <c r="H835" s="97"/>
      <c r="I835" s="97"/>
      <c r="J835" s="97"/>
      <c r="K835" s="97"/>
      <c r="L835" s="97"/>
      <c r="M835" s="97"/>
      <c r="N835" s="98">
        <f>J835+K835+L835+MYCS[[#This Row],[Non contractual commitments]]</f>
        <v>0</v>
      </c>
      <c r="O835" s="97"/>
      <c r="P835" s="97"/>
      <c r="Q835" s="97"/>
      <c r="R835" s="97"/>
      <c r="S835" s="97"/>
      <c r="T835" s="97"/>
      <c r="U835" s="98">
        <f>SUM(MYCS[[#This Row],[FY25-26 sum (signed)]:[Cumulative spending to end FY 23/24]],MYCS[[#This Row],[Approved budget FY 24/25]])</f>
        <v>0</v>
      </c>
      <c r="V835" s="99">
        <f>MYCS[[#This Row],[Total Project Commitments]]-MYCS[[#This Row],[Total approved cost of the project by DC (Value in UGX)]]</f>
        <v>0</v>
      </c>
      <c r="W835" s="93"/>
      <c r="X835" s="93"/>
      <c r="Y835" s="93"/>
      <c r="Z835" s="100"/>
    </row>
    <row r="836" spans="1:26" ht="20.25" x14ac:dyDescent="0.3">
      <c r="A836" s="93"/>
      <c r="B836" s="94" t="str">
        <f ca="1">IFERROR(OFFSET(DC[[#Headers],[Code Project]],MATCH(MYCS[[#This Row],[Project Code and Name ]],DC[Code Project],0),-3),"")</f>
        <v/>
      </c>
      <c r="C836" s="93"/>
      <c r="D836" s="95" t="str">
        <f ca="1">IFERROR(OFFSET(DC[[#Headers],[Code Project]],MATCH(MYCS[[#This Row],[Project Code and Name ]],DC[Code Project],0),1),"")</f>
        <v/>
      </c>
      <c r="E836" s="96" t="str">
        <f ca="1">IFERROR(OFFSET(DC[[#Headers],[Code Project]],MATCH(MYCS[[#This Row],[Project Code and Name ]],DC[Code Project],0),6),"")</f>
        <v/>
      </c>
      <c r="F836" s="93"/>
      <c r="G836" s="93"/>
      <c r="H836" s="97"/>
      <c r="I836" s="97"/>
      <c r="J836" s="97"/>
      <c r="K836" s="97"/>
      <c r="L836" s="97"/>
      <c r="M836" s="97"/>
      <c r="N836" s="98">
        <f>J836+K836+L836+MYCS[[#This Row],[Non contractual commitments]]</f>
        <v>0</v>
      </c>
      <c r="O836" s="97"/>
      <c r="P836" s="97"/>
      <c r="Q836" s="97"/>
      <c r="R836" s="97"/>
      <c r="S836" s="97"/>
      <c r="T836" s="97"/>
      <c r="U836" s="98">
        <f>SUM(MYCS[[#This Row],[FY25-26 sum (signed)]:[Cumulative spending to end FY 23/24]],MYCS[[#This Row],[Approved budget FY 24/25]])</f>
        <v>0</v>
      </c>
      <c r="V836" s="99">
        <f>MYCS[[#This Row],[Total Project Commitments]]-MYCS[[#This Row],[Total approved cost of the project by DC (Value in UGX)]]</f>
        <v>0</v>
      </c>
      <c r="W836" s="93"/>
      <c r="X836" s="93"/>
      <c r="Y836" s="93"/>
      <c r="Z836" s="100"/>
    </row>
    <row r="837" spans="1:26" ht="20.25" x14ac:dyDescent="0.3">
      <c r="A837" s="93"/>
      <c r="B837" s="94" t="str">
        <f ca="1">IFERROR(OFFSET(DC[[#Headers],[Code Project]],MATCH(MYCS[[#This Row],[Project Code and Name ]],DC[Code Project],0),-3),"")</f>
        <v/>
      </c>
      <c r="C837" s="93"/>
      <c r="D837" s="95" t="str">
        <f ca="1">IFERROR(OFFSET(DC[[#Headers],[Code Project]],MATCH(MYCS[[#This Row],[Project Code and Name ]],DC[Code Project],0),1),"")</f>
        <v/>
      </c>
      <c r="E837" s="96" t="str">
        <f ca="1">IFERROR(OFFSET(DC[[#Headers],[Code Project]],MATCH(MYCS[[#This Row],[Project Code and Name ]],DC[Code Project],0),6),"")</f>
        <v/>
      </c>
      <c r="F837" s="93"/>
      <c r="G837" s="93"/>
      <c r="H837" s="97"/>
      <c r="I837" s="97"/>
      <c r="J837" s="97"/>
      <c r="K837" s="97"/>
      <c r="L837" s="97"/>
      <c r="M837" s="97"/>
      <c r="N837" s="98">
        <f>J837+K837+L837+MYCS[[#This Row],[Non contractual commitments]]</f>
        <v>0</v>
      </c>
      <c r="O837" s="97"/>
      <c r="P837" s="97"/>
      <c r="Q837" s="97"/>
      <c r="R837" s="97"/>
      <c r="S837" s="97"/>
      <c r="T837" s="97"/>
      <c r="U837" s="98">
        <f>SUM(MYCS[[#This Row],[FY25-26 sum (signed)]:[Cumulative spending to end FY 23/24]],MYCS[[#This Row],[Approved budget FY 24/25]])</f>
        <v>0</v>
      </c>
      <c r="V837" s="99">
        <f>MYCS[[#This Row],[Total Project Commitments]]-MYCS[[#This Row],[Total approved cost of the project by DC (Value in UGX)]]</f>
        <v>0</v>
      </c>
      <c r="W837" s="93"/>
      <c r="X837" s="93"/>
      <c r="Y837" s="93"/>
      <c r="Z837" s="100"/>
    </row>
    <row r="838" spans="1:26" ht="20.25" x14ac:dyDescent="0.3">
      <c r="A838" s="93"/>
      <c r="B838" s="94" t="str">
        <f ca="1">IFERROR(OFFSET(DC[[#Headers],[Code Project]],MATCH(MYCS[[#This Row],[Project Code and Name ]],DC[Code Project],0),-3),"")</f>
        <v/>
      </c>
      <c r="C838" s="93"/>
      <c r="D838" s="95" t="str">
        <f ca="1">IFERROR(OFFSET(DC[[#Headers],[Code Project]],MATCH(MYCS[[#This Row],[Project Code and Name ]],DC[Code Project],0),1),"")</f>
        <v/>
      </c>
      <c r="E838" s="96" t="str">
        <f ca="1">IFERROR(OFFSET(DC[[#Headers],[Code Project]],MATCH(MYCS[[#This Row],[Project Code and Name ]],DC[Code Project],0),6),"")</f>
        <v/>
      </c>
      <c r="F838" s="93"/>
      <c r="G838" s="93"/>
      <c r="H838" s="97"/>
      <c r="I838" s="97"/>
      <c r="J838" s="97"/>
      <c r="K838" s="97"/>
      <c r="L838" s="97"/>
      <c r="M838" s="97"/>
      <c r="N838" s="98">
        <f>J838+K838+L838+MYCS[[#This Row],[Non contractual commitments]]</f>
        <v>0</v>
      </c>
      <c r="O838" s="97"/>
      <c r="P838" s="97"/>
      <c r="Q838" s="97"/>
      <c r="R838" s="97"/>
      <c r="S838" s="97"/>
      <c r="T838" s="97"/>
      <c r="U838" s="98">
        <f>SUM(MYCS[[#This Row],[FY25-26 sum (signed)]:[Cumulative spending to end FY 23/24]],MYCS[[#This Row],[Approved budget FY 24/25]])</f>
        <v>0</v>
      </c>
      <c r="V838" s="99">
        <f>MYCS[[#This Row],[Total Project Commitments]]-MYCS[[#This Row],[Total approved cost of the project by DC (Value in UGX)]]</f>
        <v>0</v>
      </c>
      <c r="W838" s="93"/>
      <c r="X838" s="93"/>
      <c r="Y838" s="93"/>
      <c r="Z838" s="100"/>
    </row>
    <row r="839" spans="1:26" ht="20.25" x14ac:dyDescent="0.3">
      <c r="A839" s="93"/>
      <c r="B839" s="94" t="str">
        <f ca="1">IFERROR(OFFSET(DC[[#Headers],[Code Project]],MATCH(MYCS[[#This Row],[Project Code and Name ]],DC[Code Project],0),-3),"")</f>
        <v/>
      </c>
      <c r="C839" s="93"/>
      <c r="D839" s="95" t="str">
        <f ca="1">IFERROR(OFFSET(DC[[#Headers],[Code Project]],MATCH(MYCS[[#This Row],[Project Code and Name ]],DC[Code Project],0),1),"")</f>
        <v/>
      </c>
      <c r="E839" s="96" t="str">
        <f ca="1">IFERROR(OFFSET(DC[[#Headers],[Code Project]],MATCH(MYCS[[#This Row],[Project Code and Name ]],DC[Code Project],0),6),"")</f>
        <v/>
      </c>
      <c r="F839" s="93"/>
      <c r="G839" s="93"/>
      <c r="H839" s="97"/>
      <c r="I839" s="97"/>
      <c r="J839" s="97"/>
      <c r="K839" s="97"/>
      <c r="L839" s="97"/>
      <c r="M839" s="97"/>
      <c r="N839" s="98">
        <f>J839+K839+L839+MYCS[[#This Row],[Non contractual commitments]]</f>
        <v>0</v>
      </c>
      <c r="O839" s="97"/>
      <c r="P839" s="97"/>
      <c r="Q839" s="97"/>
      <c r="R839" s="97"/>
      <c r="S839" s="97"/>
      <c r="T839" s="97"/>
      <c r="U839" s="98">
        <f>SUM(MYCS[[#This Row],[FY25-26 sum (signed)]:[Cumulative spending to end FY 23/24]],MYCS[[#This Row],[Approved budget FY 24/25]])</f>
        <v>0</v>
      </c>
      <c r="V839" s="99">
        <f>MYCS[[#This Row],[Total Project Commitments]]-MYCS[[#This Row],[Total approved cost of the project by DC (Value in UGX)]]</f>
        <v>0</v>
      </c>
      <c r="W839" s="93"/>
      <c r="X839" s="93"/>
      <c r="Y839" s="93"/>
      <c r="Z839" s="100"/>
    </row>
    <row r="840" spans="1:26" ht="20.25" x14ac:dyDescent="0.3">
      <c r="A840" s="93"/>
      <c r="B840" s="94" t="str">
        <f ca="1">IFERROR(OFFSET(DC[[#Headers],[Code Project]],MATCH(MYCS[[#This Row],[Project Code and Name ]],DC[Code Project],0),-3),"")</f>
        <v/>
      </c>
      <c r="C840" s="93"/>
      <c r="D840" s="95" t="str">
        <f ca="1">IFERROR(OFFSET(DC[[#Headers],[Code Project]],MATCH(MYCS[[#This Row],[Project Code and Name ]],DC[Code Project],0),1),"")</f>
        <v/>
      </c>
      <c r="E840" s="96" t="str">
        <f ca="1">IFERROR(OFFSET(DC[[#Headers],[Code Project]],MATCH(MYCS[[#This Row],[Project Code and Name ]],DC[Code Project],0),6),"")</f>
        <v/>
      </c>
      <c r="F840" s="93"/>
      <c r="G840" s="93"/>
      <c r="H840" s="97"/>
      <c r="I840" s="97"/>
      <c r="J840" s="97"/>
      <c r="K840" s="97"/>
      <c r="L840" s="97"/>
      <c r="M840" s="97"/>
      <c r="N840" s="98">
        <f>J840+K840+L840+MYCS[[#This Row],[Non contractual commitments]]</f>
        <v>0</v>
      </c>
      <c r="O840" s="97"/>
      <c r="P840" s="97"/>
      <c r="Q840" s="97"/>
      <c r="R840" s="97"/>
      <c r="S840" s="97"/>
      <c r="T840" s="97"/>
      <c r="U840" s="98">
        <f>SUM(MYCS[[#This Row],[FY25-26 sum (signed)]:[Cumulative spending to end FY 23/24]],MYCS[[#This Row],[Approved budget FY 24/25]])</f>
        <v>0</v>
      </c>
      <c r="V840" s="99">
        <f>MYCS[[#This Row],[Total Project Commitments]]-MYCS[[#This Row],[Total approved cost of the project by DC (Value in UGX)]]</f>
        <v>0</v>
      </c>
      <c r="W840" s="93"/>
      <c r="X840" s="93"/>
      <c r="Y840" s="93"/>
      <c r="Z840" s="100"/>
    </row>
    <row r="841" spans="1:26" ht="20.25" x14ac:dyDescent="0.3">
      <c r="A841" s="93"/>
      <c r="B841" s="94" t="str">
        <f ca="1">IFERROR(OFFSET(DC[[#Headers],[Code Project]],MATCH(MYCS[[#This Row],[Project Code and Name ]],DC[Code Project],0),-3),"")</f>
        <v/>
      </c>
      <c r="C841" s="93"/>
      <c r="D841" s="95" t="str">
        <f ca="1">IFERROR(OFFSET(DC[[#Headers],[Code Project]],MATCH(MYCS[[#This Row],[Project Code and Name ]],DC[Code Project],0),1),"")</f>
        <v/>
      </c>
      <c r="E841" s="96" t="str">
        <f ca="1">IFERROR(OFFSET(DC[[#Headers],[Code Project]],MATCH(MYCS[[#This Row],[Project Code and Name ]],DC[Code Project],0),6),"")</f>
        <v/>
      </c>
      <c r="F841" s="93"/>
      <c r="G841" s="93"/>
      <c r="H841" s="97"/>
      <c r="I841" s="97"/>
      <c r="J841" s="97"/>
      <c r="K841" s="97"/>
      <c r="L841" s="97"/>
      <c r="M841" s="97"/>
      <c r="N841" s="98">
        <f>J841+K841+L841+MYCS[[#This Row],[Non contractual commitments]]</f>
        <v>0</v>
      </c>
      <c r="O841" s="97"/>
      <c r="P841" s="97"/>
      <c r="Q841" s="97"/>
      <c r="R841" s="97"/>
      <c r="S841" s="97"/>
      <c r="T841" s="97"/>
      <c r="U841" s="98">
        <f>SUM(MYCS[[#This Row],[FY25-26 sum (signed)]:[Cumulative spending to end FY 23/24]],MYCS[[#This Row],[Approved budget FY 24/25]])</f>
        <v>0</v>
      </c>
      <c r="V841" s="99">
        <f>MYCS[[#This Row],[Total Project Commitments]]-MYCS[[#This Row],[Total approved cost of the project by DC (Value in UGX)]]</f>
        <v>0</v>
      </c>
      <c r="W841" s="93"/>
      <c r="X841" s="93"/>
      <c r="Y841" s="93"/>
      <c r="Z841" s="100"/>
    </row>
    <row r="842" spans="1:26" ht="20.25" x14ac:dyDescent="0.3">
      <c r="A842" s="93"/>
      <c r="B842" s="94" t="str">
        <f ca="1">IFERROR(OFFSET(DC[[#Headers],[Code Project]],MATCH(MYCS[[#This Row],[Project Code and Name ]],DC[Code Project],0),-3),"")</f>
        <v/>
      </c>
      <c r="C842" s="93"/>
      <c r="D842" s="95" t="str">
        <f ca="1">IFERROR(OFFSET(DC[[#Headers],[Code Project]],MATCH(MYCS[[#This Row],[Project Code and Name ]],DC[Code Project],0),1),"")</f>
        <v/>
      </c>
      <c r="E842" s="96" t="str">
        <f ca="1">IFERROR(OFFSET(DC[[#Headers],[Code Project]],MATCH(MYCS[[#This Row],[Project Code and Name ]],DC[Code Project],0),6),"")</f>
        <v/>
      </c>
      <c r="F842" s="93"/>
      <c r="G842" s="93"/>
      <c r="H842" s="97"/>
      <c r="I842" s="97"/>
      <c r="J842" s="97"/>
      <c r="K842" s="97"/>
      <c r="L842" s="97"/>
      <c r="M842" s="97"/>
      <c r="N842" s="98">
        <f>J842+K842+L842+MYCS[[#This Row],[Non contractual commitments]]</f>
        <v>0</v>
      </c>
      <c r="O842" s="97"/>
      <c r="P842" s="97"/>
      <c r="Q842" s="97"/>
      <c r="R842" s="97"/>
      <c r="S842" s="97"/>
      <c r="T842" s="97"/>
      <c r="U842" s="98">
        <f>SUM(MYCS[[#This Row],[FY25-26 sum (signed)]:[Cumulative spending to end FY 23/24]],MYCS[[#This Row],[Approved budget FY 24/25]])</f>
        <v>0</v>
      </c>
      <c r="V842" s="99">
        <f>MYCS[[#This Row],[Total Project Commitments]]-MYCS[[#This Row],[Total approved cost of the project by DC (Value in UGX)]]</f>
        <v>0</v>
      </c>
      <c r="W842" s="93"/>
      <c r="X842" s="93"/>
      <c r="Y842" s="93"/>
      <c r="Z842" s="100"/>
    </row>
    <row r="843" spans="1:26" ht="20.25" x14ac:dyDescent="0.3">
      <c r="A843" s="93"/>
      <c r="B843" s="94" t="str">
        <f ca="1">IFERROR(OFFSET(DC[[#Headers],[Code Project]],MATCH(MYCS[[#This Row],[Project Code and Name ]],DC[Code Project],0),-3),"")</f>
        <v/>
      </c>
      <c r="C843" s="93"/>
      <c r="D843" s="95" t="str">
        <f ca="1">IFERROR(OFFSET(DC[[#Headers],[Code Project]],MATCH(MYCS[[#This Row],[Project Code and Name ]],DC[Code Project],0),1),"")</f>
        <v/>
      </c>
      <c r="E843" s="96" t="str">
        <f ca="1">IFERROR(OFFSET(DC[[#Headers],[Code Project]],MATCH(MYCS[[#This Row],[Project Code and Name ]],DC[Code Project],0),6),"")</f>
        <v/>
      </c>
      <c r="F843" s="93"/>
      <c r="G843" s="93"/>
      <c r="H843" s="97"/>
      <c r="I843" s="97"/>
      <c r="J843" s="97"/>
      <c r="K843" s="97"/>
      <c r="L843" s="97"/>
      <c r="M843" s="97"/>
      <c r="N843" s="98">
        <f>J843+K843+L843+MYCS[[#This Row],[Non contractual commitments]]</f>
        <v>0</v>
      </c>
      <c r="O843" s="97"/>
      <c r="P843" s="97"/>
      <c r="Q843" s="97"/>
      <c r="R843" s="97"/>
      <c r="S843" s="97"/>
      <c r="T843" s="97"/>
      <c r="U843" s="98">
        <f>SUM(MYCS[[#This Row],[FY25-26 sum (signed)]:[Cumulative spending to end FY 23/24]],MYCS[[#This Row],[Approved budget FY 24/25]])</f>
        <v>0</v>
      </c>
      <c r="V843" s="99">
        <f>MYCS[[#This Row],[Total Project Commitments]]-MYCS[[#This Row],[Total approved cost of the project by DC (Value in UGX)]]</f>
        <v>0</v>
      </c>
      <c r="W843" s="93"/>
      <c r="X843" s="93"/>
      <c r="Y843" s="93"/>
      <c r="Z843" s="100"/>
    </row>
    <row r="844" spans="1:26" ht="20.25" x14ac:dyDescent="0.3">
      <c r="A844" s="93"/>
      <c r="B844" s="94" t="str">
        <f ca="1">IFERROR(OFFSET(DC[[#Headers],[Code Project]],MATCH(MYCS[[#This Row],[Project Code and Name ]],DC[Code Project],0),-3),"")</f>
        <v/>
      </c>
      <c r="C844" s="93"/>
      <c r="D844" s="95" t="str">
        <f ca="1">IFERROR(OFFSET(DC[[#Headers],[Code Project]],MATCH(MYCS[[#This Row],[Project Code and Name ]],DC[Code Project],0),1),"")</f>
        <v/>
      </c>
      <c r="E844" s="96" t="str">
        <f ca="1">IFERROR(OFFSET(DC[[#Headers],[Code Project]],MATCH(MYCS[[#This Row],[Project Code and Name ]],DC[Code Project],0),6),"")</f>
        <v/>
      </c>
      <c r="F844" s="93"/>
      <c r="G844" s="93"/>
      <c r="H844" s="97"/>
      <c r="I844" s="97"/>
      <c r="J844" s="97"/>
      <c r="K844" s="97"/>
      <c r="L844" s="97"/>
      <c r="M844" s="97"/>
      <c r="N844" s="98">
        <f>J844+K844+L844+MYCS[[#This Row],[Non contractual commitments]]</f>
        <v>0</v>
      </c>
      <c r="O844" s="97"/>
      <c r="P844" s="97"/>
      <c r="Q844" s="97"/>
      <c r="R844" s="97"/>
      <c r="S844" s="97"/>
      <c r="T844" s="97"/>
      <c r="U844" s="98">
        <f>SUM(MYCS[[#This Row],[FY25-26 sum (signed)]:[Cumulative spending to end FY 23/24]],MYCS[[#This Row],[Approved budget FY 24/25]])</f>
        <v>0</v>
      </c>
      <c r="V844" s="99">
        <f>MYCS[[#This Row],[Total Project Commitments]]-MYCS[[#This Row],[Total approved cost of the project by DC (Value in UGX)]]</f>
        <v>0</v>
      </c>
      <c r="W844" s="93"/>
      <c r="X844" s="93"/>
      <c r="Y844" s="93"/>
      <c r="Z844" s="100"/>
    </row>
    <row r="845" spans="1:26" ht="20.25" x14ac:dyDescent="0.3">
      <c r="A845" s="93"/>
      <c r="B845" s="94" t="str">
        <f ca="1">IFERROR(OFFSET(DC[[#Headers],[Code Project]],MATCH(MYCS[[#This Row],[Project Code and Name ]],DC[Code Project],0),-3),"")</f>
        <v/>
      </c>
      <c r="C845" s="93"/>
      <c r="D845" s="95" t="str">
        <f ca="1">IFERROR(OFFSET(DC[[#Headers],[Code Project]],MATCH(MYCS[[#This Row],[Project Code and Name ]],DC[Code Project],0),1),"")</f>
        <v/>
      </c>
      <c r="E845" s="96" t="str">
        <f ca="1">IFERROR(OFFSET(DC[[#Headers],[Code Project]],MATCH(MYCS[[#This Row],[Project Code and Name ]],DC[Code Project],0),6),"")</f>
        <v/>
      </c>
      <c r="F845" s="93"/>
      <c r="G845" s="93"/>
      <c r="H845" s="97"/>
      <c r="I845" s="97"/>
      <c r="J845" s="97"/>
      <c r="K845" s="97"/>
      <c r="L845" s="97"/>
      <c r="M845" s="97"/>
      <c r="N845" s="98">
        <f>J845+K845+L845+MYCS[[#This Row],[Non contractual commitments]]</f>
        <v>0</v>
      </c>
      <c r="O845" s="97"/>
      <c r="P845" s="97"/>
      <c r="Q845" s="97"/>
      <c r="R845" s="97"/>
      <c r="S845" s="97"/>
      <c r="T845" s="97"/>
      <c r="U845" s="98">
        <f>SUM(MYCS[[#This Row],[FY25-26 sum (signed)]:[Cumulative spending to end FY 23/24]],MYCS[[#This Row],[Approved budget FY 24/25]])</f>
        <v>0</v>
      </c>
      <c r="V845" s="99">
        <f>MYCS[[#This Row],[Total Project Commitments]]-MYCS[[#This Row],[Total approved cost of the project by DC (Value in UGX)]]</f>
        <v>0</v>
      </c>
      <c r="W845" s="93"/>
      <c r="X845" s="93"/>
      <c r="Y845" s="93"/>
      <c r="Z845" s="100"/>
    </row>
    <row r="846" spans="1:26" ht="20.25" x14ac:dyDescent="0.3">
      <c r="A846" s="93"/>
      <c r="B846" s="94" t="str">
        <f ca="1">IFERROR(OFFSET(DC[[#Headers],[Code Project]],MATCH(MYCS[[#This Row],[Project Code and Name ]],DC[Code Project],0),-3),"")</f>
        <v/>
      </c>
      <c r="C846" s="93"/>
      <c r="D846" s="95" t="str">
        <f ca="1">IFERROR(OFFSET(DC[[#Headers],[Code Project]],MATCH(MYCS[[#This Row],[Project Code and Name ]],DC[Code Project],0),1),"")</f>
        <v/>
      </c>
      <c r="E846" s="96" t="str">
        <f ca="1">IFERROR(OFFSET(DC[[#Headers],[Code Project]],MATCH(MYCS[[#This Row],[Project Code and Name ]],DC[Code Project],0),6),"")</f>
        <v/>
      </c>
      <c r="F846" s="93"/>
      <c r="G846" s="93"/>
      <c r="H846" s="97"/>
      <c r="I846" s="97"/>
      <c r="J846" s="97"/>
      <c r="K846" s="97"/>
      <c r="L846" s="97"/>
      <c r="M846" s="97"/>
      <c r="N846" s="98">
        <f>J846+K846+L846+MYCS[[#This Row],[Non contractual commitments]]</f>
        <v>0</v>
      </c>
      <c r="O846" s="97"/>
      <c r="P846" s="97"/>
      <c r="Q846" s="97"/>
      <c r="R846" s="97"/>
      <c r="S846" s="97"/>
      <c r="T846" s="97"/>
      <c r="U846" s="98">
        <f>SUM(MYCS[[#This Row],[FY25-26 sum (signed)]:[Cumulative spending to end FY 23/24]],MYCS[[#This Row],[Approved budget FY 24/25]])</f>
        <v>0</v>
      </c>
      <c r="V846" s="99">
        <f>MYCS[[#This Row],[Total Project Commitments]]-MYCS[[#This Row],[Total approved cost of the project by DC (Value in UGX)]]</f>
        <v>0</v>
      </c>
      <c r="W846" s="93"/>
      <c r="X846" s="93"/>
      <c r="Y846" s="93"/>
      <c r="Z846" s="100"/>
    </row>
    <row r="847" spans="1:26" ht="20.25" x14ac:dyDescent="0.3">
      <c r="A847" s="93"/>
      <c r="B847" s="94" t="str">
        <f ca="1">IFERROR(OFFSET(DC[[#Headers],[Code Project]],MATCH(MYCS[[#This Row],[Project Code and Name ]],DC[Code Project],0),-3),"")</f>
        <v/>
      </c>
      <c r="C847" s="93"/>
      <c r="D847" s="95" t="str">
        <f ca="1">IFERROR(OFFSET(DC[[#Headers],[Code Project]],MATCH(MYCS[[#This Row],[Project Code and Name ]],DC[Code Project],0),1),"")</f>
        <v/>
      </c>
      <c r="E847" s="96" t="str">
        <f ca="1">IFERROR(OFFSET(DC[[#Headers],[Code Project]],MATCH(MYCS[[#This Row],[Project Code and Name ]],DC[Code Project],0),6),"")</f>
        <v/>
      </c>
      <c r="F847" s="93"/>
      <c r="G847" s="93"/>
      <c r="H847" s="97"/>
      <c r="I847" s="97"/>
      <c r="J847" s="97"/>
      <c r="K847" s="97"/>
      <c r="L847" s="97"/>
      <c r="M847" s="97"/>
      <c r="N847" s="98">
        <f>J847+K847+L847+MYCS[[#This Row],[Non contractual commitments]]</f>
        <v>0</v>
      </c>
      <c r="O847" s="97"/>
      <c r="P847" s="97"/>
      <c r="Q847" s="97"/>
      <c r="R847" s="97"/>
      <c r="S847" s="97"/>
      <c r="T847" s="97"/>
      <c r="U847" s="98">
        <f>SUM(MYCS[[#This Row],[FY25-26 sum (signed)]:[Cumulative spending to end FY 23/24]],MYCS[[#This Row],[Approved budget FY 24/25]])</f>
        <v>0</v>
      </c>
      <c r="V847" s="99">
        <f>MYCS[[#This Row],[Total Project Commitments]]-MYCS[[#This Row],[Total approved cost of the project by DC (Value in UGX)]]</f>
        <v>0</v>
      </c>
      <c r="W847" s="93"/>
      <c r="X847" s="93"/>
      <c r="Y847" s="93"/>
      <c r="Z847" s="100"/>
    </row>
    <row r="848" spans="1:26" ht="20.25" x14ac:dyDescent="0.3">
      <c r="A848" s="93"/>
      <c r="B848" s="94" t="str">
        <f ca="1">IFERROR(OFFSET(DC[[#Headers],[Code Project]],MATCH(MYCS[[#This Row],[Project Code and Name ]],DC[Code Project],0),-3),"")</f>
        <v/>
      </c>
      <c r="C848" s="93"/>
      <c r="D848" s="95" t="str">
        <f ca="1">IFERROR(OFFSET(DC[[#Headers],[Code Project]],MATCH(MYCS[[#This Row],[Project Code and Name ]],DC[Code Project],0),1),"")</f>
        <v/>
      </c>
      <c r="E848" s="96" t="str">
        <f ca="1">IFERROR(OFFSET(DC[[#Headers],[Code Project]],MATCH(MYCS[[#This Row],[Project Code and Name ]],DC[Code Project],0),6),"")</f>
        <v/>
      </c>
      <c r="F848" s="93"/>
      <c r="G848" s="93"/>
      <c r="H848" s="97"/>
      <c r="I848" s="97"/>
      <c r="J848" s="97"/>
      <c r="K848" s="97"/>
      <c r="L848" s="97"/>
      <c r="M848" s="97"/>
      <c r="N848" s="98">
        <f>J848+K848+L848+MYCS[[#This Row],[Non contractual commitments]]</f>
        <v>0</v>
      </c>
      <c r="O848" s="97"/>
      <c r="P848" s="97"/>
      <c r="Q848" s="97"/>
      <c r="R848" s="97"/>
      <c r="S848" s="97"/>
      <c r="T848" s="97"/>
      <c r="U848" s="98">
        <f>SUM(MYCS[[#This Row],[FY25-26 sum (signed)]:[Cumulative spending to end FY 23/24]],MYCS[[#This Row],[Approved budget FY 24/25]])</f>
        <v>0</v>
      </c>
      <c r="V848" s="99">
        <f>MYCS[[#This Row],[Total Project Commitments]]-MYCS[[#This Row],[Total approved cost of the project by DC (Value in UGX)]]</f>
        <v>0</v>
      </c>
      <c r="W848" s="93"/>
      <c r="X848" s="93"/>
      <c r="Y848" s="93"/>
      <c r="Z848" s="100"/>
    </row>
    <row r="849" spans="1:26" ht="20.25" x14ac:dyDescent="0.3">
      <c r="A849" s="93"/>
      <c r="B849" s="94" t="str">
        <f ca="1">IFERROR(OFFSET(DC[[#Headers],[Code Project]],MATCH(MYCS[[#This Row],[Project Code and Name ]],DC[Code Project],0),-3),"")</f>
        <v/>
      </c>
      <c r="C849" s="93"/>
      <c r="D849" s="95" t="str">
        <f ca="1">IFERROR(OFFSET(DC[[#Headers],[Code Project]],MATCH(MYCS[[#This Row],[Project Code and Name ]],DC[Code Project],0),1),"")</f>
        <v/>
      </c>
      <c r="E849" s="96" t="str">
        <f ca="1">IFERROR(OFFSET(DC[[#Headers],[Code Project]],MATCH(MYCS[[#This Row],[Project Code and Name ]],DC[Code Project],0),6),"")</f>
        <v/>
      </c>
      <c r="F849" s="93"/>
      <c r="G849" s="93"/>
      <c r="H849" s="97"/>
      <c r="I849" s="97"/>
      <c r="J849" s="97"/>
      <c r="K849" s="97"/>
      <c r="L849" s="97"/>
      <c r="M849" s="97"/>
      <c r="N849" s="98">
        <f>J849+K849+L849+MYCS[[#This Row],[Non contractual commitments]]</f>
        <v>0</v>
      </c>
      <c r="O849" s="97"/>
      <c r="P849" s="97"/>
      <c r="Q849" s="97"/>
      <c r="R849" s="97"/>
      <c r="S849" s="97"/>
      <c r="T849" s="97"/>
      <c r="U849" s="98">
        <f>SUM(MYCS[[#This Row],[FY25-26 sum (signed)]:[Cumulative spending to end FY 23/24]],MYCS[[#This Row],[Approved budget FY 24/25]])</f>
        <v>0</v>
      </c>
      <c r="V849" s="99">
        <f>MYCS[[#This Row],[Total Project Commitments]]-MYCS[[#This Row],[Total approved cost of the project by DC (Value in UGX)]]</f>
        <v>0</v>
      </c>
      <c r="W849" s="93"/>
      <c r="X849" s="93"/>
      <c r="Y849" s="93"/>
      <c r="Z849" s="100"/>
    </row>
    <row r="850" spans="1:26" ht="20.25" x14ac:dyDescent="0.3">
      <c r="A850" s="93"/>
      <c r="B850" s="94" t="str">
        <f ca="1">IFERROR(OFFSET(DC[[#Headers],[Code Project]],MATCH(MYCS[[#This Row],[Project Code and Name ]],DC[Code Project],0),-3),"")</f>
        <v/>
      </c>
      <c r="C850" s="93"/>
      <c r="D850" s="95" t="str">
        <f ca="1">IFERROR(OFFSET(DC[[#Headers],[Code Project]],MATCH(MYCS[[#This Row],[Project Code and Name ]],DC[Code Project],0),1),"")</f>
        <v/>
      </c>
      <c r="E850" s="96" t="str">
        <f ca="1">IFERROR(OFFSET(DC[[#Headers],[Code Project]],MATCH(MYCS[[#This Row],[Project Code and Name ]],DC[Code Project],0),6),"")</f>
        <v/>
      </c>
      <c r="F850" s="93"/>
      <c r="G850" s="93"/>
      <c r="H850" s="97"/>
      <c r="I850" s="97"/>
      <c r="J850" s="97"/>
      <c r="K850" s="97"/>
      <c r="L850" s="97"/>
      <c r="M850" s="97"/>
      <c r="N850" s="98">
        <f>J850+K850+L850+MYCS[[#This Row],[Non contractual commitments]]</f>
        <v>0</v>
      </c>
      <c r="O850" s="97"/>
      <c r="P850" s="97"/>
      <c r="Q850" s="97"/>
      <c r="R850" s="97"/>
      <c r="S850" s="97"/>
      <c r="T850" s="97"/>
      <c r="U850" s="98">
        <f>SUM(MYCS[[#This Row],[FY25-26 sum (signed)]:[Cumulative spending to end FY 23/24]],MYCS[[#This Row],[Approved budget FY 24/25]])</f>
        <v>0</v>
      </c>
      <c r="V850" s="99">
        <f>MYCS[[#This Row],[Total Project Commitments]]-MYCS[[#This Row],[Total approved cost of the project by DC (Value in UGX)]]</f>
        <v>0</v>
      </c>
      <c r="W850" s="93"/>
      <c r="X850" s="93"/>
      <c r="Y850" s="93"/>
      <c r="Z850" s="100"/>
    </row>
    <row r="851" spans="1:26" ht="20.25" x14ac:dyDescent="0.3">
      <c r="A851" s="93"/>
      <c r="B851" s="94" t="str">
        <f ca="1">IFERROR(OFFSET(DC[[#Headers],[Code Project]],MATCH(MYCS[[#This Row],[Project Code and Name ]],DC[Code Project],0),-3),"")</f>
        <v/>
      </c>
      <c r="C851" s="93"/>
      <c r="D851" s="95" t="str">
        <f ca="1">IFERROR(OFFSET(DC[[#Headers],[Code Project]],MATCH(MYCS[[#This Row],[Project Code and Name ]],DC[Code Project],0),1),"")</f>
        <v/>
      </c>
      <c r="E851" s="96" t="str">
        <f ca="1">IFERROR(OFFSET(DC[[#Headers],[Code Project]],MATCH(MYCS[[#This Row],[Project Code and Name ]],DC[Code Project],0),6),"")</f>
        <v/>
      </c>
      <c r="F851" s="93"/>
      <c r="G851" s="93"/>
      <c r="H851" s="97"/>
      <c r="I851" s="97"/>
      <c r="J851" s="97"/>
      <c r="K851" s="97"/>
      <c r="L851" s="97"/>
      <c r="M851" s="97"/>
      <c r="N851" s="98">
        <f>J851+K851+L851+MYCS[[#This Row],[Non contractual commitments]]</f>
        <v>0</v>
      </c>
      <c r="O851" s="97"/>
      <c r="P851" s="97"/>
      <c r="Q851" s="97"/>
      <c r="R851" s="97"/>
      <c r="S851" s="97"/>
      <c r="T851" s="97"/>
      <c r="U851" s="98">
        <f>SUM(MYCS[[#This Row],[FY25-26 sum (signed)]:[Cumulative spending to end FY 23/24]],MYCS[[#This Row],[Approved budget FY 24/25]])</f>
        <v>0</v>
      </c>
      <c r="V851" s="99">
        <f>MYCS[[#This Row],[Total Project Commitments]]-MYCS[[#This Row],[Total approved cost of the project by DC (Value in UGX)]]</f>
        <v>0</v>
      </c>
      <c r="W851" s="93"/>
      <c r="X851" s="93"/>
      <c r="Y851" s="93"/>
      <c r="Z851" s="100"/>
    </row>
    <row r="852" spans="1:26" ht="20.25" x14ac:dyDescent="0.3">
      <c r="A852" s="93"/>
      <c r="B852" s="94" t="str">
        <f ca="1">IFERROR(OFFSET(DC[[#Headers],[Code Project]],MATCH(MYCS[[#This Row],[Project Code and Name ]],DC[Code Project],0),-3),"")</f>
        <v/>
      </c>
      <c r="C852" s="93"/>
      <c r="D852" s="95" t="str">
        <f ca="1">IFERROR(OFFSET(DC[[#Headers],[Code Project]],MATCH(MYCS[[#This Row],[Project Code and Name ]],DC[Code Project],0),1),"")</f>
        <v/>
      </c>
      <c r="E852" s="96" t="str">
        <f ca="1">IFERROR(OFFSET(DC[[#Headers],[Code Project]],MATCH(MYCS[[#This Row],[Project Code and Name ]],DC[Code Project],0),6),"")</f>
        <v/>
      </c>
      <c r="F852" s="93"/>
      <c r="G852" s="93"/>
      <c r="H852" s="97"/>
      <c r="I852" s="97"/>
      <c r="J852" s="97"/>
      <c r="K852" s="97"/>
      <c r="L852" s="97"/>
      <c r="M852" s="97"/>
      <c r="N852" s="98">
        <f>J852+K852+L852+MYCS[[#This Row],[Non contractual commitments]]</f>
        <v>0</v>
      </c>
      <c r="O852" s="97"/>
      <c r="P852" s="97"/>
      <c r="Q852" s="97"/>
      <c r="R852" s="97"/>
      <c r="S852" s="97"/>
      <c r="T852" s="97"/>
      <c r="U852" s="98">
        <f>SUM(MYCS[[#This Row],[FY25-26 sum (signed)]:[Cumulative spending to end FY 23/24]],MYCS[[#This Row],[Approved budget FY 24/25]])</f>
        <v>0</v>
      </c>
      <c r="V852" s="99">
        <f>MYCS[[#This Row],[Total Project Commitments]]-MYCS[[#This Row],[Total approved cost of the project by DC (Value in UGX)]]</f>
        <v>0</v>
      </c>
      <c r="W852" s="93"/>
      <c r="X852" s="93"/>
      <c r="Y852" s="93"/>
      <c r="Z852" s="100"/>
    </row>
    <row r="853" spans="1:26" ht="20.25" x14ac:dyDescent="0.3">
      <c r="A853" s="93"/>
      <c r="B853" s="94" t="str">
        <f ca="1">IFERROR(OFFSET(DC[[#Headers],[Code Project]],MATCH(MYCS[[#This Row],[Project Code and Name ]],DC[Code Project],0),-3),"")</f>
        <v/>
      </c>
      <c r="C853" s="93"/>
      <c r="D853" s="95" t="str">
        <f ca="1">IFERROR(OFFSET(DC[[#Headers],[Code Project]],MATCH(MYCS[[#This Row],[Project Code and Name ]],DC[Code Project],0),1),"")</f>
        <v/>
      </c>
      <c r="E853" s="96" t="str">
        <f ca="1">IFERROR(OFFSET(DC[[#Headers],[Code Project]],MATCH(MYCS[[#This Row],[Project Code and Name ]],DC[Code Project],0),6),"")</f>
        <v/>
      </c>
      <c r="F853" s="93"/>
      <c r="G853" s="93"/>
      <c r="H853" s="97"/>
      <c r="I853" s="97"/>
      <c r="J853" s="97"/>
      <c r="K853" s="97"/>
      <c r="L853" s="97"/>
      <c r="M853" s="97"/>
      <c r="N853" s="98">
        <f>J853+K853+L853+MYCS[[#This Row],[Non contractual commitments]]</f>
        <v>0</v>
      </c>
      <c r="O853" s="97"/>
      <c r="P853" s="97"/>
      <c r="Q853" s="97"/>
      <c r="R853" s="97"/>
      <c r="S853" s="97"/>
      <c r="T853" s="97"/>
      <c r="U853" s="98">
        <f>SUM(MYCS[[#This Row],[FY25-26 sum (signed)]:[Cumulative spending to end FY 23/24]],MYCS[[#This Row],[Approved budget FY 24/25]])</f>
        <v>0</v>
      </c>
      <c r="V853" s="99">
        <f>MYCS[[#This Row],[Total Project Commitments]]-MYCS[[#This Row],[Total approved cost of the project by DC (Value in UGX)]]</f>
        <v>0</v>
      </c>
      <c r="W853" s="93"/>
      <c r="X853" s="93"/>
      <c r="Y853" s="93"/>
      <c r="Z853" s="100"/>
    </row>
    <row r="854" spans="1:26" ht="20.25" x14ac:dyDescent="0.3">
      <c r="A854" s="93"/>
      <c r="B854" s="94" t="str">
        <f ca="1">IFERROR(OFFSET(DC[[#Headers],[Code Project]],MATCH(MYCS[[#This Row],[Project Code and Name ]],DC[Code Project],0),-3),"")</f>
        <v/>
      </c>
      <c r="C854" s="93"/>
      <c r="D854" s="95" t="str">
        <f ca="1">IFERROR(OFFSET(DC[[#Headers],[Code Project]],MATCH(MYCS[[#This Row],[Project Code and Name ]],DC[Code Project],0),1),"")</f>
        <v/>
      </c>
      <c r="E854" s="96" t="str">
        <f ca="1">IFERROR(OFFSET(DC[[#Headers],[Code Project]],MATCH(MYCS[[#This Row],[Project Code and Name ]],DC[Code Project],0),6),"")</f>
        <v/>
      </c>
      <c r="F854" s="93"/>
      <c r="G854" s="93"/>
      <c r="H854" s="97"/>
      <c r="I854" s="97"/>
      <c r="J854" s="97"/>
      <c r="K854" s="97"/>
      <c r="L854" s="97"/>
      <c r="M854" s="97"/>
      <c r="N854" s="98">
        <f>J854+K854+L854+MYCS[[#This Row],[Non contractual commitments]]</f>
        <v>0</v>
      </c>
      <c r="O854" s="97"/>
      <c r="P854" s="97"/>
      <c r="Q854" s="97"/>
      <c r="R854" s="97"/>
      <c r="S854" s="97"/>
      <c r="T854" s="97"/>
      <c r="U854" s="98">
        <f>SUM(MYCS[[#This Row],[FY25-26 sum (signed)]:[Cumulative spending to end FY 23/24]],MYCS[[#This Row],[Approved budget FY 24/25]])</f>
        <v>0</v>
      </c>
      <c r="V854" s="99">
        <f>MYCS[[#This Row],[Total Project Commitments]]-MYCS[[#This Row],[Total approved cost of the project by DC (Value in UGX)]]</f>
        <v>0</v>
      </c>
      <c r="W854" s="93"/>
      <c r="X854" s="93"/>
      <c r="Y854" s="93"/>
      <c r="Z854" s="100"/>
    </row>
    <row r="855" spans="1:26" ht="20.25" x14ac:dyDescent="0.3">
      <c r="A855" s="93"/>
      <c r="B855" s="94" t="str">
        <f ca="1">IFERROR(OFFSET(DC[[#Headers],[Code Project]],MATCH(MYCS[[#This Row],[Project Code and Name ]],DC[Code Project],0),-3),"")</f>
        <v/>
      </c>
      <c r="C855" s="93"/>
      <c r="D855" s="95" t="str">
        <f ca="1">IFERROR(OFFSET(DC[[#Headers],[Code Project]],MATCH(MYCS[[#This Row],[Project Code and Name ]],DC[Code Project],0),1),"")</f>
        <v/>
      </c>
      <c r="E855" s="96" t="str">
        <f ca="1">IFERROR(OFFSET(DC[[#Headers],[Code Project]],MATCH(MYCS[[#This Row],[Project Code and Name ]],DC[Code Project],0),6),"")</f>
        <v/>
      </c>
      <c r="F855" s="93"/>
      <c r="G855" s="93"/>
      <c r="H855" s="97"/>
      <c r="I855" s="97"/>
      <c r="J855" s="97"/>
      <c r="K855" s="97"/>
      <c r="L855" s="97"/>
      <c r="M855" s="97"/>
      <c r="N855" s="98">
        <f>J855+K855+L855+MYCS[[#This Row],[Non contractual commitments]]</f>
        <v>0</v>
      </c>
      <c r="O855" s="97"/>
      <c r="P855" s="97"/>
      <c r="Q855" s="97"/>
      <c r="R855" s="97"/>
      <c r="S855" s="97"/>
      <c r="T855" s="97"/>
      <c r="U855" s="98">
        <f>SUM(MYCS[[#This Row],[FY25-26 sum (signed)]:[Cumulative spending to end FY 23/24]],MYCS[[#This Row],[Approved budget FY 24/25]])</f>
        <v>0</v>
      </c>
      <c r="V855" s="99">
        <f>MYCS[[#This Row],[Total Project Commitments]]-MYCS[[#This Row],[Total approved cost of the project by DC (Value in UGX)]]</f>
        <v>0</v>
      </c>
      <c r="W855" s="93"/>
      <c r="X855" s="93"/>
      <c r="Y855" s="93"/>
      <c r="Z855" s="100"/>
    </row>
    <row r="856" spans="1:26" ht="20.25" x14ac:dyDescent="0.3">
      <c r="A856" s="93"/>
      <c r="B856" s="94" t="str">
        <f ca="1">IFERROR(OFFSET(DC[[#Headers],[Code Project]],MATCH(MYCS[[#This Row],[Project Code and Name ]],DC[Code Project],0),-3),"")</f>
        <v/>
      </c>
      <c r="C856" s="93"/>
      <c r="D856" s="95" t="str">
        <f ca="1">IFERROR(OFFSET(DC[[#Headers],[Code Project]],MATCH(MYCS[[#This Row],[Project Code and Name ]],DC[Code Project],0),1),"")</f>
        <v/>
      </c>
      <c r="E856" s="96" t="str">
        <f ca="1">IFERROR(OFFSET(DC[[#Headers],[Code Project]],MATCH(MYCS[[#This Row],[Project Code and Name ]],DC[Code Project],0),6),"")</f>
        <v/>
      </c>
      <c r="F856" s="93"/>
      <c r="G856" s="93"/>
      <c r="H856" s="97"/>
      <c r="I856" s="97"/>
      <c r="J856" s="97"/>
      <c r="K856" s="97"/>
      <c r="L856" s="97"/>
      <c r="M856" s="97"/>
      <c r="N856" s="98">
        <f>J856+K856+L856+MYCS[[#This Row],[Non contractual commitments]]</f>
        <v>0</v>
      </c>
      <c r="O856" s="97"/>
      <c r="P856" s="97"/>
      <c r="Q856" s="97"/>
      <c r="R856" s="97"/>
      <c r="S856" s="97"/>
      <c r="T856" s="97"/>
      <c r="U856" s="98">
        <f>SUM(MYCS[[#This Row],[FY25-26 sum (signed)]:[Cumulative spending to end FY 23/24]],MYCS[[#This Row],[Approved budget FY 24/25]])</f>
        <v>0</v>
      </c>
      <c r="V856" s="99">
        <f>MYCS[[#This Row],[Total Project Commitments]]-MYCS[[#This Row],[Total approved cost of the project by DC (Value in UGX)]]</f>
        <v>0</v>
      </c>
      <c r="W856" s="93"/>
      <c r="X856" s="93"/>
      <c r="Y856" s="93"/>
      <c r="Z856" s="100"/>
    </row>
    <row r="857" spans="1:26" ht="20.25" x14ac:dyDescent="0.3">
      <c r="A857" s="93"/>
      <c r="B857" s="94" t="str">
        <f ca="1">IFERROR(OFFSET(DC[[#Headers],[Code Project]],MATCH(MYCS[[#This Row],[Project Code and Name ]],DC[Code Project],0),-3),"")</f>
        <v/>
      </c>
      <c r="C857" s="93"/>
      <c r="D857" s="95" t="str">
        <f ca="1">IFERROR(OFFSET(DC[[#Headers],[Code Project]],MATCH(MYCS[[#This Row],[Project Code and Name ]],DC[Code Project],0),1),"")</f>
        <v/>
      </c>
      <c r="E857" s="96" t="str">
        <f ca="1">IFERROR(OFFSET(DC[[#Headers],[Code Project]],MATCH(MYCS[[#This Row],[Project Code and Name ]],DC[Code Project],0),6),"")</f>
        <v/>
      </c>
      <c r="F857" s="93"/>
      <c r="G857" s="93"/>
      <c r="H857" s="97"/>
      <c r="I857" s="97"/>
      <c r="J857" s="97"/>
      <c r="K857" s="97"/>
      <c r="L857" s="97"/>
      <c r="M857" s="97"/>
      <c r="N857" s="98">
        <f>J857+K857+L857+MYCS[[#This Row],[Non contractual commitments]]</f>
        <v>0</v>
      </c>
      <c r="O857" s="97"/>
      <c r="P857" s="97"/>
      <c r="Q857" s="97"/>
      <c r="R857" s="97"/>
      <c r="S857" s="97"/>
      <c r="T857" s="97"/>
      <c r="U857" s="98">
        <f>SUM(MYCS[[#This Row],[FY25-26 sum (signed)]:[Cumulative spending to end FY 23/24]],MYCS[[#This Row],[Approved budget FY 24/25]])</f>
        <v>0</v>
      </c>
      <c r="V857" s="99">
        <f>MYCS[[#This Row],[Total Project Commitments]]-MYCS[[#This Row],[Total approved cost of the project by DC (Value in UGX)]]</f>
        <v>0</v>
      </c>
      <c r="W857" s="93"/>
      <c r="X857" s="93"/>
      <c r="Y857" s="93"/>
      <c r="Z857" s="100"/>
    </row>
    <row r="858" spans="1:26" ht="20.25" x14ac:dyDescent="0.3">
      <c r="A858" s="93"/>
      <c r="B858" s="94" t="str">
        <f ca="1">IFERROR(OFFSET(DC[[#Headers],[Code Project]],MATCH(MYCS[[#This Row],[Project Code and Name ]],DC[Code Project],0),-3),"")</f>
        <v/>
      </c>
      <c r="C858" s="93"/>
      <c r="D858" s="95" t="str">
        <f ca="1">IFERROR(OFFSET(DC[[#Headers],[Code Project]],MATCH(MYCS[[#This Row],[Project Code and Name ]],DC[Code Project],0),1),"")</f>
        <v/>
      </c>
      <c r="E858" s="96" t="str">
        <f ca="1">IFERROR(OFFSET(DC[[#Headers],[Code Project]],MATCH(MYCS[[#This Row],[Project Code and Name ]],DC[Code Project],0),6),"")</f>
        <v/>
      </c>
      <c r="F858" s="93"/>
      <c r="G858" s="93"/>
      <c r="H858" s="97"/>
      <c r="I858" s="97"/>
      <c r="J858" s="97"/>
      <c r="K858" s="97"/>
      <c r="L858" s="97"/>
      <c r="M858" s="97"/>
      <c r="N858" s="98">
        <f>J858+K858+L858+MYCS[[#This Row],[Non contractual commitments]]</f>
        <v>0</v>
      </c>
      <c r="O858" s="97"/>
      <c r="P858" s="97"/>
      <c r="Q858" s="97"/>
      <c r="R858" s="97"/>
      <c r="S858" s="97"/>
      <c r="T858" s="97"/>
      <c r="U858" s="98">
        <f>SUM(MYCS[[#This Row],[FY25-26 sum (signed)]:[Cumulative spending to end FY 23/24]],MYCS[[#This Row],[Approved budget FY 24/25]])</f>
        <v>0</v>
      </c>
      <c r="V858" s="99">
        <f>MYCS[[#This Row],[Total Project Commitments]]-MYCS[[#This Row],[Total approved cost of the project by DC (Value in UGX)]]</f>
        <v>0</v>
      </c>
      <c r="W858" s="93"/>
      <c r="X858" s="93"/>
      <c r="Y858" s="93"/>
      <c r="Z858" s="100"/>
    </row>
    <row r="859" spans="1:26" ht="20.25" x14ac:dyDescent="0.3">
      <c r="A859" s="93"/>
      <c r="B859" s="94" t="str">
        <f ca="1">IFERROR(OFFSET(DC[[#Headers],[Code Project]],MATCH(MYCS[[#This Row],[Project Code and Name ]],DC[Code Project],0),-3),"")</f>
        <v/>
      </c>
      <c r="C859" s="93"/>
      <c r="D859" s="95" t="str">
        <f ca="1">IFERROR(OFFSET(DC[[#Headers],[Code Project]],MATCH(MYCS[[#This Row],[Project Code and Name ]],DC[Code Project],0),1),"")</f>
        <v/>
      </c>
      <c r="E859" s="96" t="str">
        <f ca="1">IFERROR(OFFSET(DC[[#Headers],[Code Project]],MATCH(MYCS[[#This Row],[Project Code and Name ]],DC[Code Project],0),6),"")</f>
        <v/>
      </c>
      <c r="F859" s="93"/>
      <c r="G859" s="93"/>
      <c r="H859" s="97"/>
      <c r="I859" s="97"/>
      <c r="J859" s="97"/>
      <c r="K859" s="97"/>
      <c r="L859" s="97"/>
      <c r="M859" s="97"/>
      <c r="N859" s="98">
        <f>J859+K859+L859+MYCS[[#This Row],[Non contractual commitments]]</f>
        <v>0</v>
      </c>
      <c r="O859" s="97"/>
      <c r="P859" s="97"/>
      <c r="Q859" s="97"/>
      <c r="R859" s="97"/>
      <c r="S859" s="97"/>
      <c r="T859" s="97"/>
      <c r="U859" s="98">
        <f>SUM(MYCS[[#This Row],[FY25-26 sum (signed)]:[Cumulative spending to end FY 23/24]],MYCS[[#This Row],[Approved budget FY 24/25]])</f>
        <v>0</v>
      </c>
      <c r="V859" s="99">
        <f>MYCS[[#This Row],[Total Project Commitments]]-MYCS[[#This Row],[Total approved cost of the project by DC (Value in UGX)]]</f>
        <v>0</v>
      </c>
      <c r="W859" s="93"/>
      <c r="X859" s="93"/>
      <c r="Y859" s="93"/>
      <c r="Z859" s="100"/>
    </row>
    <row r="860" spans="1:26" ht="20.25" x14ac:dyDescent="0.3">
      <c r="A860" s="93"/>
      <c r="B860" s="94" t="str">
        <f ca="1">IFERROR(OFFSET(DC[[#Headers],[Code Project]],MATCH(MYCS[[#This Row],[Project Code and Name ]],DC[Code Project],0),-3),"")</f>
        <v/>
      </c>
      <c r="C860" s="93"/>
      <c r="D860" s="95" t="str">
        <f ca="1">IFERROR(OFFSET(DC[[#Headers],[Code Project]],MATCH(MYCS[[#This Row],[Project Code and Name ]],DC[Code Project],0),1),"")</f>
        <v/>
      </c>
      <c r="E860" s="96" t="str">
        <f ca="1">IFERROR(OFFSET(DC[[#Headers],[Code Project]],MATCH(MYCS[[#This Row],[Project Code and Name ]],DC[Code Project],0),6),"")</f>
        <v/>
      </c>
      <c r="F860" s="93"/>
      <c r="G860" s="93"/>
      <c r="H860" s="97"/>
      <c r="I860" s="97"/>
      <c r="J860" s="97"/>
      <c r="K860" s="97"/>
      <c r="L860" s="97"/>
      <c r="M860" s="97"/>
      <c r="N860" s="98">
        <f>J860+K860+L860+MYCS[[#This Row],[Non contractual commitments]]</f>
        <v>0</v>
      </c>
      <c r="O860" s="97"/>
      <c r="P860" s="97"/>
      <c r="Q860" s="97"/>
      <c r="R860" s="97"/>
      <c r="S860" s="97"/>
      <c r="T860" s="97"/>
      <c r="U860" s="98">
        <f>SUM(MYCS[[#This Row],[FY25-26 sum (signed)]:[Cumulative spending to end FY 23/24]],MYCS[[#This Row],[Approved budget FY 24/25]])</f>
        <v>0</v>
      </c>
      <c r="V860" s="99">
        <f>MYCS[[#This Row],[Total Project Commitments]]-MYCS[[#This Row],[Total approved cost of the project by DC (Value in UGX)]]</f>
        <v>0</v>
      </c>
      <c r="W860" s="93"/>
      <c r="X860" s="93"/>
      <c r="Y860" s="93"/>
      <c r="Z860" s="100"/>
    </row>
    <row r="861" spans="1:26" ht="20.25" x14ac:dyDescent="0.3">
      <c r="A861" s="93"/>
      <c r="B861" s="94" t="str">
        <f ca="1">IFERROR(OFFSET(DC[[#Headers],[Code Project]],MATCH(MYCS[[#This Row],[Project Code and Name ]],DC[Code Project],0),-3),"")</f>
        <v/>
      </c>
      <c r="C861" s="93"/>
      <c r="D861" s="95" t="str">
        <f ca="1">IFERROR(OFFSET(DC[[#Headers],[Code Project]],MATCH(MYCS[[#This Row],[Project Code and Name ]],DC[Code Project],0),1),"")</f>
        <v/>
      </c>
      <c r="E861" s="96" t="str">
        <f ca="1">IFERROR(OFFSET(DC[[#Headers],[Code Project]],MATCH(MYCS[[#This Row],[Project Code and Name ]],DC[Code Project],0),6),"")</f>
        <v/>
      </c>
      <c r="F861" s="93"/>
      <c r="G861" s="93"/>
      <c r="H861" s="97"/>
      <c r="I861" s="97"/>
      <c r="J861" s="97"/>
      <c r="K861" s="97"/>
      <c r="L861" s="97"/>
      <c r="M861" s="97"/>
      <c r="N861" s="98">
        <f>J861+K861+L861+MYCS[[#This Row],[Non contractual commitments]]</f>
        <v>0</v>
      </c>
      <c r="O861" s="97"/>
      <c r="P861" s="97"/>
      <c r="Q861" s="97"/>
      <c r="R861" s="97"/>
      <c r="S861" s="97"/>
      <c r="T861" s="97"/>
      <c r="U861" s="98">
        <f>SUM(MYCS[[#This Row],[FY25-26 sum (signed)]:[Cumulative spending to end FY 23/24]],MYCS[[#This Row],[Approved budget FY 24/25]])</f>
        <v>0</v>
      </c>
      <c r="V861" s="99">
        <f>MYCS[[#This Row],[Total Project Commitments]]-MYCS[[#This Row],[Total approved cost of the project by DC (Value in UGX)]]</f>
        <v>0</v>
      </c>
      <c r="W861" s="93"/>
      <c r="X861" s="93"/>
      <c r="Y861" s="93"/>
      <c r="Z861" s="100"/>
    </row>
    <row r="862" spans="1:26" ht="20.25" x14ac:dyDescent="0.3">
      <c r="A862" s="93"/>
      <c r="B862" s="94" t="str">
        <f ca="1">IFERROR(OFFSET(DC[[#Headers],[Code Project]],MATCH(MYCS[[#This Row],[Project Code and Name ]],DC[Code Project],0),-3),"")</f>
        <v/>
      </c>
      <c r="C862" s="93"/>
      <c r="D862" s="95" t="str">
        <f ca="1">IFERROR(OFFSET(DC[[#Headers],[Code Project]],MATCH(MYCS[[#This Row],[Project Code and Name ]],DC[Code Project],0),1),"")</f>
        <v/>
      </c>
      <c r="E862" s="96" t="str">
        <f ca="1">IFERROR(OFFSET(DC[[#Headers],[Code Project]],MATCH(MYCS[[#This Row],[Project Code and Name ]],DC[Code Project],0),6),"")</f>
        <v/>
      </c>
      <c r="F862" s="93"/>
      <c r="G862" s="93"/>
      <c r="H862" s="97"/>
      <c r="I862" s="97"/>
      <c r="J862" s="97"/>
      <c r="K862" s="97"/>
      <c r="L862" s="97"/>
      <c r="M862" s="97"/>
      <c r="N862" s="98">
        <f>J862+K862+L862+MYCS[[#This Row],[Non contractual commitments]]</f>
        <v>0</v>
      </c>
      <c r="O862" s="97"/>
      <c r="P862" s="97"/>
      <c r="Q862" s="97"/>
      <c r="R862" s="97"/>
      <c r="S862" s="97"/>
      <c r="T862" s="97"/>
      <c r="U862" s="98">
        <f>SUM(MYCS[[#This Row],[FY25-26 sum (signed)]:[Cumulative spending to end FY 23/24]],MYCS[[#This Row],[Approved budget FY 24/25]])</f>
        <v>0</v>
      </c>
      <c r="V862" s="99">
        <f>MYCS[[#This Row],[Total Project Commitments]]-MYCS[[#This Row],[Total approved cost of the project by DC (Value in UGX)]]</f>
        <v>0</v>
      </c>
      <c r="W862" s="93"/>
      <c r="X862" s="93"/>
      <c r="Y862" s="93"/>
      <c r="Z862" s="100"/>
    </row>
    <row r="863" spans="1:26" ht="20.25" x14ac:dyDescent="0.3">
      <c r="A863" s="93"/>
      <c r="B863" s="94" t="str">
        <f ca="1">IFERROR(OFFSET(DC[[#Headers],[Code Project]],MATCH(MYCS[[#This Row],[Project Code and Name ]],DC[Code Project],0),-3),"")</f>
        <v/>
      </c>
      <c r="C863" s="93"/>
      <c r="D863" s="95" t="str">
        <f ca="1">IFERROR(OFFSET(DC[[#Headers],[Code Project]],MATCH(MYCS[[#This Row],[Project Code and Name ]],DC[Code Project],0),1),"")</f>
        <v/>
      </c>
      <c r="E863" s="96" t="str">
        <f ca="1">IFERROR(OFFSET(DC[[#Headers],[Code Project]],MATCH(MYCS[[#This Row],[Project Code and Name ]],DC[Code Project],0),6),"")</f>
        <v/>
      </c>
      <c r="F863" s="93"/>
      <c r="G863" s="93"/>
      <c r="H863" s="97"/>
      <c r="I863" s="97"/>
      <c r="J863" s="97"/>
      <c r="K863" s="97"/>
      <c r="L863" s="97"/>
      <c r="M863" s="97"/>
      <c r="N863" s="98">
        <f>J863+K863+L863+MYCS[[#This Row],[Non contractual commitments]]</f>
        <v>0</v>
      </c>
      <c r="O863" s="97"/>
      <c r="P863" s="97"/>
      <c r="Q863" s="97"/>
      <c r="R863" s="97"/>
      <c r="S863" s="97"/>
      <c r="T863" s="97"/>
      <c r="U863" s="98">
        <f>SUM(MYCS[[#This Row],[FY25-26 sum (signed)]:[Cumulative spending to end FY 23/24]],MYCS[[#This Row],[Approved budget FY 24/25]])</f>
        <v>0</v>
      </c>
      <c r="V863" s="99">
        <f>MYCS[[#This Row],[Total Project Commitments]]-MYCS[[#This Row],[Total approved cost of the project by DC (Value in UGX)]]</f>
        <v>0</v>
      </c>
      <c r="W863" s="93"/>
      <c r="X863" s="93"/>
      <c r="Y863" s="93"/>
      <c r="Z863" s="100"/>
    </row>
    <row r="864" spans="1:26" ht="20.25" x14ac:dyDescent="0.3">
      <c r="A864" s="93"/>
      <c r="B864" s="94" t="str">
        <f ca="1">IFERROR(OFFSET(DC[[#Headers],[Code Project]],MATCH(MYCS[[#This Row],[Project Code and Name ]],DC[Code Project],0),-3),"")</f>
        <v/>
      </c>
      <c r="C864" s="93"/>
      <c r="D864" s="95" t="str">
        <f ca="1">IFERROR(OFFSET(DC[[#Headers],[Code Project]],MATCH(MYCS[[#This Row],[Project Code and Name ]],DC[Code Project],0),1),"")</f>
        <v/>
      </c>
      <c r="E864" s="96" t="str">
        <f ca="1">IFERROR(OFFSET(DC[[#Headers],[Code Project]],MATCH(MYCS[[#This Row],[Project Code and Name ]],DC[Code Project],0),6),"")</f>
        <v/>
      </c>
      <c r="F864" s="93"/>
      <c r="G864" s="93"/>
      <c r="H864" s="97"/>
      <c r="I864" s="97"/>
      <c r="J864" s="97"/>
      <c r="K864" s="97"/>
      <c r="L864" s="97"/>
      <c r="M864" s="97"/>
      <c r="N864" s="98">
        <f>J864+K864+L864+MYCS[[#This Row],[Non contractual commitments]]</f>
        <v>0</v>
      </c>
      <c r="O864" s="97"/>
      <c r="P864" s="97"/>
      <c r="Q864" s="97"/>
      <c r="R864" s="97"/>
      <c r="S864" s="97"/>
      <c r="T864" s="97"/>
      <c r="U864" s="98">
        <f>SUM(MYCS[[#This Row],[FY25-26 sum (signed)]:[Cumulative spending to end FY 23/24]],MYCS[[#This Row],[Approved budget FY 24/25]])</f>
        <v>0</v>
      </c>
      <c r="V864" s="99">
        <f>MYCS[[#This Row],[Total Project Commitments]]-MYCS[[#This Row],[Total approved cost of the project by DC (Value in UGX)]]</f>
        <v>0</v>
      </c>
      <c r="W864" s="93"/>
      <c r="X864" s="93"/>
      <c r="Y864" s="93"/>
      <c r="Z864" s="100"/>
    </row>
    <row r="865" spans="1:26" ht="20.25" x14ac:dyDescent="0.3">
      <c r="A865" s="93"/>
      <c r="B865" s="94" t="str">
        <f ca="1">IFERROR(OFFSET(DC[[#Headers],[Code Project]],MATCH(MYCS[[#This Row],[Project Code and Name ]],DC[Code Project],0),-3),"")</f>
        <v/>
      </c>
      <c r="C865" s="93"/>
      <c r="D865" s="95" t="str">
        <f ca="1">IFERROR(OFFSET(DC[[#Headers],[Code Project]],MATCH(MYCS[[#This Row],[Project Code and Name ]],DC[Code Project],0),1),"")</f>
        <v/>
      </c>
      <c r="E865" s="96" t="str">
        <f ca="1">IFERROR(OFFSET(DC[[#Headers],[Code Project]],MATCH(MYCS[[#This Row],[Project Code and Name ]],DC[Code Project],0),6),"")</f>
        <v/>
      </c>
      <c r="F865" s="93"/>
      <c r="G865" s="93"/>
      <c r="H865" s="97"/>
      <c r="I865" s="97"/>
      <c r="J865" s="97"/>
      <c r="K865" s="97"/>
      <c r="L865" s="97"/>
      <c r="M865" s="97"/>
      <c r="N865" s="98">
        <f>J865+K865+L865+MYCS[[#This Row],[Non contractual commitments]]</f>
        <v>0</v>
      </c>
      <c r="O865" s="97"/>
      <c r="P865" s="97"/>
      <c r="Q865" s="97"/>
      <c r="R865" s="97"/>
      <c r="S865" s="97"/>
      <c r="T865" s="97"/>
      <c r="U865" s="98">
        <f>SUM(MYCS[[#This Row],[FY25-26 sum (signed)]:[Cumulative spending to end FY 23/24]],MYCS[[#This Row],[Approved budget FY 24/25]])</f>
        <v>0</v>
      </c>
      <c r="V865" s="99">
        <f>MYCS[[#This Row],[Total Project Commitments]]-MYCS[[#This Row],[Total approved cost of the project by DC (Value in UGX)]]</f>
        <v>0</v>
      </c>
      <c r="W865" s="93"/>
      <c r="X865" s="93"/>
      <c r="Y865" s="93"/>
      <c r="Z865" s="100"/>
    </row>
    <row r="866" spans="1:26" ht="20.25" x14ac:dyDescent="0.3">
      <c r="A866" s="93"/>
      <c r="B866" s="94" t="str">
        <f ca="1">IFERROR(OFFSET(DC[[#Headers],[Code Project]],MATCH(MYCS[[#This Row],[Project Code and Name ]],DC[Code Project],0),-3),"")</f>
        <v/>
      </c>
      <c r="C866" s="93"/>
      <c r="D866" s="95" t="str">
        <f ca="1">IFERROR(OFFSET(DC[[#Headers],[Code Project]],MATCH(MYCS[[#This Row],[Project Code and Name ]],DC[Code Project],0),1),"")</f>
        <v/>
      </c>
      <c r="E866" s="96" t="str">
        <f ca="1">IFERROR(OFFSET(DC[[#Headers],[Code Project]],MATCH(MYCS[[#This Row],[Project Code and Name ]],DC[Code Project],0),6),"")</f>
        <v/>
      </c>
      <c r="F866" s="93"/>
      <c r="G866" s="93"/>
      <c r="H866" s="97"/>
      <c r="I866" s="97"/>
      <c r="J866" s="97"/>
      <c r="K866" s="97"/>
      <c r="L866" s="97"/>
      <c r="M866" s="97"/>
      <c r="N866" s="98">
        <f>J866+K866+L866+MYCS[[#This Row],[Non contractual commitments]]</f>
        <v>0</v>
      </c>
      <c r="O866" s="97"/>
      <c r="P866" s="97"/>
      <c r="Q866" s="97"/>
      <c r="R866" s="97"/>
      <c r="S866" s="97"/>
      <c r="T866" s="97"/>
      <c r="U866" s="98">
        <f>SUM(MYCS[[#This Row],[FY25-26 sum (signed)]:[Cumulative spending to end FY 23/24]],MYCS[[#This Row],[Approved budget FY 24/25]])</f>
        <v>0</v>
      </c>
      <c r="V866" s="99">
        <f>MYCS[[#This Row],[Total Project Commitments]]-MYCS[[#This Row],[Total approved cost of the project by DC (Value in UGX)]]</f>
        <v>0</v>
      </c>
      <c r="W866" s="93"/>
      <c r="X866" s="93"/>
      <c r="Y866" s="93"/>
      <c r="Z866" s="100"/>
    </row>
    <row r="867" spans="1:26" ht="20.25" x14ac:dyDescent="0.3">
      <c r="A867" s="93"/>
      <c r="B867" s="94" t="str">
        <f ca="1">IFERROR(OFFSET(DC[[#Headers],[Code Project]],MATCH(MYCS[[#This Row],[Project Code and Name ]],DC[Code Project],0),-3),"")</f>
        <v/>
      </c>
      <c r="C867" s="93"/>
      <c r="D867" s="95" t="str">
        <f ca="1">IFERROR(OFFSET(DC[[#Headers],[Code Project]],MATCH(MYCS[[#This Row],[Project Code and Name ]],DC[Code Project],0),1),"")</f>
        <v/>
      </c>
      <c r="E867" s="96" t="str">
        <f ca="1">IFERROR(OFFSET(DC[[#Headers],[Code Project]],MATCH(MYCS[[#This Row],[Project Code and Name ]],DC[Code Project],0),6),"")</f>
        <v/>
      </c>
      <c r="F867" s="93"/>
      <c r="G867" s="93"/>
      <c r="H867" s="97"/>
      <c r="I867" s="97"/>
      <c r="J867" s="97"/>
      <c r="K867" s="97"/>
      <c r="L867" s="97"/>
      <c r="M867" s="97"/>
      <c r="N867" s="98">
        <f>J867+K867+L867+MYCS[[#This Row],[Non contractual commitments]]</f>
        <v>0</v>
      </c>
      <c r="O867" s="97"/>
      <c r="P867" s="97"/>
      <c r="Q867" s="97"/>
      <c r="R867" s="97"/>
      <c r="S867" s="97"/>
      <c r="T867" s="97"/>
      <c r="U867" s="98">
        <f>SUM(MYCS[[#This Row],[FY25-26 sum (signed)]:[Cumulative spending to end FY 23/24]],MYCS[[#This Row],[Approved budget FY 24/25]])</f>
        <v>0</v>
      </c>
      <c r="V867" s="99">
        <f>MYCS[[#This Row],[Total Project Commitments]]-MYCS[[#This Row],[Total approved cost of the project by DC (Value in UGX)]]</f>
        <v>0</v>
      </c>
      <c r="W867" s="93"/>
      <c r="X867" s="93"/>
      <c r="Y867" s="93"/>
      <c r="Z867" s="100"/>
    </row>
    <row r="868" spans="1:26" ht="20.25" x14ac:dyDescent="0.3">
      <c r="A868" s="93"/>
      <c r="B868" s="94" t="str">
        <f ca="1">IFERROR(OFFSET(DC[[#Headers],[Code Project]],MATCH(MYCS[[#This Row],[Project Code and Name ]],DC[Code Project],0),-3),"")</f>
        <v/>
      </c>
      <c r="C868" s="93"/>
      <c r="D868" s="95" t="str">
        <f ca="1">IFERROR(OFFSET(DC[[#Headers],[Code Project]],MATCH(MYCS[[#This Row],[Project Code and Name ]],DC[Code Project],0),1),"")</f>
        <v/>
      </c>
      <c r="E868" s="96" t="str">
        <f ca="1">IFERROR(OFFSET(DC[[#Headers],[Code Project]],MATCH(MYCS[[#This Row],[Project Code and Name ]],DC[Code Project],0),6),"")</f>
        <v/>
      </c>
      <c r="F868" s="93"/>
      <c r="G868" s="93"/>
      <c r="H868" s="97"/>
      <c r="I868" s="97"/>
      <c r="J868" s="97"/>
      <c r="K868" s="97"/>
      <c r="L868" s="97"/>
      <c r="M868" s="97"/>
      <c r="N868" s="98">
        <f>J868+K868+L868+MYCS[[#This Row],[Non contractual commitments]]</f>
        <v>0</v>
      </c>
      <c r="O868" s="97"/>
      <c r="P868" s="97"/>
      <c r="Q868" s="97"/>
      <c r="R868" s="97"/>
      <c r="S868" s="97"/>
      <c r="T868" s="97"/>
      <c r="U868" s="98">
        <f>SUM(MYCS[[#This Row],[FY25-26 sum (signed)]:[Cumulative spending to end FY 23/24]],MYCS[[#This Row],[Approved budget FY 24/25]])</f>
        <v>0</v>
      </c>
      <c r="V868" s="99">
        <f>MYCS[[#This Row],[Total Project Commitments]]-MYCS[[#This Row],[Total approved cost of the project by DC (Value in UGX)]]</f>
        <v>0</v>
      </c>
      <c r="W868" s="93"/>
      <c r="X868" s="93"/>
      <c r="Y868" s="93"/>
      <c r="Z868" s="100"/>
    </row>
    <row r="869" spans="1:26" ht="20.25" x14ac:dyDescent="0.3">
      <c r="A869" s="93"/>
      <c r="B869" s="94" t="str">
        <f ca="1">IFERROR(OFFSET(DC[[#Headers],[Code Project]],MATCH(MYCS[[#This Row],[Project Code and Name ]],DC[Code Project],0),-3),"")</f>
        <v/>
      </c>
      <c r="C869" s="93"/>
      <c r="D869" s="95" t="str">
        <f ca="1">IFERROR(OFFSET(DC[[#Headers],[Code Project]],MATCH(MYCS[[#This Row],[Project Code and Name ]],DC[Code Project],0),1),"")</f>
        <v/>
      </c>
      <c r="E869" s="96" t="str">
        <f ca="1">IFERROR(OFFSET(DC[[#Headers],[Code Project]],MATCH(MYCS[[#This Row],[Project Code and Name ]],DC[Code Project],0),6),"")</f>
        <v/>
      </c>
      <c r="F869" s="93"/>
      <c r="G869" s="93"/>
      <c r="H869" s="97"/>
      <c r="I869" s="97"/>
      <c r="J869" s="97"/>
      <c r="K869" s="97"/>
      <c r="L869" s="97"/>
      <c r="M869" s="97"/>
      <c r="N869" s="98">
        <f>J869+K869+L869+MYCS[[#This Row],[Non contractual commitments]]</f>
        <v>0</v>
      </c>
      <c r="O869" s="97"/>
      <c r="P869" s="97"/>
      <c r="Q869" s="97"/>
      <c r="R869" s="97"/>
      <c r="S869" s="97"/>
      <c r="T869" s="97"/>
      <c r="U869" s="98">
        <f>SUM(MYCS[[#This Row],[FY25-26 sum (signed)]:[Cumulative spending to end FY 23/24]],MYCS[[#This Row],[Approved budget FY 24/25]])</f>
        <v>0</v>
      </c>
      <c r="V869" s="99">
        <f>MYCS[[#This Row],[Total Project Commitments]]-MYCS[[#This Row],[Total approved cost of the project by DC (Value in UGX)]]</f>
        <v>0</v>
      </c>
      <c r="W869" s="93"/>
      <c r="X869" s="93"/>
      <c r="Y869" s="93"/>
      <c r="Z869" s="100"/>
    </row>
    <row r="870" spans="1:26" ht="20.25" x14ac:dyDescent="0.3">
      <c r="A870" s="93"/>
      <c r="B870" s="94" t="str">
        <f ca="1">IFERROR(OFFSET(DC[[#Headers],[Code Project]],MATCH(MYCS[[#This Row],[Project Code and Name ]],DC[Code Project],0),-3),"")</f>
        <v/>
      </c>
      <c r="C870" s="93"/>
      <c r="D870" s="95" t="str">
        <f ca="1">IFERROR(OFFSET(DC[[#Headers],[Code Project]],MATCH(MYCS[[#This Row],[Project Code and Name ]],DC[Code Project],0),1),"")</f>
        <v/>
      </c>
      <c r="E870" s="96" t="str">
        <f ca="1">IFERROR(OFFSET(DC[[#Headers],[Code Project]],MATCH(MYCS[[#This Row],[Project Code and Name ]],DC[Code Project],0),6),"")</f>
        <v/>
      </c>
      <c r="F870" s="93"/>
      <c r="G870" s="93"/>
      <c r="H870" s="97"/>
      <c r="I870" s="97"/>
      <c r="J870" s="97"/>
      <c r="K870" s="97"/>
      <c r="L870" s="97"/>
      <c r="M870" s="97"/>
      <c r="N870" s="98">
        <f>J870+K870+L870+MYCS[[#This Row],[Non contractual commitments]]</f>
        <v>0</v>
      </c>
      <c r="O870" s="97"/>
      <c r="P870" s="97"/>
      <c r="Q870" s="97"/>
      <c r="R870" s="97"/>
      <c r="S870" s="97"/>
      <c r="T870" s="97"/>
      <c r="U870" s="98">
        <f>SUM(MYCS[[#This Row],[FY25-26 sum (signed)]:[Cumulative spending to end FY 23/24]],MYCS[[#This Row],[Approved budget FY 24/25]])</f>
        <v>0</v>
      </c>
      <c r="V870" s="99">
        <f>MYCS[[#This Row],[Total Project Commitments]]-MYCS[[#This Row],[Total approved cost of the project by DC (Value in UGX)]]</f>
        <v>0</v>
      </c>
      <c r="W870" s="93"/>
      <c r="X870" s="93"/>
      <c r="Y870" s="93"/>
      <c r="Z870" s="100"/>
    </row>
    <row r="871" spans="1:26" ht="20.25" x14ac:dyDescent="0.3">
      <c r="A871" s="93"/>
      <c r="B871" s="94" t="str">
        <f ca="1">IFERROR(OFFSET(DC[[#Headers],[Code Project]],MATCH(MYCS[[#This Row],[Project Code and Name ]],DC[Code Project],0),-3),"")</f>
        <v/>
      </c>
      <c r="C871" s="93"/>
      <c r="D871" s="95" t="str">
        <f ca="1">IFERROR(OFFSET(DC[[#Headers],[Code Project]],MATCH(MYCS[[#This Row],[Project Code and Name ]],DC[Code Project],0),1),"")</f>
        <v/>
      </c>
      <c r="E871" s="96" t="str">
        <f ca="1">IFERROR(OFFSET(DC[[#Headers],[Code Project]],MATCH(MYCS[[#This Row],[Project Code and Name ]],DC[Code Project],0),6),"")</f>
        <v/>
      </c>
      <c r="F871" s="93"/>
      <c r="G871" s="93"/>
      <c r="H871" s="97"/>
      <c r="I871" s="97"/>
      <c r="J871" s="97"/>
      <c r="K871" s="97"/>
      <c r="L871" s="97"/>
      <c r="M871" s="97"/>
      <c r="N871" s="98">
        <f>J871+K871+L871+MYCS[[#This Row],[Non contractual commitments]]</f>
        <v>0</v>
      </c>
      <c r="O871" s="97"/>
      <c r="P871" s="97"/>
      <c r="Q871" s="97"/>
      <c r="R871" s="97"/>
      <c r="S871" s="97"/>
      <c r="T871" s="97"/>
      <c r="U871" s="98">
        <f>SUM(MYCS[[#This Row],[FY25-26 sum (signed)]:[Cumulative spending to end FY 23/24]],MYCS[[#This Row],[Approved budget FY 24/25]])</f>
        <v>0</v>
      </c>
      <c r="V871" s="99">
        <f>MYCS[[#This Row],[Total Project Commitments]]-MYCS[[#This Row],[Total approved cost of the project by DC (Value in UGX)]]</f>
        <v>0</v>
      </c>
      <c r="W871" s="93"/>
      <c r="X871" s="93"/>
      <c r="Y871" s="93"/>
      <c r="Z871" s="100"/>
    </row>
    <row r="872" spans="1:26" ht="20.25" x14ac:dyDescent="0.3">
      <c r="A872" s="93"/>
      <c r="B872" s="94" t="str">
        <f ca="1">IFERROR(OFFSET(DC[[#Headers],[Code Project]],MATCH(MYCS[[#This Row],[Project Code and Name ]],DC[Code Project],0),-3),"")</f>
        <v/>
      </c>
      <c r="C872" s="93"/>
      <c r="D872" s="95" t="str">
        <f ca="1">IFERROR(OFFSET(DC[[#Headers],[Code Project]],MATCH(MYCS[[#This Row],[Project Code and Name ]],DC[Code Project],0),1),"")</f>
        <v/>
      </c>
      <c r="E872" s="96" t="str">
        <f ca="1">IFERROR(OFFSET(DC[[#Headers],[Code Project]],MATCH(MYCS[[#This Row],[Project Code and Name ]],DC[Code Project],0),6),"")</f>
        <v/>
      </c>
      <c r="F872" s="93"/>
      <c r="G872" s="93"/>
      <c r="H872" s="97"/>
      <c r="I872" s="97"/>
      <c r="J872" s="97"/>
      <c r="K872" s="97"/>
      <c r="L872" s="97"/>
      <c r="M872" s="97"/>
      <c r="N872" s="98">
        <f>J872+K872+L872+MYCS[[#This Row],[Non contractual commitments]]</f>
        <v>0</v>
      </c>
      <c r="O872" s="97"/>
      <c r="P872" s="97"/>
      <c r="Q872" s="97"/>
      <c r="R872" s="97"/>
      <c r="S872" s="97"/>
      <c r="T872" s="97"/>
      <c r="U872" s="98">
        <f>SUM(MYCS[[#This Row],[FY25-26 sum (signed)]:[Cumulative spending to end FY 23/24]],MYCS[[#This Row],[Approved budget FY 24/25]])</f>
        <v>0</v>
      </c>
      <c r="V872" s="99">
        <f>MYCS[[#This Row],[Total Project Commitments]]-MYCS[[#This Row],[Total approved cost of the project by DC (Value in UGX)]]</f>
        <v>0</v>
      </c>
      <c r="W872" s="93"/>
      <c r="X872" s="93"/>
      <c r="Y872" s="93"/>
      <c r="Z872" s="100"/>
    </row>
    <row r="873" spans="1:26" ht="20.25" x14ac:dyDescent="0.3">
      <c r="A873" s="93"/>
      <c r="B873" s="94" t="str">
        <f ca="1">IFERROR(OFFSET(DC[[#Headers],[Code Project]],MATCH(MYCS[[#This Row],[Project Code and Name ]],DC[Code Project],0),-3),"")</f>
        <v/>
      </c>
      <c r="C873" s="93"/>
      <c r="D873" s="95" t="str">
        <f ca="1">IFERROR(OFFSET(DC[[#Headers],[Code Project]],MATCH(MYCS[[#This Row],[Project Code and Name ]],DC[Code Project],0),1),"")</f>
        <v/>
      </c>
      <c r="E873" s="96" t="str">
        <f ca="1">IFERROR(OFFSET(DC[[#Headers],[Code Project]],MATCH(MYCS[[#This Row],[Project Code and Name ]],DC[Code Project],0),6),"")</f>
        <v/>
      </c>
      <c r="F873" s="93"/>
      <c r="G873" s="93"/>
      <c r="H873" s="97"/>
      <c r="I873" s="97"/>
      <c r="J873" s="97"/>
      <c r="K873" s="97"/>
      <c r="L873" s="97"/>
      <c r="M873" s="97"/>
      <c r="N873" s="98">
        <f>J873+K873+L873+MYCS[[#This Row],[Non contractual commitments]]</f>
        <v>0</v>
      </c>
      <c r="O873" s="97"/>
      <c r="P873" s="97"/>
      <c r="Q873" s="97"/>
      <c r="R873" s="97"/>
      <c r="S873" s="97"/>
      <c r="T873" s="97"/>
      <c r="U873" s="98">
        <f>SUM(MYCS[[#This Row],[FY25-26 sum (signed)]:[Cumulative spending to end FY 23/24]],MYCS[[#This Row],[Approved budget FY 24/25]])</f>
        <v>0</v>
      </c>
      <c r="V873" s="99">
        <f>MYCS[[#This Row],[Total Project Commitments]]-MYCS[[#This Row],[Total approved cost of the project by DC (Value in UGX)]]</f>
        <v>0</v>
      </c>
      <c r="W873" s="93"/>
      <c r="X873" s="93"/>
      <c r="Y873" s="93"/>
      <c r="Z873" s="100"/>
    </row>
    <row r="874" spans="1:26" ht="20.25" x14ac:dyDescent="0.3">
      <c r="A874" s="93"/>
      <c r="B874" s="94" t="str">
        <f ca="1">IFERROR(OFFSET(DC[[#Headers],[Code Project]],MATCH(MYCS[[#This Row],[Project Code and Name ]],DC[Code Project],0),-3),"")</f>
        <v/>
      </c>
      <c r="C874" s="93"/>
      <c r="D874" s="95" t="str">
        <f ca="1">IFERROR(OFFSET(DC[[#Headers],[Code Project]],MATCH(MYCS[[#This Row],[Project Code and Name ]],DC[Code Project],0),1),"")</f>
        <v/>
      </c>
      <c r="E874" s="96" t="str">
        <f ca="1">IFERROR(OFFSET(DC[[#Headers],[Code Project]],MATCH(MYCS[[#This Row],[Project Code and Name ]],DC[Code Project],0),6),"")</f>
        <v/>
      </c>
      <c r="F874" s="93"/>
      <c r="G874" s="93"/>
      <c r="H874" s="97"/>
      <c r="I874" s="97"/>
      <c r="J874" s="97"/>
      <c r="K874" s="97"/>
      <c r="L874" s="97"/>
      <c r="M874" s="97"/>
      <c r="N874" s="98">
        <f>J874+K874+L874+MYCS[[#This Row],[Non contractual commitments]]</f>
        <v>0</v>
      </c>
      <c r="O874" s="97"/>
      <c r="P874" s="97"/>
      <c r="Q874" s="97"/>
      <c r="R874" s="97"/>
      <c r="S874" s="97"/>
      <c r="T874" s="97"/>
      <c r="U874" s="98">
        <f>SUM(MYCS[[#This Row],[FY25-26 sum (signed)]:[Cumulative spending to end FY 23/24]],MYCS[[#This Row],[Approved budget FY 24/25]])</f>
        <v>0</v>
      </c>
      <c r="V874" s="99">
        <f>MYCS[[#This Row],[Total Project Commitments]]-MYCS[[#This Row],[Total approved cost of the project by DC (Value in UGX)]]</f>
        <v>0</v>
      </c>
      <c r="W874" s="93"/>
      <c r="X874" s="93"/>
      <c r="Y874" s="93"/>
      <c r="Z874" s="100"/>
    </row>
    <row r="875" spans="1:26" ht="20.25" x14ac:dyDescent="0.3">
      <c r="A875" s="93"/>
      <c r="B875" s="94" t="str">
        <f ca="1">IFERROR(OFFSET(DC[[#Headers],[Code Project]],MATCH(MYCS[[#This Row],[Project Code and Name ]],DC[Code Project],0),-3),"")</f>
        <v/>
      </c>
      <c r="C875" s="93"/>
      <c r="D875" s="95" t="str">
        <f ca="1">IFERROR(OFFSET(DC[[#Headers],[Code Project]],MATCH(MYCS[[#This Row],[Project Code and Name ]],DC[Code Project],0),1),"")</f>
        <v/>
      </c>
      <c r="E875" s="96" t="str">
        <f ca="1">IFERROR(OFFSET(DC[[#Headers],[Code Project]],MATCH(MYCS[[#This Row],[Project Code and Name ]],DC[Code Project],0),6),"")</f>
        <v/>
      </c>
      <c r="F875" s="93"/>
      <c r="G875" s="93"/>
      <c r="H875" s="97"/>
      <c r="I875" s="97"/>
      <c r="J875" s="97"/>
      <c r="K875" s="97"/>
      <c r="L875" s="97"/>
      <c r="M875" s="97"/>
      <c r="N875" s="98">
        <f>J875+K875+L875+MYCS[[#This Row],[Non contractual commitments]]</f>
        <v>0</v>
      </c>
      <c r="O875" s="97"/>
      <c r="P875" s="97"/>
      <c r="Q875" s="97"/>
      <c r="R875" s="97"/>
      <c r="S875" s="97"/>
      <c r="T875" s="97"/>
      <c r="U875" s="98">
        <f>SUM(MYCS[[#This Row],[FY25-26 sum (signed)]:[Cumulative spending to end FY 23/24]],MYCS[[#This Row],[Approved budget FY 24/25]])</f>
        <v>0</v>
      </c>
      <c r="V875" s="99">
        <f>MYCS[[#This Row],[Total Project Commitments]]-MYCS[[#This Row],[Total approved cost of the project by DC (Value in UGX)]]</f>
        <v>0</v>
      </c>
      <c r="W875" s="93"/>
      <c r="X875" s="93"/>
      <c r="Y875" s="93"/>
      <c r="Z875" s="100"/>
    </row>
    <row r="876" spans="1:26" ht="20.25" x14ac:dyDescent="0.3">
      <c r="A876" s="93"/>
      <c r="B876" s="94" t="str">
        <f ca="1">IFERROR(OFFSET(DC[[#Headers],[Code Project]],MATCH(MYCS[[#This Row],[Project Code and Name ]],DC[Code Project],0),-3),"")</f>
        <v/>
      </c>
      <c r="C876" s="93"/>
      <c r="D876" s="95" t="str">
        <f ca="1">IFERROR(OFFSET(DC[[#Headers],[Code Project]],MATCH(MYCS[[#This Row],[Project Code and Name ]],DC[Code Project],0),1),"")</f>
        <v/>
      </c>
      <c r="E876" s="96" t="str">
        <f ca="1">IFERROR(OFFSET(DC[[#Headers],[Code Project]],MATCH(MYCS[[#This Row],[Project Code and Name ]],DC[Code Project],0),6),"")</f>
        <v/>
      </c>
      <c r="F876" s="93"/>
      <c r="G876" s="93"/>
      <c r="H876" s="97"/>
      <c r="I876" s="97"/>
      <c r="J876" s="97"/>
      <c r="K876" s="97"/>
      <c r="L876" s="97"/>
      <c r="M876" s="97"/>
      <c r="N876" s="98">
        <f>J876+K876+L876+MYCS[[#This Row],[Non contractual commitments]]</f>
        <v>0</v>
      </c>
      <c r="O876" s="97"/>
      <c r="P876" s="97"/>
      <c r="Q876" s="97"/>
      <c r="R876" s="97"/>
      <c r="S876" s="97"/>
      <c r="T876" s="97"/>
      <c r="U876" s="98">
        <f>SUM(MYCS[[#This Row],[FY25-26 sum (signed)]:[Cumulative spending to end FY 23/24]],MYCS[[#This Row],[Approved budget FY 24/25]])</f>
        <v>0</v>
      </c>
      <c r="V876" s="99">
        <f>MYCS[[#This Row],[Total Project Commitments]]-MYCS[[#This Row],[Total approved cost of the project by DC (Value in UGX)]]</f>
        <v>0</v>
      </c>
      <c r="W876" s="93"/>
      <c r="X876" s="93"/>
      <c r="Y876" s="93"/>
      <c r="Z876" s="100"/>
    </row>
    <row r="877" spans="1:26" ht="20.25" x14ac:dyDescent="0.3">
      <c r="A877" s="93"/>
      <c r="B877" s="94" t="str">
        <f ca="1">IFERROR(OFFSET(DC[[#Headers],[Code Project]],MATCH(MYCS[[#This Row],[Project Code and Name ]],DC[Code Project],0),-3),"")</f>
        <v/>
      </c>
      <c r="C877" s="93"/>
      <c r="D877" s="95" t="str">
        <f ca="1">IFERROR(OFFSET(DC[[#Headers],[Code Project]],MATCH(MYCS[[#This Row],[Project Code and Name ]],DC[Code Project],0),1),"")</f>
        <v/>
      </c>
      <c r="E877" s="96" t="str">
        <f ca="1">IFERROR(OFFSET(DC[[#Headers],[Code Project]],MATCH(MYCS[[#This Row],[Project Code and Name ]],DC[Code Project],0),6),"")</f>
        <v/>
      </c>
      <c r="F877" s="93"/>
      <c r="G877" s="93"/>
      <c r="H877" s="97"/>
      <c r="I877" s="97"/>
      <c r="J877" s="97"/>
      <c r="K877" s="97"/>
      <c r="L877" s="97"/>
      <c r="M877" s="97"/>
      <c r="N877" s="98">
        <f>J877+K877+L877+MYCS[[#This Row],[Non contractual commitments]]</f>
        <v>0</v>
      </c>
      <c r="O877" s="97"/>
      <c r="P877" s="97"/>
      <c r="Q877" s="97"/>
      <c r="R877" s="97"/>
      <c r="S877" s="97"/>
      <c r="T877" s="97"/>
      <c r="U877" s="98">
        <f>SUM(MYCS[[#This Row],[FY25-26 sum (signed)]:[Cumulative spending to end FY 23/24]],MYCS[[#This Row],[Approved budget FY 24/25]])</f>
        <v>0</v>
      </c>
      <c r="V877" s="99">
        <f>MYCS[[#This Row],[Total Project Commitments]]-MYCS[[#This Row],[Total approved cost of the project by DC (Value in UGX)]]</f>
        <v>0</v>
      </c>
      <c r="W877" s="93"/>
      <c r="X877" s="93"/>
      <c r="Y877" s="93"/>
      <c r="Z877" s="100"/>
    </row>
    <row r="878" spans="1:26" ht="20.25" x14ac:dyDescent="0.3">
      <c r="A878" s="93"/>
      <c r="B878" s="94" t="str">
        <f ca="1">IFERROR(OFFSET(DC[[#Headers],[Code Project]],MATCH(MYCS[[#This Row],[Project Code and Name ]],DC[Code Project],0),-3),"")</f>
        <v/>
      </c>
      <c r="C878" s="93"/>
      <c r="D878" s="95" t="str">
        <f ca="1">IFERROR(OFFSET(DC[[#Headers],[Code Project]],MATCH(MYCS[[#This Row],[Project Code and Name ]],DC[Code Project],0),1),"")</f>
        <v/>
      </c>
      <c r="E878" s="96" t="str">
        <f ca="1">IFERROR(OFFSET(DC[[#Headers],[Code Project]],MATCH(MYCS[[#This Row],[Project Code and Name ]],DC[Code Project],0),6),"")</f>
        <v/>
      </c>
      <c r="F878" s="93"/>
      <c r="G878" s="93"/>
      <c r="H878" s="97"/>
      <c r="I878" s="97"/>
      <c r="J878" s="97"/>
      <c r="K878" s="97"/>
      <c r="L878" s="97"/>
      <c r="M878" s="97"/>
      <c r="N878" s="98">
        <f>J878+K878+L878+MYCS[[#This Row],[Non contractual commitments]]</f>
        <v>0</v>
      </c>
      <c r="O878" s="97"/>
      <c r="P878" s="97"/>
      <c r="Q878" s="97"/>
      <c r="R878" s="97"/>
      <c r="S878" s="97"/>
      <c r="T878" s="97"/>
      <c r="U878" s="98">
        <f>SUM(MYCS[[#This Row],[FY25-26 sum (signed)]:[Cumulative spending to end FY 23/24]],MYCS[[#This Row],[Approved budget FY 24/25]])</f>
        <v>0</v>
      </c>
      <c r="V878" s="99">
        <f>MYCS[[#This Row],[Total Project Commitments]]-MYCS[[#This Row],[Total approved cost of the project by DC (Value in UGX)]]</f>
        <v>0</v>
      </c>
      <c r="W878" s="93"/>
      <c r="X878" s="93"/>
      <c r="Y878" s="93"/>
      <c r="Z878" s="100"/>
    </row>
    <row r="879" spans="1:26" ht="20.25" x14ac:dyDescent="0.3">
      <c r="A879" s="93"/>
      <c r="B879" s="94" t="str">
        <f ca="1">IFERROR(OFFSET(DC[[#Headers],[Code Project]],MATCH(MYCS[[#This Row],[Project Code and Name ]],DC[Code Project],0),-3),"")</f>
        <v/>
      </c>
      <c r="C879" s="93"/>
      <c r="D879" s="95" t="str">
        <f ca="1">IFERROR(OFFSET(DC[[#Headers],[Code Project]],MATCH(MYCS[[#This Row],[Project Code and Name ]],DC[Code Project],0),1),"")</f>
        <v/>
      </c>
      <c r="E879" s="96" t="str">
        <f ca="1">IFERROR(OFFSET(DC[[#Headers],[Code Project]],MATCH(MYCS[[#This Row],[Project Code and Name ]],DC[Code Project],0),6),"")</f>
        <v/>
      </c>
      <c r="F879" s="93"/>
      <c r="G879" s="93"/>
      <c r="H879" s="97"/>
      <c r="I879" s="97"/>
      <c r="J879" s="97"/>
      <c r="K879" s="97"/>
      <c r="L879" s="97"/>
      <c r="M879" s="97"/>
      <c r="N879" s="98">
        <f>J879+K879+L879+MYCS[[#This Row],[Non contractual commitments]]</f>
        <v>0</v>
      </c>
      <c r="O879" s="97"/>
      <c r="P879" s="97"/>
      <c r="Q879" s="97"/>
      <c r="R879" s="97"/>
      <c r="S879" s="97"/>
      <c r="T879" s="97"/>
      <c r="U879" s="98">
        <f>SUM(MYCS[[#This Row],[FY25-26 sum (signed)]:[Cumulative spending to end FY 23/24]],MYCS[[#This Row],[Approved budget FY 24/25]])</f>
        <v>0</v>
      </c>
      <c r="V879" s="99">
        <f>MYCS[[#This Row],[Total Project Commitments]]-MYCS[[#This Row],[Total approved cost of the project by DC (Value in UGX)]]</f>
        <v>0</v>
      </c>
      <c r="W879" s="93"/>
      <c r="X879" s="93"/>
      <c r="Y879" s="93"/>
      <c r="Z879" s="100"/>
    </row>
    <row r="880" spans="1:26" ht="20.25" x14ac:dyDescent="0.3">
      <c r="A880" s="93"/>
      <c r="B880" s="94" t="str">
        <f ca="1">IFERROR(OFFSET(DC[[#Headers],[Code Project]],MATCH(MYCS[[#This Row],[Project Code and Name ]],DC[Code Project],0),-3),"")</f>
        <v/>
      </c>
      <c r="C880" s="93"/>
      <c r="D880" s="95" t="str">
        <f ca="1">IFERROR(OFFSET(DC[[#Headers],[Code Project]],MATCH(MYCS[[#This Row],[Project Code and Name ]],DC[Code Project],0),1),"")</f>
        <v/>
      </c>
      <c r="E880" s="96" t="str">
        <f ca="1">IFERROR(OFFSET(DC[[#Headers],[Code Project]],MATCH(MYCS[[#This Row],[Project Code and Name ]],DC[Code Project],0),6),"")</f>
        <v/>
      </c>
      <c r="F880" s="93"/>
      <c r="G880" s="93"/>
      <c r="H880" s="97"/>
      <c r="I880" s="97"/>
      <c r="J880" s="97"/>
      <c r="K880" s="97"/>
      <c r="L880" s="97"/>
      <c r="M880" s="97"/>
      <c r="N880" s="98">
        <f>J880+K880+L880+MYCS[[#This Row],[Non contractual commitments]]</f>
        <v>0</v>
      </c>
      <c r="O880" s="97"/>
      <c r="P880" s="97"/>
      <c r="Q880" s="97"/>
      <c r="R880" s="97"/>
      <c r="S880" s="97"/>
      <c r="T880" s="97"/>
      <c r="U880" s="98">
        <f>SUM(MYCS[[#This Row],[FY25-26 sum (signed)]:[Cumulative spending to end FY 23/24]],MYCS[[#This Row],[Approved budget FY 24/25]])</f>
        <v>0</v>
      </c>
      <c r="V880" s="99">
        <f>MYCS[[#This Row],[Total Project Commitments]]-MYCS[[#This Row],[Total approved cost of the project by DC (Value in UGX)]]</f>
        <v>0</v>
      </c>
      <c r="W880" s="93"/>
      <c r="X880" s="93"/>
      <c r="Y880" s="93"/>
      <c r="Z880" s="100"/>
    </row>
    <row r="881" spans="1:26" ht="20.25" x14ac:dyDescent="0.3">
      <c r="A881" s="93"/>
      <c r="B881" s="94" t="str">
        <f ca="1">IFERROR(OFFSET(DC[[#Headers],[Code Project]],MATCH(MYCS[[#This Row],[Project Code and Name ]],DC[Code Project],0),-3),"")</f>
        <v/>
      </c>
      <c r="C881" s="93"/>
      <c r="D881" s="95" t="str">
        <f ca="1">IFERROR(OFFSET(DC[[#Headers],[Code Project]],MATCH(MYCS[[#This Row],[Project Code and Name ]],DC[Code Project],0),1),"")</f>
        <v/>
      </c>
      <c r="E881" s="96" t="str">
        <f ca="1">IFERROR(OFFSET(DC[[#Headers],[Code Project]],MATCH(MYCS[[#This Row],[Project Code and Name ]],DC[Code Project],0),6),"")</f>
        <v/>
      </c>
      <c r="F881" s="93"/>
      <c r="G881" s="93"/>
      <c r="H881" s="97"/>
      <c r="I881" s="97"/>
      <c r="J881" s="97"/>
      <c r="K881" s="97"/>
      <c r="L881" s="97"/>
      <c r="M881" s="97"/>
      <c r="N881" s="98">
        <f>J881+K881+L881+MYCS[[#This Row],[Non contractual commitments]]</f>
        <v>0</v>
      </c>
      <c r="O881" s="97"/>
      <c r="P881" s="97"/>
      <c r="Q881" s="97"/>
      <c r="R881" s="97"/>
      <c r="S881" s="97"/>
      <c r="T881" s="97"/>
      <c r="U881" s="98">
        <f>SUM(MYCS[[#This Row],[FY25-26 sum (signed)]:[Cumulative spending to end FY 23/24]],MYCS[[#This Row],[Approved budget FY 24/25]])</f>
        <v>0</v>
      </c>
      <c r="V881" s="99">
        <f>MYCS[[#This Row],[Total Project Commitments]]-MYCS[[#This Row],[Total approved cost of the project by DC (Value in UGX)]]</f>
        <v>0</v>
      </c>
      <c r="W881" s="93"/>
      <c r="X881" s="93"/>
      <c r="Y881" s="93"/>
      <c r="Z881" s="100"/>
    </row>
    <row r="882" spans="1:26" ht="20.25" x14ac:dyDescent="0.3">
      <c r="A882" s="93"/>
      <c r="B882" s="94" t="str">
        <f ca="1">IFERROR(OFFSET(DC[[#Headers],[Code Project]],MATCH(MYCS[[#This Row],[Project Code and Name ]],DC[Code Project],0),-3),"")</f>
        <v/>
      </c>
      <c r="C882" s="93"/>
      <c r="D882" s="95" t="str">
        <f ca="1">IFERROR(OFFSET(DC[[#Headers],[Code Project]],MATCH(MYCS[[#This Row],[Project Code and Name ]],DC[Code Project],0),1),"")</f>
        <v/>
      </c>
      <c r="E882" s="96" t="str">
        <f ca="1">IFERROR(OFFSET(DC[[#Headers],[Code Project]],MATCH(MYCS[[#This Row],[Project Code and Name ]],DC[Code Project],0),6),"")</f>
        <v/>
      </c>
      <c r="F882" s="93"/>
      <c r="G882" s="93"/>
      <c r="H882" s="97"/>
      <c r="I882" s="97"/>
      <c r="J882" s="97"/>
      <c r="K882" s="97"/>
      <c r="L882" s="97"/>
      <c r="M882" s="97"/>
      <c r="N882" s="98">
        <f>J882+K882+L882+MYCS[[#This Row],[Non contractual commitments]]</f>
        <v>0</v>
      </c>
      <c r="O882" s="97"/>
      <c r="P882" s="97"/>
      <c r="Q882" s="97"/>
      <c r="R882" s="97"/>
      <c r="S882" s="97"/>
      <c r="T882" s="97"/>
      <c r="U882" s="98">
        <f>SUM(MYCS[[#This Row],[FY25-26 sum (signed)]:[Cumulative spending to end FY 23/24]],MYCS[[#This Row],[Approved budget FY 24/25]])</f>
        <v>0</v>
      </c>
      <c r="V882" s="99">
        <f>MYCS[[#This Row],[Total Project Commitments]]-MYCS[[#This Row],[Total approved cost of the project by DC (Value in UGX)]]</f>
        <v>0</v>
      </c>
      <c r="W882" s="93"/>
      <c r="X882" s="93"/>
      <c r="Y882" s="93"/>
      <c r="Z882" s="100"/>
    </row>
    <row r="883" spans="1:26" ht="20.25" x14ac:dyDescent="0.3">
      <c r="A883" s="93"/>
      <c r="B883" s="94" t="str">
        <f ca="1">IFERROR(OFFSET(DC[[#Headers],[Code Project]],MATCH(MYCS[[#This Row],[Project Code and Name ]],DC[Code Project],0),-3),"")</f>
        <v/>
      </c>
      <c r="C883" s="93"/>
      <c r="D883" s="95" t="str">
        <f ca="1">IFERROR(OFFSET(DC[[#Headers],[Code Project]],MATCH(MYCS[[#This Row],[Project Code and Name ]],DC[Code Project],0),1),"")</f>
        <v/>
      </c>
      <c r="E883" s="96" t="str">
        <f ca="1">IFERROR(OFFSET(DC[[#Headers],[Code Project]],MATCH(MYCS[[#This Row],[Project Code and Name ]],DC[Code Project],0),6),"")</f>
        <v/>
      </c>
      <c r="F883" s="93"/>
      <c r="G883" s="93"/>
      <c r="H883" s="97"/>
      <c r="I883" s="97"/>
      <c r="J883" s="97"/>
      <c r="K883" s="97"/>
      <c r="L883" s="97"/>
      <c r="M883" s="97"/>
      <c r="N883" s="98">
        <f>J883+K883+L883+MYCS[[#This Row],[Non contractual commitments]]</f>
        <v>0</v>
      </c>
      <c r="O883" s="97"/>
      <c r="P883" s="97"/>
      <c r="Q883" s="97"/>
      <c r="R883" s="97"/>
      <c r="S883" s="97"/>
      <c r="T883" s="97"/>
      <c r="U883" s="98">
        <f>SUM(MYCS[[#This Row],[FY25-26 sum (signed)]:[Cumulative spending to end FY 23/24]],MYCS[[#This Row],[Approved budget FY 24/25]])</f>
        <v>0</v>
      </c>
      <c r="V883" s="99">
        <f>MYCS[[#This Row],[Total Project Commitments]]-MYCS[[#This Row],[Total approved cost of the project by DC (Value in UGX)]]</f>
        <v>0</v>
      </c>
      <c r="W883" s="93"/>
      <c r="X883" s="93"/>
      <c r="Y883" s="93"/>
      <c r="Z883" s="100"/>
    </row>
    <row r="884" spans="1:26" ht="20.25" x14ac:dyDescent="0.3">
      <c r="A884" s="93"/>
      <c r="B884" s="94" t="str">
        <f ca="1">IFERROR(OFFSET(DC[[#Headers],[Code Project]],MATCH(MYCS[[#This Row],[Project Code and Name ]],DC[Code Project],0),-3),"")</f>
        <v/>
      </c>
      <c r="C884" s="93"/>
      <c r="D884" s="95" t="str">
        <f ca="1">IFERROR(OFFSET(DC[[#Headers],[Code Project]],MATCH(MYCS[[#This Row],[Project Code and Name ]],DC[Code Project],0),1),"")</f>
        <v/>
      </c>
      <c r="E884" s="96" t="str">
        <f ca="1">IFERROR(OFFSET(DC[[#Headers],[Code Project]],MATCH(MYCS[[#This Row],[Project Code and Name ]],DC[Code Project],0),6),"")</f>
        <v/>
      </c>
      <c r="F884" s="93"/>
      <c r="G884" s="93"/>
      <c r="H884" s="97"/>
      <c r="I884" s="97"/>
      <c r="J884" s="97"/>
      <c r="K884" s="97"/>
      <c r="L884" s="97"/>
      <c r="M884" s="97"/>
      <c r="N884" s="98">
        <f>J884+K884+L884+MYCS[[#This Row],[Non contractual commitments]]</f>
        <v>0</v>
      </c>
      <c r="O884" s="97"/>
      <c r="P884" s="97"/>
      <c r="Q884" s="97"/>
      <c r="R884" s="97"/>
      <c r="S884" s="97"/>
      <c r="T884" s="97"/>
      <c r="U884" s="98">
        <f>SUM(MYCS[[#This Row],[FY25-26 sum (signed)]:[Cumulative spending to end FY 23/24]],MYCS[[#This Row],[Approved budget FY 24/25]])</f>
        <v>0</v>
      </c>
      <c r="V884" s="99">
        <f>MYCS[[#This Row],[Total Project Commitments]]-MYCS[[#This Row],[Total approved cost of the project by DC (Value in UGX)]]</f>
        <v>0</v>
      </c>
      <c r="W884" s="93"/>
      <c r="X884" s="93"/>
      <c r="Y884" s="93"/>
      <c r="Z884" s="100"/>
    </row>
    <row r="885" spans="1:26" ht="20.25" x14ac:dyDescent="0.3">
      <c r="A885" s="93"/>
      <c r="B885" s="94" t="str">
        <f ca="1">IFERROR(OFFSET(DC[[#Headers],[Code Project]],MATCH(MYCS[[#This Row],[Project Code and Name ]],DC[Code Project],0),-3),"")</f>
        <v/>
      </c>
      <c r="C885" s="93"/>
      <c r="D885" s="95" t="str">
        <f ca="1">IFERROR(OFFSET(DC[[#Headers],[Code Project]],MATCH(MYCS[[#This Row],[Project Code and Name ]],DC[Code Project],0),1),"")</f>
        <v/>
      </c>
      <c r="E885" s="96" t="str">
        <f ca="1">IFERROR(OFFSET(DC[[#Headers],[Code Project]],MATCH(MYCS[[#This Row],[Project Code and Name ]],DC[Code Project],0),6),"")</f>
        <v/>
      </c>
      <c r="F885" s="93"/>
      <c r="G885" s="93"/>
      <c r="H885" s="97"/>
      <c r="I885" s="97"/>
      <c r="J885" s="97"/>
      <c r="K885" s="97"/>
      <c r="L885" s="97"/>
      <c r="M885" s="97"/>
      <c r="N885" s="98">
        <f>J885+K885+L885+MYCS[[#This Row],[Non contractual commitments]]</f>
        <v>0</v>
      </c>
      <c r="O885" s="97"/>
      <c r="P885" s="97"/>
      <c r="Q885" s="97"/>
      <c r="R885" s="97"/>
      <c r="S885" s="97"/>
      <c r="T885" s="97"/>
      <c r="U885" s="98">
        <f>SUM(MYCS[[#This Row],[FY25-26 sum (signed)]:[Cumulative spending to end FY 23/24]],MYCS[[#This Row],[Approved budget FY 24/25]])</f>
        <v>0</v>
      </c>
      <c r="V885" s="99">
        <f>MYCS[[#This Row],[Total Project Commitments]]-MYCS[[#This Row],[Total approved cost of the project by DC (Value in UGX)]]</f>
        <v>0</v>
      </c>
      <c r="W885" s="93"/>
      <c r="X885" s="93"/>
      <c r="Y885" s="93"/>
      <c r="Z885" s="100"/>
    </row>
    <row r="886" spans="1:26" ht="20.25" x14ac:dyDescent="0.3">
      <c r="A886" s="93"/>
      <c r="B886" s="94" t="str">
        <f ca="1">IFERROR(OFFSET(DC[[#Headers],[Code Project]],MATCH(MYCS[[#This Row],[Project Code and Name ]],DC[Code Project],0),-3),"")</f>
        <v/>
      </c>
      <c r="C886" s="93"/>
      <c r="D886" s="95" t="str">
        <f ca="1">IFERROR(OFFSET(DC[[#Headers],[Code Project]],MATCH(MYCS[[#This Row],[Project Code and Name ]],DC[Code Project],0),1),"")</f>
        <v/>
      </c>
      <c r="E886" s="96" t="str">
        <f ca="1">IFERROR(OFFSET(DC[[#Headers],[Code Project]],MATCH(MYCS[[#This Row],[Project Code and Name ]],DC[Code Project],0),6),"")</f>
        <v/>
      </c>
      <c r="F886" s="93"/>
      <c r="G886" s="93"/>
      <c r="H886" s="97"/>
      <c r="I886" s="97"/>
      <c r="J886" s="97"/>
      <c r="K886" s="97"/>
      <c r="L886" s="97"/>
      <c r="M886" s="97"/>
      <c r="N886" s="98">
        <f>J886+K886+L886+MYCS[[#This Row],[Non contractual commitments]]</f>
        <v>0</v>
      </c>
      <c r="O886" s="97"/>
      <c r="P886" s="97"/>
      <c r="Q886" s="97"/>
      <c r="R886" s="97"/>
      <c r="S886" s="97"/>
      <c r="T886" s="97"/>
      <c r="U886" s="98">
        <f>SUM(MYCS[[#This Row],[FY25-26 sum (signed)]:[Cumulative spending to end FY 23/24]],MYCS[[#This Row],[Approved budget FY 24/25]])</f>
        <v>0</v>
      </c>
      <c r="V886" s="99">
        <f>MYCS[[#This Row],[Total Project Commitments]]-MYCS[[#This Row],[Total approved cost of the project by DC (Value in UGX)]]</f>
        <v>0</v>
      </c>
      <c r="W886" s="93"/>
      <c r="X886" s="93"/>
      <c r="Y886" s="93"/>
      <c r="Z886" s="100"/>
    </row>
    <row r="887" spans="1:26" ht="20.25" x14ac:dyDescent="0.3">
      <c r="A887" s="93"/>
      <c r="B887" s="94" t="str">
        <f ca="1">IFERROR(OFFSET(DC[[#Headers],[Code Project]],MATCH(MYCS[[#This Row],[Project Code and Name ]],DC[Code Project],0),-3),"")</f>
        <v/>
      </c>
      <c r="C887" s="93"/>
      <c r="D887" s="95" t="str">
        <f ca="1">IFERROR(OFFSET(DC[[#Headers],[Code Project]],MATCH(MYCS[[#This Row],[Project Code and Name ]],DC[Code Project],0),1),"")</f>
        <v/>
      </c>
      <c r="E887" s="96" t="str">
        <f ca="1">IFERROR(OFFSET(DC[[#Headers],[Code Project]],MATCH(MYCS[[#This Row],[Project Code and Name ]],DC[Code Project],0),6),"")</f>
        <v/>
      </c>
      <c r="F887" s="93"/>
      <c r="G887" s="93"/>
      <c r="H887" s="97"/>
      <c r="I887" s="97"/>
      <c r="J887" s="97"/>
      <c r="K887" s="97"/>
      <c r="L887" s="97"/>
      <c r="M887" s="97"/>
      <c r="N887" s="98">
        <f>J887+K887+L887+MYCS[[#This Row],[Non contractual commitments]]</f>
        <v>0</v>
      </c>
      <c r="O887" s="97"/>
      <c r="P887" s="97"/>
      <c r="Q887" s="97"/>
      <c r="R887" s="97"/>
      <c r="S887" s="97"/>
      <c r="T887" s="97"/>
      <c r="U887" s="98">
        <f>SUM(MYCS[[#This Row],[FY25-26 sum (signed)]:[Cumulative spending to end FY 23/24]],MYCS[[#This Row],[Approved budget FY 24/25]])</f>
        <v>0</v>
      </c>
      <c r="V887" s="99">
        <f>MYCS[[#This Row],[Total Project Commitments]]-MYCS[[#This Row],[Total approved cost of the project by DC (Value in UGX)]]</f>
        <v>0</v>
      </c>
      <c r="W887" s="93"/>
      <c r="X887" s="93"/>
      <c r="Y887" s="93"/>
      <c r="Z887" s="100"/>
    </row>
    <row r="888" spans="1:26" ht="20.25" x14ac:dyDescent="0.3">
      <c r="A888" s="93"/>
      <c r="B888" s="94" t="str">
        <f ca="1">IFERROR(OFFSET(DC[[#Headers],[Code Project]],MATCH(MYCS[[#This Row],[Project Code and Name ]],DC[Code Project],0),-3),"")</f>
        <v/>
      </c>
      <c r="C888" s="93"/>
      <c r="D888" s="95" t="str">
        <f ca="1">IFERROR(OFFSET(DC[[#Headers],[Code Project]],MATCH(MYCS[[#This Row],[Project Code and Name ]],DC[Code Project],0),1),"")</f>
        <v/>
      </c>
      <c r="E888" s="96" t="str">
        <f ca="1">IFERROR(OFFSET(DC[[#Headers],[Code Project]],MATCH(MYCS[[#This Row],[Project Code and Name ]],DC[Code Project],0),6),"")</f>
        <v/>
      </c>
      <c r="F888" s="93"/>
      <c r="G888" s="93"/>
      <c r="H888" s="97"/>
      <c r="I888" s="97"/>
      <c r="J888" s="97"/>
      <c r="K888" s="97"/>
      <c r="L888" s="97"/>
      <c r="M888" s="97"/>
      <c r="N888" s="98">
        <f>J888+K888+L888+MYCS[[#This Row],[Non contractual commitments]]</f>
        <v>0</v>
      </c>
      <c r="O888" s="97"/>
      <c r="P888" s="97"/>
      <c r="Q888" s="97"/>
      <c r="R888" s="97"/>
      <c r="S888" s="97"/>
      <c r="T888" s="97"/>
      <c r="U888" s="98">
        <f>SUM(MYCS[[#This Row],[FY25-26 sum (signed)]:[Cumulative spending to end FY 23/24]],MYCS[[#This Row],[Approved budget FY 24/25]])</f>
        <v>0</v>
      </c>
      <c r="V888" s="99">
        <f>MYCS[[#This Row],[Total Project Commitments]]-MYCS[[#This Row],[Total approved cost of the project by DC (Value in UGX)]]</f>
        <v>0</v>
      </c>
      <c r="W888" s="93"/>
      <c r="X888" s="93"/>
      <c r="Y888" s="93"/>
      <c r="Z888" s="100"/>
    </row>
    <row r="889" spans="1:26" ht="20.25" x14ac:dyDescent="0.3">
      <c r="A889" s="93"/>
      <c r="B889" s="94" t="str">
        <f ca="1">IFERROR(OFFSET(DC[[#Headers],[Code Project]],MATCH(MYCS[[#This Row],[Project Code and Name ]],DC[Code Project],0),-3),"")</f>
        <v/>
      </c>
      <c r="C889" s="93"/>
      <c r="D889" s="95" t="str">
        <f ca="1">IFERROR(OFFSET(DC[[#Headers],[Code Project]],MATCH(MYCS[[#This Row],[Project Code and Name ]],DC[Code Project],0),1),"")</f>
        <v/>
      </c>
      <c r="E889" s="96" t="str">
        <f ca="1">IFERROR(OFFSET(DC[[#Headers],[Code Project]],MATCH(MYCS[[#This Row],[Project Code and Name ]],DC[Code Project],0),6),"")</f>
        <v/>
      </c>
      <c r="F889" s="93"/>
      <c r="G889" s="93"/>
      <c r="H889" s="97"/>
      <c r="I889" s="97"/>
      <c r="J889" s="97"/>
      <c r="K889" s="97"/>
      <c r="L889" s="97"/>
      <c r="M889" s="97"/>
      <c r="N889" s="98">
        <f>J889+K889+L889+MYCS[[#This Row],[Non contractual commitments]]</f>
        <v>0</v>
      </c>
      <c r="O889" s="97"/>
      <c r="P889" s="97"/>
      <c r="Q889" s="97"/>
      <c r="R889" s="97"/>
      <c r="S889" s="97"/>
      <c r="T889" s="97"/>
      <c r="U889" s="98">
        <f>SUM(MYCS[[#This Row],[FY25-26 sum (signed)]:[Cumulative spending to end FY 23/24]],MYCS[[#This Row],[Approved budget FY 24/25]])</f>
        <v>0</v>
      </c>
      <c r="V889" s="99">
        <f>MYCS[[#This Row],[Total Project Commitments]]-MYCS[[#This Row],[Total approved cost of the project by DC (Value in UGX)]]</f>
        <v>0</v>
      </c>
      <c r="W889" s="93"/>
      <c r="X889" s="93"/>
      <c r="Y889" s="93"/>
      <c r="Z889" s="100"/>
    </row>
    <row r="890" spans="1:26" ht="20.25" x14ac:dyDescent="0.3">
      <c r="A890" s="93"/>
      <c r="B890" s="94" t="str">
        <f ca="1">IFERROR(OFFSET(DC[[#Headers],[Code Project]],MATCH(MYCS[[#This Row],[Project Code and Name ]],DC[Code Project],0),-3),"")</f>
        <v/>
      </c>
      <c r="C890" s="93"/>
      <c r="D890" s="95" t="str">
        <f ca="1">IFERROR(OFFSET(DC[[#Headers],[Code Project]],MATCH(MYCS[[#This Row],[Project Code and Name ]],DC[Code Project],0),1),"")</f>
        <v/>
      </c>
      <c r="E890" s="96" t="str">
        <f ca="1">IFERROR(OFFSET(DC[[#Headers],[Code Project]],MATCH(MYCS[[#This Row],[Project Code and Name ]],DC[Code Project],0),6),"")</f>
        <v/>
      </c>
      <c r="F890" s="93"/>
      <c r="G890" s="93"/>
      <c r="H890" s="97"/>
      <c r="I890" s="97"/>
      <c r="J890" s="97"/>
      <c r="K890" s="97"/>
      <c r="L890" s="97"/>
      <c r="M890" s="97"/>
      <c r="N890" s="98">
        <f>J890+K890+L890+MYCS[[#This Row],[Non contractual commitments]]</f>
        <v>0</v>
      </c>
      <c r="O890" s="97"/>
      <c r="P890" s="97"/>
      <c r="Q890" s="97"/>
      <c r="R890" s="97"/>
      <c r="S890" s="97"/>
      <c r="T890" s="97"/>
      <c r="U890" s="98">
        <f>SUM(MYCS[[#This Row],[FY25-26 sum (signed)]:[Cumulative spending to end FY 23/24]],MYCS[[#This Row],[Approved budget FY 24/25]])</f>
        <v>0</v>
      </c>
      <c r="V890" s="99">
        <f>MYCS[[#This Row],[Total Project Commitments]]-MYCS[[#This Row],[Total approved cost of the project by DC (Value in UGX)]]</f>
        <v>0</v>
      </c>
      <c r="W890" s="93"/>
      <c r="X890" s="93"/>
      <c r="Y890" s="93"/>
      <c r="Z890" s="100"/>
    </row>
    <row r="891" spans="1:26" ht="20.25" x14ac:dyDescent="0.3">
      <c r="A891" s="93"/>
      <c r="B891" s="94" t="str">
        <f ca="1">IFERROR(OFFSET(DC[[#Headers],[Code Project]],MATCH(MYCS[[#This Row],[Project Code and Name ]],DC[Code Project],0),-3),"")</f>
        <v/>
      </c>
      <c r="C891" s="93"/>
      <c r="D891" s="95" t="str">
        <f ca="1">IFERROR(OFFSET(DC[[#Headers],[Code Project]],MATCH(MYCS[[#This Row],[Project Code and Name ]],DC[Code Project],0),1),"")</f>
        <v/>
      </c>
      <c r="E891" s="96" t="str">
        <f ca="1">IFERROR(OFFSET(DC[[#Headers],[Code Project]],MATCH(MYCS[[#This Row],[Project Code and Name ]],DC[Code Project],0),6),"")</f>
        <v/>
      </c>
      <c r="F891" s="93"/>
      <c r="G891" s="93"/>
      <c r="H891" s="97"/>
      <c r="I891" s="97"/>
      <c r="J891" s="97"/>
      <c r="K891" s="97"/>
      <c r="L891" s="97"/>
      <c r="M891" s="97"/>
      <c r="N891" s="98">
        <f>J891+K891+L891+MYCS[[#This Row],[Non contractual commitments]]</f>
        <v>0</v>
      </c>
      <c r="O891" s="97"/>
      <c r="P891" s="97"/>
      <c r="Q891" s="97"/>
      <c r="R891" s="97"/>
      <c r="S891" s="97"/>
      <c r="T891" s="97"/>
      <c r="U891" s="98">
        <f>SUM(MYCS[[#This Row],[FY25-26 sum (signed)]:[Cumulative spending to end FY 23/24]],MYCS[[#This Row],[Approved budget FY 24/25]])</f>
        <v>0</v>
      </c>
      <c r="V891" s="99">
        <f>MYCS[[#This Row],[Total Project Commitments]]-MYCS[[#This Row],[Total approved cost of the project by DC (Value in UGX)]]</f>
        <v>0</v>
      </c>
      <c r="W891" s="93"/>
      <c r="X891" s="93"/>
      <c r="Y891" s="93"/>
      <c r="Z891" s="100"/>
    </row>
    <row r="892" spans="1:26" ht="20.25" x14ac:dyDescent="0.3">
      <c r="A892" s="93"/>
      <c r="B892" s="94" t="str">
        <f ca="1">IFERROR(OFFSET(DC[[#Headers],[Code Project]],MATCH(MYCS[[#This Row],[Project Code and Name ]],DC[Code Project],0),-3),"")</f>
        <v/>
      </c>
      <c r="C892" s="93"/>
      <c r="D892" s="95" t="str">
        <f ca="1">IFERROR(OFFSET(DC[[#Headers],[Code Project]],MATCH(MYCS[[#This Row],[Project Code and Name ]],DC[Code Project],0),1),"")</f>
        <v/>
      </c>
      <c r="E892" s="96" t="str">
        <f ca="1">IFERROR(OFFSET(DC[[#Headers],[Code Project]],MATCH(MYCS[[#This Row],[Project Code and Name ]],DC[Code Project],0),6),"")</f>
        <v/>
      </c>
      <c r="F892" s="93"/>
      <c r="G892" s="93"/>
      <c r="H892" s="97"/>
      <c r="I892" s="97"/>
      <c r="J892" s="97"/>
      <c r="K892" s="97"/>
      <c r="L892" s="97"/>
      <c r="M892" s="97"/>
      <c r="N892" s="98">
        <f>J892+K892+L892+MYCS[[#This Row],[Non contractual commitments]]</f>
        <v>0</v>
      </c>
      <c r="O892" s="97"/>
      <c r="P892" s="97"/>
      <c r="Q892" s="97"/>
      <c r="R892" s="97"/>
      <c r="S892" s="97"/>
      <c r="T892" s="97"/>
      <c r="U892" s="98">
        <f>SUM(MYCS[[#This Row],[FY25-26 sum (signed)]:[Cumulative spending to end FY 23/24]],MYCS[[#This Row],[Approved budget FY 24/25]])</f>
        <v>0</v>
      </c>
      <c r="V892" s="99">
        <f>MYCS[[#This Row],[Total Project Commitments]]-MYCS[[#This Row],[Total approved cost of the project by DC (Value in UGX)]]</f>
        <v>0</v>
      </c>
      <c r="W892" s="93"/>
      <c r="X892" s="93"/>
      <c r="Y892" s="93"/>
      <c r="Z892" s="100"/>
    </row>
    <row r="893" spans="1:26" ht="20.25" x14ac:dyDescent="0.3">
      <c r="A893" s="93"/>
      <c r="B893" s="94" t="str">
        <f ca="1">IFERROR(OFFSET(DC[[#Headers],[Code Project]],MATCH(MYCS[[#This Row],[Project Code and Name ]],DC[Code Project],0),-3),"")</f>
        <v/>
      </c>
      <c r="C893" s="93"/>
      <c r="D893" s="95" t="str">
        <f ca="1">IFERROR(OFFSET(DC[[#Headers],[Code Project]],MATCH(MYCS[[#This Row],[Project Code and Name ]],DC[Code Project],0),1),"")</f>
        <v/>
      </c>
      <c r="E893" s="96" t="str">
        <f ca="1">IFERROR(OFFSET(DC[[#Headers],[Code Project]],MATCH(MYCS[[#This Row],[Project Code and Name ]],DC[Code Project],0),6),"")</f>
        <v/>
      </c>
      <c r="F893" s="93"/>
      <c r="G893" s="93"/>
      <c r="H893" s="97"/>
      <c r="I893" s="97"/>
      <c r="J893" s="97"/>
      <c r="K893" s="97"/>
      <c r="L893" s="97"/>
      <c r="M893" s="97"/>
      <c r="N893" s="98">
        <f>J893+K893+L893+MYCS[[#This Row],[Non contractual commitments]]</f>
        <v>0</v>
      </c>
      <c r="O893" s="97"/>
      <c r="P893" s="97"/>
      <c r="Q893" s="97"/>
      <c r="R893" s="97"/>
      <c r="S893" s="97"/>
      <c r="T893" s="97"/>
      <c r="U893" s="98">
        <f>SUM(MYCS[[#This Row],[FY25-26 sum (signed)]:[Cumulative spending to end FY 23/24]],MYCS[[#This Row],[Approved budget FY 24/25]])</f>
        <v>0</v>
      </c>
      <c r="V893" s="99">
        <f>MYCS[[#This Row],[Total Project Commitments]]-MYCS[[#This Row],[Total approved cost of the project by DC (Value in UGX)]]</f>
        <v>0</v>
      </c>
      <c r="W893" s="93"/>
      <c r="X893" s="93"/>
      <c r="Y893" s="93"/>
      <c r="Z893" s="100"/>
    </row>
    <row r="894" spans="1:26" ht="20.25" x14ac:dyDescent="0.3">
      <c r="A894" s="93"/>
      <c r="B894" s="94" t="str">
        <f ca="1">IFERROR(OFFSET(DC[[#Headers],[Code Project]],MATCH(MYCS[[#This Row],[Project Code and Name ]],DC[Code Project],0),-3),"")</f>
        <v/>
      </c>
      <c r="C894" s="93"/>
      <c r="D894" s="95" t="str">
        <f ca="1">IFERROR(OFFSET(DC[[#Headers],[Code Project]],MATCH(MYCS[[#This Row],[Project Code and Name ]],DC[Code Project],0),1),"")</f>
        <v/>
      </c>
      <c r="E894" s="96" t="str">
        <f ca="1">IFERROR(OFFSET(DC[[#Headers],[Code Project]],MATCH(MYCS[[#This Row],[Project Code and Name ]],DC[Code Project],0),6),"")</f>
        <v/>
      </c>
      <c r="F894" s="93"/>
      <c r="G894" s="93"/>
      <c r="H894" s="97"/>
      <c r="I894" s="97"/>
      <c r="J894" s="97"/>
      <c r="K894" s="97"/>
      <c r="L894" s="97"/>
      <c r="M894" s="97"/>
      <c r="N894" s="98">
        <f>J894+K894+L894+MYCS[[#This Row],[Non contractual commitments]]</f>
        <v>0</v>
      </c>
      <c r="O894" s="97"/>
      <c r="P894" s="97"/>
      <c r="Q894" s="97"/>
      <c r="R894" s="97"/>
      <c r="S894" s="97"/>
      <c r="T894" s="97"/>
      <c r="U894" s="98">
        <f>SUM(MYCS[[#This Row],[FY25-26 sum (signed)]:[Cumulative spending to end FY 23/24]],MYCS[[#This Row],[Approved budget FY 24/25]])</f>
        <v>0</v>
      </c>
      <c r="V894" s="99">
        <f>MYCS[[#This Row],[Total Project Commitments]]-MYCS[[#This Row],[Total approved cost of the project by DC (Value in UGX)]]</f>
        <v>0</v>
      </c>
      <c r="W894" s="93"/>
      <c r="X894" s="93"/>
      <c r="Y894" s="93"/>
      <c r="Z894" s="100"/>
    </row>
    <row r="895" spans="1:26" ht="20.25" x14ac:dyDescent="0.3">
      <c r="A895" s="93"/>
      <c r="B895" s="94" t="str">
        <f ca="1">IFERROR(OFFSET(DC[[#Headers],[Code Project]],MATCH(MYCS[[#This Row],[Project Code and Name ]],DC[Code Project],0),-3),"")</f>
        <v/>
      </c>
      <c r="C895" s="93"/>
      <c r="D895" s="95" t="str">
        <f ca="1">IFERROR(OFFSET(DC[[#Headers],[Code Project]],MATCH(MYCS[[#This Row],[Project Code and Name ]],DC[Code Project],0),1),"")</f>
        <v/>
      </c>
      <c r="E895" s="96" t="str">
        <f ca="1">IFERROR(OFFSET(DC[[#Headers],[Code Project]],MATCH(MYCS[[#This Row],[Project Code and Name ]],DC[Code Project],0),6),"")</f>
        <v/>
      </c>
      <c r="F895" s="93"/>
      <c r="G895" s="93"/>
      <c r="H895" s="97"/>
      <c r="I895" s="97"/>
      <c r="J895" s="97"/>
      <c r="K895" s="97"/>
      <c r="L895" s="97"/>
      <c r="M895" s="97"/>
      <c r="N895" s="98">
        <f>J895+K895+L895+MYCS[[#This Row],[Non contractual commitments]]</f>
        <v>0</v>
      </c>
      <c r="O895" s="97"/>
      <c r="P895" s="97"/>
      <c r="Q895" s="97"/>
      <c r="R895" s="97"/>
      <c r="S895" s="97"/>
      <c r="T895" s="97"/>
      <c r="U895" s="98">
        <f>SUM(MYCS[[#This Row],[FY25-26 sum (signed)]:[Cumulative spending to end FY 23/24]],MYCS[[#This Row],[Approved budget FY 24/25]])</f>
        <v>0</v>
      </c>
      <c r="V895" s="99">
        <f>MYCS[[#This Row],[Total Project Commitments]]-MYCS[[#This Row],[Total approved cost of the project by DC (Value in UGX)]]</f>
        <v>0</v>
      </c>
      <c r="W895" s="93"/>
      <c r="X895" s="93"/>
      <c r="Y895" s="93"/>
      <c r="Z895" s="100"/>
    </row>
    <row r="896" spans="1:26" ht="20.25" x14ac:dyDescent="0.3">
      <c r="A896" s="93"/>
      <c r="B896" s="94" t="str">
        <f ca="1">IFERROR(OFFSET(DC[[#Headers],[Code Project]],MATCH(MYCS[[#This Row],[Project Code and Name ]],DC[Code Project],0),-3),"")</f>
        <v/>
      </c>
      <c r="C896" s="93"/>
      <c r="D896" s="95" t="str">
        <f ca="1">IFERROR(OFFSET(DC[[#Headers],[Code Project]],MATCH(MYCS[[#This Row],[Project Code and Name ]],DC[Code Project],0),1),"")</f>
        <v/>
      </c>
      <c r="E896" s="96" t="str">
        <f ca="1">IFERROR(OFFSET(DC[[#Headers],[Code Project]],MATCH(MYCS[[#This Row],[Project Code and Name ]],DC[Code Project],0),6),"")</f>
        <v/>
      </c>
      <c r="F896" s="93"/>
      <c r="G896" s="93"/>
      <c r="H896" s="97"/>
      <c r="I896" s="97"/>
      <c r="J896" s="97"/>
      <c r="K896" s="97"/>
      <c r="L896" s="97"/>
      <c r="M896" s="97"/>
      <c r="N896" s="98">
        <f>J896+K896+L896+MYCS[[#This Row],[Non contractual commitments]]</f>
        <v>0</v>
      </c>
      <c r="O896" s="97"/>
      <c r="P896" s="97"/>
      <c r="Q896" s="97"/>
      <c r="R896" s="97"/>
      <c r="S896" s="97"/>
      <c r="T896" s="97"/>
      <c r="U896" s="98">
        <f>SUM(MYCS[[#This Row],[FY25-26 sum (signed)]:[Cumulative spending to end FY 23/24]],MYCS[[#This Row],[Approved budget FY 24/25]])</f>
        <v>0</v>
      </c>
      <c r="V896" s="99">
        <f>MYCS[[#This Row],[Total Project Commitments]]-MYCS[[#This Row],[Total approved cost of the project by DC (Value in UGX)]]</f>
        <v>0</v>
      </c>
      <c r="W896" s="93"/>
      <c r="X896" s="93"/>
      <c r="Y896" s="93"/>
      <c r="Z896" s="100"/>
    </row>
    <row r="897" spans="1:26" ht="20.25" x14ac:dyDescent="0.3">
      <c r="A897" s="93"/>
      <c r="B897" s="94" t="str">
        <f ca="1">IFERROR(OFFSET(DC[[#Headers],[Code Project]],MATCH(MYCS[[#This Row],[Project Code and Name ]],DC[Code Project],0),-3),"")</f>
        <v/>
      </c>
      <c r="C897" s="93"/>
      <c r="D897" s="95" t="str">
        <f ca="1">IFERROR(OFFSET(DC[[#Headers],[Code Project]],MATCH(MYCS[[#This Row],[Project Code and Name ]],DC[Code Project],0),1),"")</f>
        <v/>
      </c>
      <c r="E897" s="96" t="str">
        <f ca="1">IFERROR(OFFSET(DC[[#Headers],[Code Project]],MATCH(MYCS[[#This Row],[Project Code and Name ]],DC[Code Project],0),6),"")</f>
        <v/>
      </c>
      <c r="F897" s="93"/>
      <c r="G897" s="93"/>
      <c r="H897" s="97"/>
      <c r="I897" s="97"/>
      <c r="J897" s="97"/>
      <c r="K897" s="97"/>
      <c r="L897" s="97"/>
      <c r="M897" s="97"/>
      <c r="N897" s="98">
        <f>J897+K897+L897+MYCS[[#This Row],[Non contractual commitments]]</f>
        <v>0</v>
      </c>
      <c r="O897" s="97"/>
      <c r="P897" s="97"/>
      <c r="Q897" s="97"/>
      <c r="R897" s="97"/>
      <c r="S897" s="97"/>
      <c r="T897" s="97"/>
      <c r="U897" s="98">
        <f>SUM(MYCS[[#This Row],[FY25-26 sum (signed)]:[Cumulative spending to end FY 23/24]],MYCS[[#This Row],[Approved budget FY 24/25]])</f>
        <v>0</v>
      </c>
      <c r="V897" s="99">
        <f>MYCS[[#This Row],[Total Project Commitments]]-MYCS[[#This Row],[Total approved cost of the project by DC (Value in UGX)]]</f>
        <v>0</v>
      </c>
      <c r="W897" s="93"/>
      <c r="X897" s="93"/>
      <c r="Y897" s="93"/>
      <c r="Z897" s="100"/>
    </row>
    <row r="898" spans="1:26" ht="20.25" x14ac:dyDescent="0.3">
      <c r="A898" s="93"/>
      <c r="B898" s="94" t="str">
        <f ca="1">IFERROR(OFFSET(DC[[#Headers],[Code Project]],MATCH(MYCS[[#This Row],[Project Code and Name ]],DC[Code Project],0),-3),"")</f>
        <v/>
      </c>
      <c r="C898" s="93"/>
      <c r="D898" s="95" t="str">
        <f ca="1">IFERROR(OFFSET(DC[[#Headers],[Code Project]],MATCH(MYCS[[#This Row],[Project Code and Name ]],DC[Code Project],0),1),"")</f>
        <v/>
      </c>
      <c r="E898" s="96" t="str">
        <f ca="1">IFERROR(OFFSET(DC[[#Headers],[Code Project]],MATCH(MYCS[[#This Row],[Project Code and Name ]],DC[Code Project],0),6),"")</f>
        <v/>
      </c>
      <c r="F898" s="93"/>
      <c r="G898" s="93"/>
      <c r="H898" s="97"/>
      <c r="I898" s="97"/>
      <c r="J898" s="97"/>
      <c r="K898" s="97"/>
      <c r="L898" s="97"/>
      <c r="M898" s="97"/>
      <c r="N898" s="98">
        <f>J898+K898+L898+MYCS[[#This Row],[Non contractual commitments]]</f>
        <v>0</v>
      </c>
      <c r="O898" s="97"/>
      <c r="P898" s="97"/>
      <c r="Q898" s="97"/>
      <c r="R898" s="97"/>
      <c r="S898" s="97"/>
      <c r="T898" s="97"/>
      <c r="U898" s="98">
        <f>SUM(MYCS[[#This Row],[FY25-26 sum (signed)]:[Cumulative spending to end FY 23/24]],MYCS[[#This Row],[Approved budget FY 24/25]])</f>
        <v>0</v>
      </c>
      <c r="V898" s="99">
        <f>MYCS[[#This Row],[Total Project Commitments]]-MYCS[[#This Row],[Total approved cost of the project by DC (Value in UGX)]]</f>
        <v>0</v>
      </c>
      <c r="W898" s="93"/>
      <c r="X898" s="93"/>
      <c r="Y898" s="93"/>
      <c r="Z898" s="100"/>
    </row>
    <row r="899" spans="1:26" ht="20.25" x14ac:dyDescent="0.3">
      <c r="A899" s="93"/>
      <c r="B899" s="94" t="str">
        <f ca="1">IFERROR(OFFSET(DC[[#Headers],[Code Project]],MATCH(MYCS[[#This Row],[Project Code and Name ]],DC[Code Project],0),-3),"")</f>
        <v/>
      </c>
      <c r="C899" s="93"/>
      <c r="D899" s="95" t="str">
        <f ca="1">IFERROR(OFFSET(DC[[#Headers],[Code Project]],MATCH(MYCS[[#This Row],[Project Code and Name ]],DC[Code Project],0),1),"")</f>
        <v/>
      </c>
      <c r="E899" s="96" t="str">
        <f ca="1">IFERROR(OFFSET(DC[[#Headers],[Code Project]],MATCH(MYCS[[#This Row],[Project Code and Name ]],DC[Code Project],0),6),"")</f>
        <v/>
      </c>
      <c r="F899" s="93"/>
      <c r="G899" s="93"/>
      <c r="H899" s="97"/>
      <c r="I899" s="97"/>
      <c r="J899" s="97"/>
      <c r="K899" s="97"/>
      <c r="L899" s="97"/>
      <c r="M899" s="97"/>
      <c r="N899" s="98">
        <f>J899+K899+L899+MYCS[[#This Row],[Non contractual commitments]]</f>
        <v>0</v>
      </c>
      <c r="O899" s="97"/>
      <c r="P899" s="97"/>
      <c r="Q899" s="97"/>
      <c r="R899" s="97"/>
      <c r="S899" s="97"/>
      <c r="T899" s="97"/>
      <c r="U899" s="98">
        <f>SUM(MYCS[[#This Row],[FY25-26 sum (signed)]:[Cumulative spending to end FY 23/24]],MYCS[[#This Row],[Approved budget FY 24/25]])</f>
        <v>0</v>
      </c>
      <c r="V899" s="99">
        <f>MYCS[[#This Row],[Total Project Commitments]]-MYCS[[#This Row],[Total approved cost of the project by DC (Value in UGX)]]</f>
        <v>0</v>
      </c>
      <c r="W899" s="93"/>
      <c r="X899" s="93"/>
      <c r="Y899" s="93"/>
      <c r="Z899" s="100"/>
    </row>
    <row r="900" spans="1:26" ht="20.25" x14ac:dyDescent="0.3">
      <c r="A900" s="93"/>
      <c r="B900" s="94" t="str">
        <f ca="1">IFERROR(OFFSET(DC[[#Headers],[Code Project]],MATCH(MYCS[[#This Row],[Project Code and Name ]],DC[Code Project],0),-3),"")</f>
        <v/>
      </c>
      <c r="C900" s="93"/>
      <c r="D900" s="95" t="str">
        <f ca="1">IFERROR(OFFSET(DC[[#Headers],[Code Project]],MATCH(MYCS[[#This Row],[Project Code and Name ]],DC[Code Project],0),1),"")</f>
        <v/>
      </c>
      <c r="E900" s="96" t="str">
        <f ca="1">IFERROR(OFFSET(DC[[#Headers],[Code Project]],MATCH(MYCS[[#This Row],[Project Code and Name ]],DC[Code Project],0),6),"")</f>
        <v/>
      </c>
      <c r="F900" s="93"/>
      <c r="G900" s="93"/>
      <c r="H900" s="97"/>
      <c r="I900" s="97"/>
      <c r="J900" s="97"/>
      <c r="K900" s="97"/>
      <c r="L900" s="97"/>
      <c r="M900" s="97"/>
      <c r="N900" s="98">
        <f>J900+K900+L900+MYCS[[#This Row],[Non contractual commitments]]</f>
        <v>0</v>
      </c>
      <c r="O900" s="97"/>
      <c r="P900" s="97"/>
      <c r="Q900" s="97"/>
      <c r="R900" s="97"/>
      <c r="S900" s="97"/>
      <c r="T900" s="97"/>
      <c r="U900" s="98">
        <f>SUM(MYCS[[#This Row],[FY25-26 sum (signed)]:[Cumulative spending to end FY 23/24]],MYCS[[#This Row],[Approved budget FY 24/25]])</f>
        <v>0</v>
      </c>
      <c r="V900" s="99">
        <f>MYCS[[#This Row],[Total Project Commitments]]-MYCS[[#This Row],[Total approved cost of the project by DC (Value in UGX)]]</f>
        <v>0</v>
      </c>
      <c r="W900" s="93"/>
      <c r="X900" s="93"/>
      <c r="Y900" s="93"/>
      <c r="Z900" s="100"/>
    </row>
    <row r="901" spans="1:26" ht="20.25" x14ac:dyDescent="0.3">
      <c r="A901" s="93"/>
      <c r="B901" s="94" t="str">
        <f ca="1">IFERROR(OFFSET(DC[[#Headers],[Code Project]],MATCH(MYCS[[#This Row],[Project Code and Name ]],DC[Code Project],0),-3),"")</f>
        <v/>
      </c>
      <c r="C901" s="93"/>
      <c r="D901" s="95" t="str">
        <f ca="1">IFERROR(OFFSET(DC[[#Headers],[Code Project]],MATCH(MYCS[[#This Row],[Project Code and Name ]],DC[Code Project],0),1),"")</f>
        <v/>
      </c>
      <c r="E901" s="96" t="str">
        <f ca="1">IFERROR(OFFSET(DC[[#Headers],[Code Project]],MATCH(MYCS[[#This Row],[Project Code and Name ]],DC[Code Project],0),6),"")</f>
        <v/>
      </c>
      <c r="F901" s="93"/>
      <c r="G901" s="93"/>
      <c r="H901" s="97"/>
      <c r="I901" s="97"/>
      <c r="J901" s="97"/>
      <c r="K901" s="97"/>
      <c r="L901" s="97"/>
      <c r="M901" s="97"/>
      <c r="N901" s="98">
        <f>J901+K901+L901+MYCS[[#This Row],[Non contractual commitments]]</f>
        <v>0</v>
      </c>
      <c r="O901" s="97"/>
      <c r="P901" s="97"/>
      <c r="Q901" s="97"/>
      <c r="R901" s="97"/>
      <c r="S901" s="97"/>
      <c r="T901" s="97"/>
      <c r="U901" s="98">
        <f>SUM(MYCS[[#This Row],[FY25-26 sum (signed)]:[Cumulative spending to end FY 23/24]],MYCS[[#This Row],[Approved budget FY 24/25]])</f>
        <v>0</v>
      </c>
      <c r="V901" s="99">
        <f>MYCS[[#This Row],[Total Project Commitments]]-MYCS[[#This Row],[Total approved cost of the project by DC (Value in UGX)]]</f>
        <v>0</v>
      </c>
      <c r="W901" s="93"/>
      <c r="X901" s="93"/>
      <c r="Y901" s="93"/>
      <c r="Z901" s="100"/>
    </row>
    <row r="902" spans="1:26" ht="20.25" x14ac:dyDescent="0.3">
      <c r="A902" s="93"/>
      <c r="B902" s="94" t="str">
        <f ca="1">IFERROR(OFFSET(DC[[#Headers],[Code Project]],MATCH(MYCS[[#This Row],[Project Code and Name ]],DC[Code Project],0),-3),"")</f>
        <v/>
      </c>
      <c r="C902" s="93"/>
      <c r="D902" s="95" t="str">
        <f ca="1">IFERROR(OFFSET(DC[[#Headers],[Code Project]],MATCH(MYCS[[#This Row],[Project Code and Name ]],DC[Code Project],0),1),"")</f>
        <v/>
      </c>
      <c r="E902" s="96" t="str">
        <f ca="1">IFERROR(OFFSET(DC[[#Headers],[Code Project]],MATCH(MYCS[[#This Row],[Project Code and Name ]],DC[Code Project],0),6),"")</f>
        <v/>
      </c>
      <c r="F902" s="93"/>
      <c r="G902" s="93"/>
      <c r="H902" s="97"/>
      <c r="I902" s="97"/>
      <c r="J902" s="97"/>
      <c r="K902" s="97"/>
      <c r="L902" s="97"/>
      <c r="M902" s="97"/>
      <c r="N902" s="98">
        <f>J902+K902+L902+MYCS[[#This Row],[Non contractual commitments]]</f>
        <v>0</v>
      </c>
      <c r="O902" s="97"/>
      <c r="P902" s="97"/>
      <c r="Q902" s="97"/>
      <c r="R902" s="97"/>
      <c r="S902" s="97"/>
      <c r="T902" s="97"/>
      <c r="U902" s="98">
        <f>SUM(MYCS[[#This Row],[FY25-26 sum (signed)]:[Cumulative spending to end FY 23/24]],MYCS[[#This Row],[Approved budget FY 24/25]])</f>
        <v>0</v>
      </c>
      <c r="V902" s="99">
        <f>MYCS[[#This Row],[Total Project Commitments]]-MYCS[[#This Row],[Total approved cost of the project by DC (Value in UGX)]]</f>
        <v>0</v>
      </c>
      <c r="W902" s="93"/>
      <c r="X902" s="93"/>
      <c r="Y902" s="93"/>
      <c r="Z902" s="100"/>
    </row>
    <row r="903" spans="1:26" ht="20.25" x14ac:dyDescent="0.3">
      <c r="A903" s="93"/>
      <c r="B903" s="94" t="str">
        <f ca="1">IFERROR(OFFSET(DC[[#Headers],[Code Project]],MATCH(MYCS[[#This Row],[Project Code and Name ]],DC[Code Project],0),-3),"")</f>
        <v/>
      </c>
      <c r="C903" s="93"/>
      <c r="D903" s="95" t="str">
        <f ca="1">IFERROR(OFFSET(DC[[#Headers],[Code Project]],MATCH(MYCS[[#This Row],[Project Code and Name ]],DC[Code Project],0),1),"")</f>
        <v/>
      </c>
      <c r="E903" s="96" t="str">
        <f ca="1">IFERROR(OFFSET(DC[[#Headers],[Code Project]],MATCH(MYCS[[#This Row],[Project Code and Name ]],DC[Code Project],0),6),"")</f>
        <v/>
      </c>
      <c r="F903" s="93"/>
      <c r="G903" s="93"/>
      <c r="H903" s="97"/>
      <c r="I903" s="97"/>
      <c r="J903" s="97"/>
      <c r="K903" s="97"/>
      <c r="L903" s="97"/>
      <c r="M903" s="97"/>
      <c r="N903" s="98">
        <f>J903+K903+L903+MYCS[[#This Row],[Non contractual commitments]]</f>
        <v>0</v>
      </c>
      <c r="O903" s="97"/>
      <c r="P903" s="97"/>
      <c r="Q903" s="97"/>
      <c r="R903" s="97"/>
      <c r="S903" s="97"/>
      <c r="T903" s="97"/>
      <c r="U903" s="98">
        <f>SUM(MYCS[[#This Row],[FY25-26 sum (signed)]:[Cumulative spending to end FY 23/24]],MYCS[[#This Row],[Approved budget FY 24/25]])</f>
        <v>0</v>
      </c>
      <c r="V903" s="99">
        <f>MYCS[[#This Row],[Total Project Commitments]]-MYCS[[#This Row],[Total approved cost of the project by DC (Value in UGX)]]</f>
        <v>0</v>
      </c>
      <c r="W903" s="93"/>
      <c r="X903" s="93"/>
      <c r="Y903" s="93"/>
      <c r="Z903" s="100"/>
    </row>
    <row r="904" spans="1:26" ht="20.25" x14ac:dyDescent="0.3">
      <c r="A904" s="93"/>
      <c r="B904" s="94" t="str">
        <f ca="1">IFERROR(OFFSET(DC[[#Headers],[Code Project]],MATCH(MYCS[[#This Row],[Project Code and Name ]],DC[Code Project],0),-3),"")</f>
        <v/>
      </c>
      <c r="C904" s="93"/>
      <c r="D904" s="95" t="str">
        <f ca="1">IFERROR(OFFSET(DC[[#Headers],[Code Project]],MATCH(MYCS[[#This Row],[Project Code and Name ]],DC[Code Project],0),1),"")</f>
        <v/>
      </c>
      <c r="E904" s="96" t="str">
        <f ca="1">IFERROR(OFFSET(DC[[#Headers],[Code Project]],MATCH(MYCS[[#This Row],[Project Code and Name ]],DC[Code Project],0),6),"")</f>
        <v/>
      </c>
      <c r="F904" s="93"/>
      <c r="G904" s="93"/>
      <c r="H904" s="97"/>
      <c r="I904" s="97"/>
      <c r="J904" s="97"/>
      <c r="K904" s="97"/>
      <c r="L904" s="97"/>
      <c r="M904" s="97"/>
      <c r="N904" s="98">
        <f>J904+K904+L904+MYCS[[#This Row],[Non contractual commitments]]</f>
        <v>0</v>
      </c>
      <c r="O904" s="97"/>
      <c r="P904" s="97"/>
      <c r="Q904" s="97"/>
      <c r="R904" s="97"/>
      <c r="S904" s="97"/>
      <c r="T904" s="97"/>
      <c r="U904" s="98">
        <f>SUM(MYCS[[#This Row],[FY25-26 sum (signed)]:[Cumulative spending to end FY 23/24]],MYCS[[#This Row],[Approved budget FY 24/25]])</f>
        <v>0</v>
      </c>
      <c r="V904" s="99">
        <f>MYCS[[#This Row],[Total Project Commitments]]-MYCS[[#This Row],[Total approved cost of the project by DC (Value in UGX)]]</f>
        <v>0</v>
      </c>
      <c r="W904" s="93"/>
      <c r="X904" s="93"/>
      <c r="Y904" s="93"/>
      <c r="Z904" s="100"/>
    </row>
    <row r="905" spans="1:26" ht="20.25" x14ac:dyDescent="0.3">
      <c r="A905" s="93"/>
      <c r="B905" s="94" t="str">
        <f ca="1">IFERROR(OFFSET(DC[[#Headers],[Code Project]],MATCH(MYCS[[#This Row],[Project Code and Name ]],DC[Code Project],0),-3),"")</f>
        <v/>
      </c>
      <c r="C905" s="93"/>
      <c r="D905" s="95" t="str">
        <f ca="1">IFERROR(OFFSET(DC[[#Headers],[Code Project]],MATCH(MYCS[[#This Row],[Project Code and Name ]],DC[Code Project],0),1),"")</f>
        <v/>
      </c>
      <c r="E905" s="96" t="str">
        <f ca="1">IFERROR(OFFSET(DC[[#Headers],[Code Project]],MATCH(MYCS[[#This Row],[Project Code and Name ]],DC[Code Project],0),6),"")</f>
        <v/>
      </c>
      <c r="F905" s="93"/>
      <c r="G905" s="93"/>
      <c r="H905" s="97"/>
      <c r="I905" s="97"/>
      <c r="J905" s="97"/>
      <c r="K905" s="97"/>
      <c r="L905" s="97"/>
      <c r="M905" s="97"/>
      <c r="N905" s="98">
        <f>J905+K905+L905+MYCS[[#This Row],[Non contractual commitments]]</f>
        <v>0</v>
      </c>
      <c r="O905" s="97"/>
      <c r="P905" s="97"/>
      <c r="Q905" s="97"/>
      <c r="R905" s="97"/>
      <c r="S905" s="97"/>
      <c r="T905" s="97"/>
      <c r="U905" s="98">
        <f>SUM(MYCS[[#This Row],[FY25-26 sum (signed)]:[Cumulative spending to end FY 23/24]],MYCS[[#This Row],[Approved budget FY 24/25]])</f>
        <v>0</v>
      </c>
      <c r="V905" s="99">
        <f>MYCS[[#This Row],[Total Project Commitments]]-MYCS[[#This Row],[Total approved cost of the project by DC (Value in UGX)]]</f>
        <v>0</v>
      </c>
      <c r="W905" s="93"/>
      <c r="X905" s="93"/>
      <c r="Y905" s="93"/>
      <c r="Z905" s="100"/>
    </row>
    <row r="906" spans="1:26" ht="20.25" x14ac:dyDescent="0.3">
      <c r="A906" s="93"/>
      <c r="B906" s="94" t="str">
        <f ca="1">IFERROR(OFFSET(DC[[#Headers],[Code Project]],MATCH(MYCS[[#This Row],[Project Code and Name ]],DC[Code Project],0),-3),"")</f>
        <v/>
      </c>
      <c r="C906" s="93"/>
      <c r="D906" s="95" t="str">
        <f ca="1">IFERROR(OFFSET(DC[[#Headers],[Code Project]],MATCH(MYCS[[#This Row],[Project Code and Name ]],DC[Code Project],0),1),"")</f>
        <v/>
      </c>
      <c r="E906" s="96" t="str">
        <f ca="1">IFERROR(OFFSET(DC[[#Headers],[Code Project]],MATCH(MYCS[[#This Row],[Project Code and Name ]],DC[Code Project],0),6),"")</f>
        <v/>
      </c>
      <c r="F906" s="93"/>
      <c r="G906" s="93"/>
      <c r="H906" s="97"/>
      <c r="I906" s="97"/>
      <c r="J906" s="97"/>
      <c r="K906" s="97"/>
      <c r="L906" s="97"/>
      <c r="M906" s="97"/>
      <c r="N906" s="98">
        <f>J906+K906+L906+MYCS[[#This Row],[Non contractual commitments]]</f>
        <v>0</v>
      </c>
      <c r="O906" s="97"/>
      <c r="P906" s="97"/>
      <c r="Q906" s="97"/>
      <c r="R906" s="97"/>
      <c r="S906" s="97"/>
      <c r="T906" s="97"/>
      <c r="U906" s="98">
        <f>SUM(MYCS[[#This Row],[FY25-26 sum (signed)]:[Cumulative spending to end FY 23/24]],MYCS[[#This Row],[Approved budget FY 24/25]])</f>
        <v>0</v>
      </c>
      <c r="V906" s="99">
        <f>MYCS[[#This Row],[Total Project Commitments]]-MYCS[[#This Row],[Total approved cost of the project by DC (Value in UGX)]]</f>
        <v>0</v>
      </c>
      <c r="W906" s="93"/>
      <c r="X906" s="93"/>
      <c r="Y906" s="93"/>
      <c r="Z906" s="100"/>
    </row>
    <row r="907" spans="1:26" ht="20.25" x14ac:dyDescent="0.3">
      <c r="A907" s="93"/>
      <c r="B907" s="94" t="str">
        <f ca="1">IFERROR(OFFSET(DC[[#Headers],[Code Project]],MATCH(MYCS[[#This Row],[Project Code and Name ]],DC[Code Project],0),-3),"")</f>
        <v/>
      </c>
      <c r="C907" s="93"/>
      <c r="D907" s="95" t="str">
        <f ca="1">IFERROR(OFFSET(DC[[#Headers],[Code Project]],MATCH(MYCS[[#This Row],[Project Code and Name ]],DC[Code Project],0),1),"")</f>
        <v/>
      </c>
      <c r="E907" s="96" t="str">
        <f ca="1">IFERROR(OFFSET(DC[[#Headers],[Code Project]],MATCH(MYCS[[#This Row],[Project Code and Name ]],DC[Code Project],0),6),"")</f>
        <v/>
      </c>
      <c r="F907" s="93"/>
      <c r="G907" s="93"/>
      <c r="H907" s="97"/>
      <c r="I907" s="97"/>
      <c r="J907" s="97"/>
      <c r="K907" s="97"/>
      <c r="L907" s="97"/>
      <c r="M907" s="97"/>
      <c r="N907" s="98">
        <f>J907+K907+L907+MYCS[[#This Row],[Non contractual commitments]]</f>
        <v>0</v>
      </c>
      <c r="O907" s="97"/>
      <c r="P907" s="97"/>
      <c r="Q907" s="97"/>
      <c r="R907" s="97"/>
      <c r="S907" s="97"/>
      <c r="T907" s="97"/>
      <c r="U907" s="98">
        <f>SUM(MYCS[[#This Row],[FY25-26 sum (signed)]:[Cumulative spending to end FY 23/24]],MYCS[[#This Row],[Approved budget FY 24/25]])</f>
        <v>0</v>
      </c>
      <c r="V907" s="99">
        <f>MYCS[[#This Row],[Total Project Commitments]]-MYCS[[#This Row],[Total approved cost of the project by DC (Value in UGX)]]</f>
        <v>0</v>
      </c>
      <c r="W907" s="93"/>
      <c r="X907" s="93"/>
      <c r="Y907" s="93"/>
      <c r="Z907" s="100"/>
    </row>
    <row r="908" spans="1:26" ht="20.25" x14ac:dyDescent="0.3">
      <c r="A908" s="93"/>
      <c r="B908" s="94" t="str">
        <f ca="1">IFERROR(OFFSET(DC[[#Headers],[Code Project]],MATCH(MYCS[[#This Row],[Project Code and Name ]],DC[Code Project],0),-3),"")</f>
        <v/>
      </c>
      <c r="C908" s="93"/>
      <c r="D908" s="95" t="str">
        <f ca="1">IFERROR(OFFSET(DC[[#Headers],[Code Project]],MATCH(MYCS[[#This Row],[Project Code and Name ]],DC[Code Project],0),1),"")</f>
        <v/>
      </c>
      <c r="E908" s="96" t="str">
        <f ca="1">IFERROR(OFFSET(DC[[#Headers],[Code Project]],MATCH(MYCS[[#This Row],[Project Code and Name ]],DC[Code Project],0),6),"")</f>
        <v/>
      </c>
      <c r="F908" s="93"/>
      <c r="G908" s="93"/>
      <c r="H908" s="97"/>
      <c r="I908" s="97"/>
      <c r="J908" s="97"/>
      <c r="K908" s="97"/>
      <c r="L908" s="97"/>
      <c r="M908" s="97"/>
      <c r="N908" s="98">
        <f>J908+K908+L908+MYCS[[#This Row],[Non contractual commitments]]</f>
        <v>0</v>
      </c>
      <c r="O908" s="97"/>
      <c r="P908" s="97"/>
      <c r="Q908" s="97"/>
      <c r="R908" s="97"/>
      <c r="S908" s="97"/>
      <c r="T908" s="97"/>
      <c r="U908" s="98">
        <f>SUM(MYCS[[#This Row],[FY25-26 sum (signed)]:[Cumulative spending to end FY 23/24]],MYCS[[#This Row],[Approved budget FY 24/25]])</f>
        <v>0</v>
      </c>
      <c r="V908" s="99">
        <f>MYCS[[#This Row],[Total Project Commitments]]-MYCS[[#This Row],[Total approved cost of the project by DC (Value in UGX)]]</f>
        <v>0</v>
      </c>
      <c r="W908" s="93"/>
      <c r="X908" s="93"/>
      <c r="Y908" s="93"/>
      <c r="Z908" s="100"/>
    </row>
    <row r="909" spans="1:26" ht="20.25" x14ac:dyDescent="0.3">
      <c r="A909" s="93"/>
      <c r="B909" s="94" t="str">
        <f ca="1">IFERROR(OFFSET(DC[[#Headers],[Code Project]],MATCH(MYCS[[#This Row],[Project Code and Name ]],DC[Code Project],0),-3),"")</f>
        <v/>
      </c>
      <c r="C909" s="93"/>
      <c r="D909" s="95" t="str">
        <f ca="1">IFERROR(OFFSET(DC[[#Headers],[Code Project]],MATCH(MYCS[[#This Row],[Project Code and Name ]],DC[Code Project],0),1),"")</f>
        <v/>
      </c>
      <c r="E909" s="96" t="str">
        <f ca="1">IFERROR(OFFSET(DC[[#Headers],[Code Project]],MATCH(MYCS[[#This Row],[Project Code and Name ]],DC[Code Project],0),6),"")</f>
        <v/>
      </c>
      <c r="F909" s="93"/>
      <c r="G909" s="93"/>
      <c r="H909" s="97"/>
      <c r="I909" s="97"/>
      <c r="J909" s="97"/>
      <c r="K909" s="97"/>
      <c r="L909" s="97"/>
      <c r="M909" s="97"/>
      <c r="N909" s="98">
        <f>J909+K909+L909+MYCS[[#This Row],[Non contractual commitments]]</f>
        <v>0</v>
      </c>
      <c r="O909" s="97"/>
      <c r="P909" s="97"/>
      <c r="Q909" s="97"/>
      <c r="R909" s="97"/>
      <c r="S909" s="97"/>
      <c r="T909" s="97"/>
      <c r="U909" s="98">
        <f>SUM(MYCS[[#This Row],[FY25-26 sum (signed)]:[Cumulative spending to end FY 23/24]],MYCS[[#This Row],[Approved budget FY 24/25]])</f>
        <v>0</v>
      </c>
      <c r="V909" s="99">
        <f>MYCS[[#This Row],[Total Project Commitments]]-MYCS[[#This Row],[Total approved cost of the project by DC (Value in UGX)]]</f>
        <v>0</v>
      </c>
      <c r="W909" s="93"/>
      <c r="X909" s="93"/>
      <c r="Y909" s="93"/>
      <c r="Z909" s="100"/>
    </row>
    <row r="910" spans="1:26" ht="20.25" x14ac:dyDescent="0.3">
      <c r="A910" s="93"/>
      <c r="B910" s="94" t="str">
        <f ca="1">IFERROR(OFFSET(DC[[#Headers],[Code Project]],MATCH(MYCS[[#This Row],[Project Code and Name ]],DC[Code Project],0),-3),"")</f>
        <v/>
      </c>
      <c r="C910" s="93"/>
      <c r="D910" s="95" t="str">
        <f ca="1">IFERROR(OFFSET(DC[[#Headers],[Code Project]],MATCH(MYCS[[#This Row],[Project Code and Name ]],DC[Code Project],0),1),"")</f>
        <v/>
      </c>
      <c r="E910" s="96" t="str">
        <f ca="1">IFERROR(OFFSET(DC[[#Headers],[Code Project]],MATCH(MYCS[[#This Row],[Project Code and Name ]],DC[Code Project],0),6),"")</f>
        <v/>
      </c>
      <c r="F910" s="93"/>
      <c r="G910" s="93"/>
      <c r="H910" s="97"/>
      <c r="I910" s="97"/>
      <c r="J910" s="97"/>
      <c r="K910" s="97"/>
      <c r="L910" s="97"/>
      <c r="M910" s="97"/>
      <c r="N910" s="98">
        <f>J910+K910+L910+MYCS[[#This Row],[Non contractual commitments]]</f>
        <v>0</v>
      </c>
      <c r="O910" s="97"/>
      <c r="P910" s="97"/>
      <c r="Q910" s="97"/>
      <c r="R910" s="97"/>
      <c r="S910" s="97"/>
      <c r="T910" s="97"/>
      <c r="U910" s="98">
        <f>SUM(MYCS[[#This Row],[FY25-26 sum (signed)]:[Cumulative spending to end FY 23/24]],MYCS[[#This Row],[Approved budget FY 24/25]])</f>
        <v>0</v>
      </c>
      <c r="V910" s="99">
        <f>MYCS[[#This Row],[Total Project Commitments]]-MYCS[[#This Row],[Total approved cost of the project by DC (Value in UGX)]]</f>
        <v>0</v>
      </c>
      <c r="W910" s="93"/>
      <c r="X910" s="93"/>
      <c r="Y910" s="93"/>
      <c r="Z910" s="100"/>
    </row>
    <row r="911" spans="1:26" ht="20.25" x14ac:dyDescent="0.3">
      <c r="A911" s="93"/>
      <c r="B911" s="94" t="str">
        <f ca="1">IFERROR(OFFSET(DC[[#Headers],[Code Project]],MATCH(MYCS[[#This Row],[Project Code and Name ]],DC[Code Project],0),-3),"")</f>
        <v/>
      </c>
      <c r="C911" s="93"/>
      <c r="D911" s="95" t="str">
        <f ca="1">IFERROR(OFFSET(DC[[#Headers],[Code Project]],MATCH(MYCS[[#This Row],[Project Code and Name ]],DC[Code Project],0),1),"")</f>
        <v/>
      </c>
      <c r="E911" s="96" t="str">
        <f ca="1">IFERROR(OFFSET(DC[[#Headers],[Code Project]],MATCH(MYCS[[#This Row],[Project Code and Name ]],DC[Code Project],0),6),"")</f>
        <v/>
      </c>
      <c r="F911" s="93"/>
      <c r="G911" s="93"/>
      <c r="H911" s="97"/>
      <c r="I911" s="97"/>
      <c r="J911" s="97"/>
      <c r="K911" s="97"/>
      <c r="L911" s="97"/>
      <c r="M911" s="97"/>
      <c r="N911" s="98">
        <f>J911+K911+L911+MYCS[[#This Row],[Non contractual commitments]]</f>
        <v>0</v>
      </c>
      <c r="O911" s="97"/>
      <c r="P911" s="97"/>
      <c r="Q911" s="97"/>
      <c r="R911" s="97"/>
      <c r="S911" s="97"/>
      <c r="T911" s="97"/>
      <c r="U911" s="98">
        <f>SUM(MYCS[[#This Row],[FY25-26 sum (signed)]:[Cumulative spending to end FY 23/24]],MYCS[[#This Row],[Approved budget FY 24/25]])</f>
        <v>0</v>
      </c>
      <c r="V911" s="99">
        <f>MYCS[[#This Row],[Total Project Commitments]]-MYCS[[#This Row],[Total approved cost of the project by DC (Value in UGX)]]</f>
        <v>0</v>
      </c>
      <c r="W911" s="93"/>
      <c r="X911" s="93"/>
      <c r="Y911" s="93"/>
      <c r="Z911" s="100"/>
    </row>
    <row r="912" spans="1:26" ht="20.25" x14ac:dyDescent="0.3">
      <c r="A912" s="93"/>
      <c r="B912" s="94" t="str">
        <f ca="1">IFERROR(OFFSET(DC[[#Headers],[Code Project]],MATCH(MYCS[[#This Row],[Project Code and Name ]],DC[Code Project],0),-3),"")</f>
        <v/>
      </c>
      <c r="C912" s="93"/>
      <c r="D912" s="95" t="str">
        <f ca="1">IFERROR(OFFSET(DC[[#Headers],[Code Project]],MATCH(MYCS[[#This Row],[Project Code and Name ]],DC[Code Project],0),1),"")</f>
        <v/>
      </c>
      <c r="E912" s="96" t="str">
        <f ca="1">IFERROR(OFFSET(DC[[#Headers],[Code Project]],MATCH(MYCS[[#This Row],[Project Code and Name ]],DC[Code Project],0),6),"")</f>
        <v/>
      </c>
      <c r="F912" s="93"/>
      <c r="G912" s="93"/>
      <c r="H912" s="97"/>
      <c r="I912" s="97"/>
      <c r="J912" s="97"/>
      <c r="K912" s="97"/>
      <c r="L912" s="97"/>
      <c r="M912" s="97"/>
      <c r="N912" s="98">
        <f>J912+K912+L912+MYCS[[#This Row],[Non contractual commitments]]</f>
        <v>0</v>
      </c>
      <c r="O912" s="97"/>
      <c r="P912" s="97"/>
      <c r="Q912" s="97"/>
      <c r="R912" s="97"/>
      <c r="S912" s="97"/>
      <c r="T912" s="97"/>
      <c r="U912" s="98">
        <f>SUM(MYCS[[#This Row],[FY25-26 sum (signed)]:[Cumulative spending to end FY 23/24]],MYCS[[#This Row],[Approved budget FY 24/25]])</f>
        <v>0</v>
      </c>
      <c r="V912" s="99">
        <f>MYCS[[#This Row],[Total Project Commitments]]-MYCS[[#This Row],[Total approved cost of the project by DC (Value in UGX)]]</f>
        <v>0</v>
      </c>
      <c r="W912" s="93"/>
      <c r="X912" s="93"/>
      <c r="Y912" s="93"/>
      <c r="Z912" s="100"/>
    </row>
    <row r="913" spans="1:26" ht="20.25" x14ac:dyDescent="0.3">
      <c r="A913" s="93"/>
      <c r="B913" s="94" t="str">
        <f ca="1">IFERROR(OFFSET(DC[[#Headers],[Code Project]],MATCH(MYCS[[#This Row],[Project Code and Name ]],DC[Code Project],0),-3),"")</f>
        <v/>
      </c>
      <c r="C913" s="93"/>
      <c r="D913" s="95" t="str">
        <f ca="1">IFERROR(OFFSET(DC[[#Headers],[Code Project]],MATCH(MYCS[[#This Row],[Project Code and Name ]],DC[Code Project],0),1),"")</f>
        <v/>
      </c>
      <c r="E913" s="96" t="str">
        <f ca="1">IFERROR(OFFSET(DC[[#Headers],[Code Project]],MATCH(MYCS[[#This Row],[Project Code and Name ]],DC[Code Project],0),6),"")</f>
        <v/>
      </c>
      <c r="F913" s="93"/>
      <c r="G913" s="93"/>
      <c r="H913" s="97"/>
      <c r="I913" s="97"/>
      <c r="J913" s="97"/>
      <c r="K913" s="97"/>
      <c r="L913" s="97"/>
      <c r="M913" s="97"/>
      <c r="N913" s="98">
        <f>J913+K913+L913+MYCS[[#This Row],[Non contractual commitments]]</f>
        <v>0</v>
      </c>
      <c r="O913" s="97"/>
      <c r="P913" s="97"/>
      <c r="Q913" s="97"/>
      <c r="R913" s="97"/>
      <c r="S913" s="97"/>
      <c r="T913" s="97"/>
      <c r="U913" s="98">
        <f>SUM(MYCS[[#This Row],[FY25-26 sum (signed)]:[Cumulative spending to end FY 23/24]],MYCS[[#This Row],[Approved budget FY 24/25]])</f>
        <v>0</v>
      </c>
      <c r="V913" s="99">
        <f>MYCS[[#This Row],[Total Project Commitments]]-MYCS[[#This Row],[Total approved cost of the project by DC (Value in UGX)]]</f>
        <v>0</v>
      </c>
      <c r="W913" s="93"/>
      <c r="X913" s="93"/>
      <c r="Y913" s="93"/>
      <c r="Z913" s="100"/>
    </row>
    <row r="914" spans="1:26" ht="20.25" x14ac:dyDescent="0.3">
      <c r="A914" s="93"/>
      <c r="B914" s="94" t="str">
        <f ca="1">IFERROR(OFFSET(DC[[#Headers],[Code Project]],MATCH(MYCS[[#This Row],[Project Code and Name ]],DC[Code Project],0),-3),"")</f>
        <v/>
      </c>
      <c r="C914" s="93"/>
      <c r="D914" s="95" t="str">
        <f ca="1">IFERROR(OFFSET(DC[[#Headers],[Code Project]],MATCH(MYCS[[#This Row],[Project Code and Name ]],DC[Code Project],0),1),"")</f>
        <v/>
      </c>
      <c r="E914" s="96" t="str">
        <f ca="1">IFERROR(OFFSET(DC[[#Headers],[Code Project]],MATCH(MYCS[[#This Row],[Project Code and Name ]],DC[Code Project],0),6),"")</f>
        <v/>
      </c>
      <c r="F914" s="93"/>
      <c r="G914" s="93"/>
      <c r="H914" s="97"/>
      <c r="I914" s="97"/>
      <c r="J914" s="97"/>
      <c r="K914" s="97"/>
      <c r="L914" s="97"/>
      <c r="M914" s="97"/>
      <c r="N914" s="98">
        <f>J914+K914+L914+MYCS[[#This Row],[Non contractual commitments]]</f>
        <v>0</v>
      </c>
      <c r="O914" s="97"/>
      <c r="P914" s="97"/>
      <c r="Q914" s="97"/>
      <c r="R914" s="97"/>
      <c r="S914" s="97"/>
      <c r="T914" s="97"/>
      <c r="U914" s="98">
        <f>SUM(MYCS[[#This Row],[FY25-26 sum (signed)]:[Cumulative spending to end FY 23/24]],MYCS[[#This Row],[Approved budget FY 24/25]])</f>
        <v>0</v>
      </c>
      <c r="V914" s="99">
        <f>MYCS[[#This Row],[Total Project Commitments]]-MYCS[[#This Row],[Total approved cost of the project by DC (Value in UGX)]]</f>
        <v>0</v>
      </c>
      <c r="W914" s="93"/>
      <c r="X914" s="93"/>
      <c r="Y914" s="93"/>
      <c r="Z914" s="100"/>
    </row>
    <row r="915" spans="1:26" ht="20.25" x14ac:dyDescent="0.3">
      <c r="A915" s="93"/>
      <c r="B915" s="94" t="str">
        <f ca="1">IFERROR(OFFSET(DC[[#Headers],[Code Project]],MATCH(MYCS[[#This Row],[Project Code and Name ]],DC[Code Project],0),-3),"")</f>
        <v/>
      </c>
      <c r="C915" s="93"/>
      <c r="D915" s="95" t="str">
        <f ca="1">IFERROR(OFFSET(DC[[#Headers],[Code Project]],MATCH(MYCS[[#This Row],[Project Code and Name ]],DC[Code Project],0),1),"")</f>
        <v/>
      </c>
      <c r="E915" s="96" t="str">
        <f ca="1">IFERROR(OFFSET(DC[[#Headers],[Code Project]],MATCH(MYCS[[#This Row],[Project Code and Name ]],DC[Code Project],0),6),"")</f>
        <v/>
      </c>
      <c r="F915" s="93"/>
      <c r="G915" s="93"/>
      <c r="H915" s="97"/>
      <c r="I915" s="97"/>
      <c r="J915" s="97"/>
      <c r="K915" s="97"/>
      <c r="L915" s="97"/>
      <c r="M915" s="97"/>
      <c r="N915" s="98">
        <f>J915+K915+L915+MYCS[[#This Row],[Non contractual commitments]]</f>
        <v>0</v>
      </c>
      <c r="O915" s="97"/>
      <c r="P915" s="97"/>
      <c r="Q915" s="97"/>
      <c r="R915" s="97"/>
      <c r="S915" s="97"/>
      <c r="T915" s="97"/>
      <c r="U915" s="98">
        <f>SUM(MYCS[[#This Row],[FY25-26 sum (signed)]:[Cumulative spending to end FY 23/24]],MYCS[[#This Row],[Approved budget FY 24/25]])</f>
        <v>0</v>
      </c>
      <c r="V915" s="99">
        <f>MYCS[[#This Row],[Total Project Commitments]]-MYCS[[#This Row],[Total approved cost of the project by DC (Value in UGX)]]</f>
        <v>0</v>
      </c>
      <c r="W915" s="93"/>
      <c r="X915" s="93"/>
      <c r="Y915" s="93"/>
      <c r="Z915" s="100"/>
    </row>
    <row r="916" spans="1:26" ht="20.25" x14ac:dyDescent="0.3">
      <c r="A916" s="93"/>
      <c r="B916" s="94" t="str">
        <f ca="1">IFERROR(OFFSET(DC[[#Headers],[Code Project]],MATCH(MYCS[[#This Row],[Project Code and Name ]],DC[Code Project],0),-3),"")</f>
        <v/>
      </c>
      <c r="C916" s="93"/>
      <c r="D916" s="95" t="str">
        <f ca="1">IFERROR(OFFSET(DC[[#Headers],[Code Project]],MATCH(MYCS[[#This Row],[Project Code and Name ]],DC[Code Project],0),1),"")</f>
        <v/>
      </c>
      <c r="E916" s="96" t="str">
        <f ca="1">IFERROR(OFFSET(DC[[#Headers],[Code Project]],MATCH(MYCS[[#This Row],[Project Code and Name ]],DC[Code Project],0),6),"")</f>
        <v/>
      </c>
      <c r="F916" s="93"/>
      <c r="G916" s="93"/>
      <c r="H916" s="97"/>
      <c r="I916" s="97"/>
      <c r="J916" s="97"/>
      <c r="K916" s="97"/>
      <c r="L916" s="97"/>
      <c r="M916" s="97"/>
      <c r="N916" s="98">
        <f>J916+K916+L916+MYCS[[#This Row],[Non contractual commitments]]</f>
        <v>0</v>
      </c>
      <c r="O916" s="97"/>
      <c r="P916" s="97"/>
      <c r="Q916" s="97"/>
      <c r="R916" s="97"/>
      <c r="S916" s="97"/>
      <c r="T916" s="97"/>
      <c r="U916" s="98">
        <f>SUM(MYCS[[#This Row],[FY25-26 sum (signed)]:[Cumulative spending to end FY 23/24]],MYCS[[#This Row],[Approved budget FY 24/25]])</f>
        <v>0</v>
      </c>
      <c r="V916" s="99">
        <f>MYCS[[#This Row],[Total Project Commitments]]-MYCS[[#This Row],[Total approved cost of the project by DC (Value in UGX)]]</f>
        <v>0</v>
      </c>
      <c r="W916" s="93"/>
      <c r="X916" s="93"/>
      <c r="Y916" s="93"/>
      <c r="Z916" s="100"/>
    </row>
    <row r="917" spans="1:26" ht="20.25" x14ac:dyDescent="0.3">
      <c r="A917" s="93"/>
      <c r="B917" s="94" t="str">
        <f ca="1">IFERROR(OFFSET(DC[[#Headers],[Code Project]],MATCH(MYCS[[#This Row],[Project Code and Name ]],DC[Code Project],0),-3),"")</f>
        <v/>
      </c>
      <c r="C917" s="93"/>
      <c r="D917" s="95" t="str">
        <f ca="1">IFERROR(OFFSET(DC[[#Headers],[Code Project]],MATCH(MYCS[[#This Row],[Project Code and Name ]],DC[Code Project],0),1),"")</f>
        <v/>
      </c>
      <c r="E917" s="96" t="str">
        <f ca="1">IFERROR(OFFSET(DC[[#Headers],[Code Project]],MATCH(MYCS[[#This Row],[Project Code and Name ]],DC[Code Project],0),6),"")</f>
        <v/>
      </c>
      <c r="F917" s="93"/>
      <c r="G917" s="93"/>
      <c r="H917" s="97"/>
      <c r="I917" s="97"/>
      <c r="J917" s="97"/>
      <c r="K917" s="97"/>
      <c r="L917" s="97"/>
      <c r="M917" s="97"/>
      <c r="N917" s="98">
        <f>J917+K917+L917+MYCS[[#This Row],[Non contractual commitments]]</f>
        <v>0</v>
      </c>
      <c r="O917" s="97"/>
      <c r="P917" s="97"/>
      <c r="Q917" s="97"/>
      <c r="R917" s="97"/>
      <c r="S917" s="97"/>
      <c r="T917" s="97"/>
      <c r="U917" s="98">
        <f>SUM(MYCS[[#This Row],[FY25-26 sum (signed)]:[Cumulative spending to end FY 23/24]],MYCS[[#This Row],[Approved budget FY 24/25]])</f>
        <v>0</v>
      </c>
      <c r="V917" s="99">
        <f>MYCS[[#This Row],[Total Project Commitments]]-MYCS[[#This Row],[Total approved cost of the project by DC (Value in UGX)]]</f>
        <v>0</v>
      </c>
      <c r="W917" s="93"/>
      <c r="X917" s="93"/>
      <c r="Y917" s="93"/>
      <c r="Z917" s="100"/>
    </row>
    <row r="918" spans="1:26" ht="20.25" x14ac:dyDescent="0.3">
      <c r="A918" s="93"/>
      <c r="B918" s="94" t="str">
        <f ca="1">IFERROR(OFFSET(DC[[#Headers],[Code Project]],MATCH(MYCS[[#This Row],[Project Code and Name ]],DC[Code Project],0),-3),"")</f>
        <v/>
      </c>
      <c r="C918" s="93"/>
      <c r="D918" s="95" t="str">
        <f ca="1">IFERROR(OFFSET(DC[[#Headers],[Code Project]],MATCH(MYCS[[#This Row],[Project Code and Name ]],DC[Code Project],0),1),"")</f>
        <v/>
      </c>
      <c r="E918" s="96" t="str">
        <f ca="1">IFERROR(OFFSET(DC[[#Headers],[Code Project]],MATCH(MYCS[[#This Row],[Project Code and Name ]],DC[Code Project],0),6),"")</f>
        <v/>
      </c>
      <c r="F918" s="93"/>
      <c r="G918" s="93"/>
      <c r="H918" s="97"/>
      <c r="I918" s="97"/>
      <c r="J918" s="97"/>
      <c r="K918" s="97"/>
      <c r="L918" s="97"/>
      <c r="M918" s="97"/>
      <c r="N918" s="98">
        <f>J918+K918+L918+MYCS[[#This Row],[Non contractual commitments]]</f>
        <v>0</v>
      </c>
      <c r="O918" s="97"/>
      <c r="P918" s="97"/>
      <c r="Q918" s="97"/>
      <c r="R918" s="97"/>
      <c r="S918" s="97"/>
      <c r="T918" s="97"/>
      <c r="U918" s="98">
        <f>SUM(MYCS[[#This Row],[FY25-26 sum (signed)]:[Cumulative spending to end FY 23/24]],MYCS[[#This Row],[Approved budget FY 24/25]])</f>
        <v>0</v>
      </c>
      <c r="V918" s="99">
        <f>MYCS[[#This Row],[Total Project Commitments]]-MYCS[[#This Row],[Total approved cost of the project by DC (Value in UGX)]]</f>
        <v>0</v>
      </c>
      <c r="W918" s="93"/>
      <c r="X918" s="93"/>
      <c r="Y918" s="93"/>
      <c r="Z918" s="100"/>
    </row>
    <row r="919" spans="1:26" ht="20.25" x14ac:dyDescent="0.3">
      <c r="A919" s="93"/>
      <c r="B919" s="94" t="str">
        <f ca="1">IFERROR(OFFSET(DC[[#Headers],[Code Project]],MATCH(MYCS[[#This Row],[Project Code and Name ]],DC[Code Project],0),-3),"")</f>
        <v/>
      </c>
      <c r="C919" s="93"/>
      <c r="D919" s="95" t="str">
        <f ca="1">IFERROR(OFFSET(DC[[#Headers],[Code Project]],MATCH(MYCS[[#This Row],[Project Code and Name ]],DC[Code Project],0),1),"")</f>
        <v/>
      </c>
      <c r="E919" s="96" t="str">
        <f ca="1">IFERROR(OFFSET(DC[[#Headers],[Code Project]],MATCH(MYCS[[#This Row],[Project Code and Name ]],DC[Code Project],0),6),"")</f>
        <v/>
      </c>
      <c r="F919" s="93"/>
      <c r="G919" s="93"/>
      <c r="H919" s="97"/>
      <c r="I919" s="97"/>
      <c r="J919" s="97"/>
      <c r="K919" s="97"/>
      <c r="L919" s="97"/>
      <c r="M919" s="97"/>
      <c r="N919" s="98">
        <f>J919+K919+L919+MYCS[[#This Row],[Non contractual commitments]]</f>
        <v>0</v>
      </c>
      <c r="O919" s="97"/>
      <c r="P919" s="97"/>
      <c r="Q919" s="97"/>
      <c r="R919" s="97"/>
      <c r="S919" s="97"/>
      <c r="T919" s="97"/>
      <c r="U919" s="98">
        <f>SUM(MYCS[[#This Row],[FY25-26 sum (signed)]:[Cumulative spending to end FY 23/24]],MYCS[[#This Row],[Approved budget FY 24/25]])</f>
        <v>0</v>
      </c>
      <c r="V919" s="99">
        <f>MYCS[[#This Row],[Total Project Commitments]]-MYCS[[#This Row],[Total approved cost of the project by DC (Value in UGX)]]</f>
        <v>0</v>
      </c>
      <c r="W919" s="93"/>
      <c r="X919" s="93"/>
      <c r="Y919" s="93"/>
      <c r="Z919" s="100"/>
    </row>
    <row r="920" spans="1:26" ht="20.25" x14ac:dyDescent="0.3">
      <c r="A920" s="93"/>
      <c r="B920" s="94" t="str">
        <f ca="1">IFERROR(OFFSET(DC[[#Headers],[Code Project]],MATCH(MYCS[[#This Row],[Project Code and Name ]],DC[Code Project],0),-3),"")</f>
        <v/>
      </c>
      <c r="C920" s="93"/>
      <c r="D920" s="95" t="str">
        <f ca="1">IFERROR(OFFSET(DC[[#Headers],[Code Project]],MATCH(MYCS[[#This Row],[Project Code and Name ]],DC[Code Project],0),1),"")</f>
        <v/>
      </c>
      <c r="E920" s="96" t="str">
        <f ca="1">IFERROR(OFFSET(DC[[#Headers],[Code Project]],MATCH(MYCS[[#This Row],[Project Code and Name ]],DC[Code Project],0),6),"")</f>
        <v/>
      </c>
      <c r="F920" s="93"/>
      <c r="G920" s="93"/>
      <c r="H920" s="97"/>
      <c r="I920" s="97"/>
      <c r="J920" s="97"/>
      <c r="K920" s="97"/>
      <c r="L920" s="97"/>
      <c r="M920" s="97"/>
      <c r="N920" s="98">
        <f>J920+K920+L920+MYCS[[#This Row],[Non contractual commitments]]</f>
        <v>0</v>
      </c>
      <c r="O920" s="97"/>
      <c r="P920" s="97"/>
      <c r="Q920" s="97"/>
      <c r="R920" s="97"/>
      <c r="S920" s="97"/>
      <c r="T920" s="97"/>
      <c r="U920" s="98">
        <f>SUM(MYCS[[#This Row],[FY25-26 sum (signed)]:[Cumulative spending to end FY 23/24]],MYCS[[#This Row],[Approved budget FY 24/25]])</f>
        <v>0</v>
      </c>
      <c r="V920" s="99">
        <f>MYCS[[#This Row],[Total Project Commitments]]-MYCS[[#This Row],[Total approved cost of the project by DC (Value in UGX)]]</f>
        <v>0</v>
      </c>
      <c r="W920" s="93"/>
      <c r="X920" s="93"/>
      <c r="Y920" s="93"/>
      <c r="Z920" s="100"/>
    </row>
    <row r="921" spans="1:26" ht="20.25" x14ac:dyDescent="0.3">
      <c r="A921" s="93"/>
      <c r="B921" s="94" t="str">
        <f ca="1">IFERROR(OFFSET(DC[[#Headers],[Code Project]],MATCH(MYCS[[#This Row],[Project Code and Name ]],DC[Code Project],0),-3),"")</f>
        <v/>
      </c>
      <c r="C921" s="93"/>
      <c r="D921" s="95" t="str">
        <f ca="1">IFERROR(OFFSET(DC[[#Headers],[Code Project]],MATCH(MYCS[[#This Row],[Project Code and Name ]],DC[Code Project],0),1),"")</f>
        <v/>
      </c>
      <c r="E921" s="96" t="str">
        <f ca="1">IFERROR(OFFSET(DC[[#Headers],[Code Project]],MATCH(MYCS[[#This Row],[Project Code and Name ]],DC[Code Project],0),6),"")</f>
        <v/>
      </c>
      <c r="F921" s="93"/>
      <c r="G921" s="93"/>
      <c r="H921" s="97"/>
      <c r="I921" s="97"/>
      <c r="J921" s="97"/>
      <c r="K921" s="97"/>
      <c r="L921" s="97"/>
      <c r="M921" s="97"/>
      <c r="N921" s="98">
        <f>J921+K921+L921+MYCS[[#This Row],[Non contractual commitments]]</f>
        <v>0</v>
      </c>
      <c r="O921" s="97"/>
      <c r="P921" s="97"/>
      <c r="Q921" s="97"/>
      <c r="R921" s="97"/>
      <c r="S921" s="97"/>
      <c r="T921" s="97"/>
      <c r="U921" s="98">
        <f>SUM(MYCS[[#This Row],[FY25-26 sum (signed)]:[Cumulative spending to end FY 23/24]],MYCS[[#This Row],[Approved budget FY 24/25]])</f>
        <v>0</v>
      </c>
      <c r="V921" s="99">
        <f>MYCS[[#This Row],[Total Project Commitments]]-MYCS[[#This Row],[Total approved cost of the project by DC (Value in UGX)]]</f>
        <v>0</v>
      </c>
      <c r="W921" s="93"/>
      <c r="X921" s="93"/>
      <c r="Y921" s="93"/>
      <c r="Z921" s="100"/>
    </row>
    <row r="922" spans="1:26" ht="20.25" x14ac:dyDescent="0.3">
      <c r="A922" s="93"/>
      <c r="B922" s="94" t="str">
        <f ca="1">IFERROR(OFFSET(DC[[#Headers],[Code Project]],MATCH(MYCS[[#This Row],[Project Code and Name ]],DC[Code Project],0),-3),"")</f>
        <v/>
      </c>
      <c r="C922" s="93"/>
      <c r="D922" s="95" t="str">
        <f ca="1">IFERROR(OFFSET(DC[[#Headers],[Code Project]],MATCH(MYCS[[#This Row],[Project Code and Name ]],DC[Code Project],0),1),"")</f>
        <v/>
      </c>
      <c r="E922" s="96" t="str">
        <f ca="1">IFERROR(OFFSET(DC[[#Headers],[Code Project]],MATCH(MYCS[[#This Row],[Project Code and Name ]],DC[Code Project],0),6),"")</f>
        <v/>
      </c>
      <c r="F922" s="93"/>
      <c r="G922" s="93"/>
      <c r="H922" s="97"/>
      <c r="I922" s="97"/>
      <c r="J922" s="97"/>
      <c r="K922" s="97"/>
      <c r="L922" s="97"/>
      <c r="M922" s="97"/>
      <c r="N922" s="98">
        <f>J922+K922+L922+MYCS[[#This Row],[Non contractual commitments]]</f>
        <v>0</v>
      </c>
      <c r="O922" s="97"/>
      <c r="P922" s="97"/>
      <c r="Q922" s="97"/>
      <c r="R922" s="97"/>
      <c r="S922" s="97"/>
      <c r="T922" s="97"/>
      <c r="U922" s="98">
        <f>SUM(MYCS[[#This Row],[FY25-26 sum (signed)]:[Cumulative spending to end FY 23/24]],MYCS[[#This Row],[Approved budget FY 24/25]])</f>
        <v>0</v>
      </c>
      <c r="V922" s="99">
        <f>MYCS[[#This Row],[Total Project Commitments]]-MYCS[[#This Row],[Total approved cost of the project by DC (Value in UGX)]]</f>
        <v>0</v>
      </c>
      <c r="W922" s="93"/>
      <c r="X922" s="93"/>
      <c r="Y922" s="93"/>
      <c r="Z922" s="100"/>
    </row>
    <row r="923" spans="1:26" ht="20.25" x14ac:dyDescent="0.3">
      <c r="A923" s="93"/>
      <c r="B923" s="94" t="str">
        <f ca="1">IFERROR(OFFSET(DC[[#Headers],[Code Project]],MATCH(MYCS[[#This Row],[Project Code and Name ]],DC[Code Project],0),-3),"")</f>
        <v/>
      </c>
      <c r="C923" s="93"/>
      <c r="D923" s="95" t="str">
        <f ca="1">IFERROR(OFFSET(DC[[#Headers],[Code Project]],MATCH(MYCS[[#This Row],[Project Code and Name ]],DC[Code Project],0),1),"")</f>
        <v/>
      </c>
      <c r="E923" s="96" t="str">
        <f ca="1">IFERROR(OFFSET(DC[[#Headers],[Code Project]],MATCH(MYCS[[#This Row],[Project Code and Name ]],DC[Code Project],0),6),"")</f>
        <v/>
      </c>
      <c r="F923" s="93"/>
      <c r="G923" s="93"/>
      <c r="H923" s="97"/>
      <c r="I923" s="97"/>
      <c r="J923" s="97"/>
      <c r="K923" s="97"/>
      <c r="L923" s="97"/>
      <c r="M923" s="97"/>
      <c r="N923" s="98">
        <f>J923+K923+L923+MYCS[[#This Row],[Non contractual commitments]]</f>
        <v>0</v>
      </c>
      <c r="O923" s="97"/>
      <c r="P923" s="97"/>
      <c r="Q923" s="97"/>
      <c r="R923" s="97"/>
      <c r="S923" s="97"/>
      <c r="T923" s="97"/>
      <c r="U923" s="98">
        <f>SUM(MYCS[[#This Row],[FY25-26 sum (signed)]:[Cumulative spending to end FY 23/24]],MYCS[[#This Row],[Approved budget FY 24/25]])</f>
        <v>0</v>
      </c>
      <c r="V923" s="99">
        <f>MYCS[[#This Row],[Total Project Commitments]]-MYCS[[#This Row],[Total approved cost of the project by DC (Value in UGX)]]</f>
        <v>0</v>
      </c>
      <c r="W923" s="93"/>
      <c r="X923" s="93"/>
      <c r="Y923" s="93"/>
      <c r="Z923" s="100"/>
    </row>
    <row r="924" spans="1:26" ht="20.25" x14ac:dyDescent="0.3">
      <c r="A924" s="93"/>
      <c r="B924" s="94" t="str">
        <f ca="1">IFERROR(OFFSET(DC[[#Headers],[Code Project]],MATCH(MYCS[[#This Row],[Project Code and Name ]],DC[Code Project],0),-3),"")</f>
        <v/>
      </c>
      <c r="C924" s="93"/>
      <c r="D924" s="95" t="str">
        <f ca="1">IFERROR(OFFSET(DC[[#Headers],[Code Project]],MATCH(MYCS[[#This Row],[Project Code and Name ]],DC[Code Project],0),1),"")</f>
        <v/>
      </c>
      <c r="E924" s="96" t="str">
        <f ca="1">IFERROR(OFFSET(DC[[#Headers],[Code Project]],MATCH(MYCS[[#This Row],[Project Code and Name ]],DC[Code Project],0),6),"")</f>
        <v/>
      </c>
      <c r="F924" s="93"/>
      <c r="G924" s="93"/>
      <c r="H924" s="97"/>
      <c r="I924" s="97"/>
      <c r="J924" s="97"/>
      <c r="K924" s="97"/>
      <c r="L924" s="97"/>
      <c r="M924" s="97"/>
      <c r="N924" s="98">
        <f>J924+K924+L924+MYCS[[#This Row],[Non contractual commitments]]</f>
        <v>0</v>
      </c>
      <c r="O924" s="97"/>
      <c r="P924" s="97"/>
      <c r="Q924" s="97"/>
      <c r="R924" s="97"/>
      <c r="S924" s="97"/>
      <c r="T924" s="97"/>
      <c r="U924" s="98">
        <f>SUM(MYCS[[#This Row],[FY25-26 sum (signed)]:[Cumulative spending to end FY 23/24]],MYCS[[#This Row],[Approved budget FY 24/25]])</f>
        <v>0</v>
      </c>
      <c r="V924" s="99">
        <f>MYCS[[#This Row],[Total Project Commitments]]-MYCS[[#This Row],[Total approved cost of the project by DC (Value in UGX)]]</f>
        <v>0</v>
      </c>
      <c r="W924" s="93"/>
      <c r="X924" s="93"/>
      <c r="Y924" s="93"/>
      <c r="Z924" s="100"/>
    </row>
    <row r="925" spans="1:26" ht="20.25" x14ac:dyDescent="0.3">
      <c r="A925" s="93"/>
      <c r="B925" s="94" t="str">
        <f ca="1">IFERROR(OFFSET(DC[[#Headers],[Code Project]],MATCH(MYCS[[#This Row],[Project Code and Name ]],DC[Code Project],0),-3),"")</f>
        <v/>
      </c>
      <c r="C925" s="93"/>
      <c r="D925" s="95" t="str">
        <f ca="1">IFERROR(OFFSET(DC[[#Headers],[Code Project]],MATCH(MYCS[[#This Row],[Project Code and Name ]],DC[Code Project],0),1),"")</f>
        <v/>
      </c>
      <c r="E925" s="96" t="str">
        <f ca="1">IFERROR(OFFSET(DC[[#Headers],[Code Project]],MATCH(MYCS[[#This Row],[Project Code and Name ]],DC[Code Project],0),6),"")</f>
        <v/>
      </c>
      <c r="F925" s="93"/>
      <c r="G925" s="93"/>
      <c r="H925" s="97"/>
      <c r="I925" s="97"/>
      <c r="J925" s="97"/>
      <c r="K925" s="97"/>
      <c r="L925" s="97"/>
      <c r="M925" s="97"/>
      <c r="N925" s="98">
        <f>J925+K925+L925+MYCS[[#This Row],[Non contractual commitments]]</f>
        <v>0</v>
      </c>
      <c r="O925" s="97"/>
      <c r="P925" s="97"/>
      <c r="Q925" s="97"/>
      <c r="R925" s="97"/>
      <c r="S925" s="97"/>
      <c r="T925" s="97"/>
      <c r="U925" s="98">
        <f>SUM(MYCS[[#This Row],[FY25-26 sum (signed)]:[Cumulative spending to end FY 23/24]],MYCS[[#This Row],[Approved budget FY 24/25]])</f>
        <v>0</v>
      </c>
      <c r="V925" s="99">
        <f>MYCS[[#This Row],[Total Project Commitments]]-MYCS[[#This Row],[Total approved cost of the project by DC (Value in UGX)]]</f>
        <v>0</v>
      </c>
      <c r="W925" s="93"/>
      <c r="X925" s="93"/>
      <c r="Y925" s="93"/>
      <c r="Z925" s="100"/>
    </row>
    <row r="926" spans="1:26" ht="20.25" x14ac:dyDescent="0.3">
      <c r="A926" s="93"/>
      <c r="B926" s="94" t="str">
        <f ca="1">IFERROR(OFFSET(DC[[#Headers],[Code Project]],MATCH(MYCS[[#This Row],[Project Code and Name ]],DC[Code Project],0),-3),"")</f>
        <v/>
      </c>
      <c r="C926" s="93"/>
      <c r="D926" s="95" t="str">
        <f ca="1">IFERROR(OFFSET(DC[[#Headers],[Code Project]],MATCH(MYCS[[#This Row],[Project Code and Name ]],DC[Code Project],0),1),"")</f>
        <v/>
      </c>
      <c r="E926" s="96" t="str">
        <f ca="1">IFERROR(OFFSET(DC[[#Headers],[Code Project]],MATCH(MYCS[[#This Row],[Project Code and Name ]],DC[Code Project],0),6),"")</f>
        <v/>
      </c>
      <c r="F926" s="93"/>
      <c r="G926" s="93"/>
      <c r="H926" s="97"/>
      <c r="I926" s="97"/>
      <c r="J926" s="97"/>
      <c r="K926" s="97"/>
      <c r="L926" s="97"/>
      <c r="M926" s="97"/>
      <c r="N926" s="98">
        <f>J926+K926+L926+MYCS[[#This Row],[Non contractual commitments]]</f>
        <v>0</v>
      </c>
      <c r="O926" s="97"/>
      <c r="P926" s="97"/>
      <c r="Q926" s="97"/>
      <c r="R926" s="97"/>
      <c r="S926" s="97"/>
      <c r="T926" s="97"/>
      <c r="U926" s="98">
        <f>SUM(MYCS[[#This Row],[FY25-26 sum (signed)]:[Cumulative spending to end FY 23/24]],MYCS[[#This Row],[Approved budget FY 24/25]])</f>
        <v>0</v>
      </c>
      <c r="V926" s="99">
        <f>MYCS[[#This Row],[Total Project Commitments]]-MYCS[[#This Row],[Total approved cost of the project by DC (Value in UGX)]]</f>
        <v>0</v>
      </c>
      <c r="W926" s="93"/>
      <c r="X926" s="93"/>
      <c r="Y926" s="93"/>
      <c r="Z926" s="100"/>
    </row>
    <row r="927" spans="1:26" ht="20.25" x14ac:dyDescent="0.3">
      <c r="A927" s="93"/>
      <c r="B927" s="94" t="str">
        <f ca="1">IFERROR(OFFSET(DC[[#Headers],[Code Project]],MATCH(MYCS[[#This Row],[Project Code and Name ]],DC[Code Project],0),-3),"")</f>
        <v/>
      </c>
      <c r="C927" s="93"/>
      <c r="D927" s="95" t="str">
        <f ca="1">IFERROR(OFFSET(DC[[#Headers],[Code Project]],MATCH(MYCS[[#This Row],[Project Code and Name ]],DC[Code Project],0),1),"")</f>
        <v/>
      </c>
      <c r="E927" s="96" t="str">
        <f ca="1">IFERROR(OFFSET(DC[[#Headers],[Code Project]],MATCH(MYCS[[#This Row],[Project Code and Name ]],DC[Code Project],0),6),"")</f>
        <v/>
      </c>
      <c r="F927" s="93"/>
      <c r="G927" s="93"/>
      <c r="H927" s="97"/>
      <c r="I927" s="97"/>
      <c r="J927" s="97"/>
      <c r="K927" s="97"/>
      <c r="L927" s="97"/>
      <c r="M927" s="97"/>
      <c r="N927" s="98">
        <f>J927+K927+L927+MYCS[[#This Row],[Non contractual commitments]]</f>
        <v>0</v>
      </c>
      <c r="O927" s="97"/>
      <c r="P927" s="97"/>
      <c r="Q927" s="97"/>
      <c r="R927" s="97"/>
      <c r="S927" s="97"/>
      <c r="T927" s="97"/>
      <c r="U927" s="98">
        <f>SUM(MYCS[[#This Row],[FY25-26 sum (signed)]:[Cumulative spending to end FY 23/24]],MYCS[[#This Row],[Approved budget FY 24/25]])</f>
        <v>0</v>
      </c>
      <c r="V927" s="99">
        <f>MYCS[[#This Row],[Total Project Commitments]]-MYCS[[#This Row],[Total approved cost of the project by DC (Value in UGX)]]</f>
        <v>0</v>
      </c>
      <c r="W927" s="93"/>
      <c r="X927" s="93"/>
      <c r="Y927" s="93"/>
      <c r="Z927" s="100"/>
    </row>
    <row r="928" spans="1:26" ht="20.25" x14ac:dyDescent="0.3">
      <c r="A928" s="93"/>
      <c r="B928" s="94" t="str">
        <f ca="1">IFERROR(OFFSET(DC[[#Headers],[Code Project]],MATCH(MYCS[[#This Row],[Project Code and Name ]],DC[Code Project],0),-3),"")</f>
        <v/>
      </c>
      <c r="C928" s="93"/>
      <c r="D928" s="95" t="str">
        <f ca="1">IFERROR(OFFSET(DC[[#Headers],[Code Project]],MATCH(MYCS[[#This Row],[Project Code and Name ]],DC[Code Project],0),1),"")</f>
        <v/>
      </c>
      <c r="E928" s="96" t="str">
        <f ca="1">IFERROR(OFFSET(DC[[#Headers],[Code Project]],MATCH(MYCS[[#This Row],[Project Code and Name ]],DC[Code Project],0),6),"")</f>
        <v/>
      </c>
      <c r="F928" s="93"/>
      <c r="G928" s="93"/>
      <c r="H928" s="97"/>
      <c r="I928" s="97"/>
      <c r="J928" s="97"/>
      <c r="K928" s="97"/>
      <c r="L928" s="97"/>
      <c r="M928" s="97"/>
      <c r="N928" s="98">
        <f>J928+K928+L928+MYCS[[#This Row],[Non contractual commitments]]</f>
        <v>0</v>
      </c>
      <c r="O928" s="97"/>
      <c r="P928" s="97"/>
      <c r="Q928" s="97"/>
      <c r="R928" s="97"/>
      <c r="S928" s="97"/>
      <c r="T928" s="97"/>
      <c r="U928" s="98">
        <f>SUM(MYCS[[#This Row],[FY25-26 sum (signed)]:[Cumulative spending to end FY 23/24]],MYCS[[#This Row],[Approved budget FY 24/25]])</f>
        <v>0</v>
      </c>
      <c r="V928" s="99">
        <f>MYCS[[#This Row],[Total Project Commitments]]-MYCS[[#This Row],[Total approved cost of the project by DC (Value in UGX)]]</f>
        <v>0</v>
      </c>
      <c r="W928" s="93"/>
      <c r="X928" s="93"/>
      <c r="Y928" s="93"/>
      <c r="Z928" s="100"/>
    </row>
    <row r="929" spans="1:26" ht="20.25" x14ac:dyDescent="0.3">
      <c r="A929" s="93"/>
      <c r="B929" s="94" t="str">
        <f ca="1">IFERROR(OFFSET(DC[[#Headers],[Code Project]],MATCH(MYCS[[#This Row],[Project Code and Name ]],DC[Code Project],0),-3),"")</f>
        <v/>
      </c>
      <c r="C929" s="93"/>
      <c r="D929" s="95" t="str">
        <f ca="1">IFERROR(OFFSET(DC[[#Headers],[Code Project]],MATCH(MYCS[[#This Row],[Project Code and Name ]],DC[Code Project],0),1),"")</f>
        <v/>
      </c>
      <c r="E929" s="96" t="str">
        <f ca="1">IFERROR(OFFSET(DC[[#Headers],[Code Project]],MATCH(MYCS[[#This Row],[Project Code and Name ]],DC[Code Project],0),6),"")</f>
        <v/>
      </c>
      <c r="F929" s="93"/>
      <c r="G929" s="93"/>
      <c r="H929" s="97"/>
      <c r="I929" s="97"/>
      <c r="J929" s="97"/>
      <c r="K929" s="97"/>
      <c r="L929" s="97"/>
      <c r="M929" s="97"/>
      <c r="N929" s="98">
        <f>J929+K929+L929+MYCS[[#This Row],[Non contractual commitments]]</f>
        <v>0</v>
      </c>
      <c r="O929" s="97"/>
      <c r="P929" s="97"/>
      <c r="Q929" s="97"/>
      <c r="R929" s="97"/>
      <c r="S929" s="97"/>
      <c r="T929" s="97"/>
      <c r="U929" s="98">
        <f>SUM(MYCS[[#This Row],[FY25-26 sum (signed)]:[Cumulative spending to end FY 23/24]],MYCS[[#This Row],[Approved budget FY 24/25]])</f>
        <v>0</v>
      </c>
      <c r="V929" s="99">
        <f>MYCS[[#This Row],[Total Project Commitments]]-MYCS[[#This Row],[Total approved cost of the project by DC (Value in UGX)]]</f>
        <v>0</v>
      </c>
      <c r="W929" s="93"/>
      <c r="X929" s="93"/>
      <c r="Y929" s="93"/>
      <c r="Z929" s="100"/>
    </row>
    <row r="930" spans="1:26" ht="20.25" x14ac:dyDescent="0.3">
      <c r="A930" s="93"/>
      <c r="B930" s="94" t="str">
        <f ca="1">IFERROR(OFFSET(DC[[#Headers],[Code Project]],MATCH(MYCS[[#This Row],[Project Code and Name ]],DC[Code Project],0),-3),"")</f>
        <v/>
      </c>
      <c r="C930" s="93"/>
      <c r="D930" s="95" t="str">
        <f ca="1">IFERROR(OFFSET(DC[[#Headers],[Code Project]],MATCH(MYCS[[#This Row],[Project Code and Name ]],DC[Code Project],0),1),"")</f>
        <v/>
      </c>
      <c r="E930" s="96" t="str">
        <f ca="1">IFERROR(OFFSET(DC[[#Headers],[Code Project]],MATCH(MYCS[[#This Row],[Project Code and Name ]],DC[Code Project],0),6),"")</f>
        <v/>
      </c>
      <c r="F930" s="93"/>
      <c r="G930" s="93"/>
      <c r="H930" s="97"/>
      <c r="I930" s="97"/>
      <c r="J930" s="97"/>
      <c r="K930" s="97"/>
      <c r="L930" s="97"/>
      <c r="M930" s="97"/>
      <c r="N930" s="98">
        <f>J930+K930+L930+MYCS[[#This Row],[Non contractual commitments]]</f>
        <v>0</v>
      </c>
      <c r="O930" s="97"/>
      <c r="P930" s="97"/>
      <c r="Q930" s="97"/>
      <c r="R930" s="97"/>
      <c r="S930" s="97"/>
      <c r="T930" s="97"/>
      <c r="U930" s="98">
        <f>SUM(MYCS[[#This Row],[FY25-26 sum (signed)]:[Cumulative spending to end FY 23/24]],MYCS[[#This Row],[Approved budget FY 24/25]])</f>
        <v>0</v>
      </c>
      <c r="V930" s="99">
        <f>MYCS[[#This Row],[Total Project Commitments]]-MYCS[[#This Row],[Total approved cost of the project by DC (Value in UGX)]]</f>
        <v>0</v>
      </c>
      <c r="W930" s="93"/>
      <c r="X930" s="93"/>
      <c r="Y930" s="93"/>
      <c r="Z930" s="100"/>
    </row>
    <row r="931" spans="1:26" ht="20.25" x14ac:dyDescent="0.3">
      <c r="A931" s="93"/>
      <c r="B931" s="94" t="str">
        <f ca="1">IFERROR(OFFSET(DC[[#Headers],[Code Project]],MATCH(MYCS[[#This Row],[Project Code and Name ]],DC[Code Project],0),-3),"")</f>
        <v/>
      </c>
      <c r="C931" s="93"/>
      <c r="D931" s="95" t="str">
        <f ca="1">IFERROR(OFFSET(DC[[#Headers],[Code Project]],MATCH(MYCS[[#This Row],[Project Code and Name ]],DC[Code Project],0),1),"")</f>
        <v/>
      </c>
      <c r="E931" s="96" t="str">
        <f ca="1">IFERROR(OFFSET(DC[[#Headers],[Code Project]],MATCH(MYCS[[#This Row],[Project Code and Name ]],DC[Code Project],0),6),"")</f>
        <v/>
      </c>
      <c r="F931" s="93"/>
      <c r="G931" s="93"/>
      <c r="H931" s="97"/>
      <c r="I931" s="97"/>
      <c r="J931" s="97"/>
      <c r="K931" s="97"/>
      <c r="L931" s="97"/>
      <c r="M931" s="97"/>
      <c r="N931" s="98">
        <f>J931+K931+L931+MYCS[[#This Row],[Non contractual commitments]]</f>
        <v>0</v>
      </c>
      <c r="O931" s="97"/>
      <c r="P931" s="97"/>
      <c r="Q931" s="97"/>
      <c r="R931" s="97"/>
      <c r="S931" s="97"/>
      <c r="T931" s="97"/>
      <c r="U931" s="98">
        <f>SUM(MYCS[[#This Row],[FY25-26 sum (signed)]:[Cumulative spending to end FY 23/24]],MYCS[[#This Row],[Approved budget FY 24/25]])</f>
        <v>0</v>
      </c>
      <c r="V931" s="99">
        <f>MYCS[[#This Row],[Total Project Commitments]]-MYCS[[#This Row],[Total approved cost of the project by DC (Value in UGX)]]</f>
        <v>0</v>
      </c>
      <c r="W931" s="93"/>
      <c r="X931" s="93"/>
      <c r="Y931" s="93"/>
      <c r="Z931" s="100"/>
    </row>
    <row r="932" spans="1:26" ht="20.25" x14ac:dyDescent="0.3">
      <c r="A932" s="93"/>
      <c r="B932" s="94" t="str">
        <f ca="1">IFERROR(OFFSET(DC[[#Headers],[Code Project]],MATCH(MYCS[[#This Row],[Project Code and Name ]],DC[Code Project],0),-3),"")</f>
        <v/>
      </c>
      <c r="C932" s="93"/>
      <c r="D932" s="95" t="str">
        <f ca="1">IFERROR(OFFSET(DC[[#Headers],[Code Project]],MATCH(MYCS[[#This Row],[Project Code and Name ]],DC[Code Project],0),1),"")</f>
        <v/>
      </c>
      <c r="E932" s="96" t="str">
        <f ca="1">IFERROR(OFFSET(DC[[#Headers],[Code Project]],MATCH(MYCS[[#This Row],[Project Code and Name ]],DC[Code Project],0),6),"")</f>
        <v/>
      </c>
      <c r="F932" s="93"/>
      <c r="G932" s="93"/>
      <c r="H932" s="97"/>
      <c r="I932" s="97"/>
      <c r="J932" s="97"/>
      <c r="K932" s="97"/>
      <c r="L932" s="97"/>
      <c r="M932" s="97"/>
      <c r="N932" s="98">
        <f>J932+K932+L932+MYCS[[#This Row],[Non contractual commitments]]</f>
        <v>0</v>
      </c>
      <c r="O932" s="97"/>
      <c r="P932" s="97"/>
      <c r="Q932" s="97"/>
      <c r="R932" s="97"/>
      <c r="S932" s="97"/>
      <c r="T932" s="97"/>
      <c r="U932" s="98">
        <f>SUM(MYCS[[#This Row],[FY25-26 sum (signed)]:[Cumulative spending to end FY 23/24]],MYCS[[#This Row],[Approved budget FY 24/25]])</f>
        <v>0</v>
      </c>
      <c r="V932" s="99">
        <f>MYCS[[#This Row],[Total Project Commitments]]-MYCS[[#This Row],[Total approved cost of the project by DC (Value in UGX)]]</f>
        <v>0</v>
      </c>
      <c r="W932" s="93"/>
      <c r="X932" s="93"/>
      <c r="Y932" s="93"/>
      <c r="Z932" s="100"/>
    </row>
    <row r="933" spans="1:26" ht="20.25" x14ac:dyDescent="0.3">
      <c r="A933" s="93"/>
      <c r="B933" s="94" t="str">
        <f ca="1">IFERROR(OFFSET(DC[[#Headers],[Code Project]],MATCH(MYCS[[#This Row],[Project Code and Name ]],DC[Code Project],0),-3),"")</f>
        <v/>
      </c>
      <c r="C933" s="93"/>
      <c r="D933" s="95" t="str">
        <f ca="1">IFERROR(OFFSET(DC[[#Headers],[Code Project]],MATCH(MYCS[[#This Row],[Project Code and Name ]],DC[Code Project],0),1),"")</f>
        <v/>
      </c>
      <c r="E933" s="96" t="str">
        <f ca="1">IFERROR(OFFSET(DC[[#Headers],[Code Project]],MATCH(MYCS[[#This Row],[Project Code and Name ]],DC[Code Project],0),6),"")</f>
        <v/>
      </c>
      <c r="F933" s="93"/>
      <c r="G933" s="93"/>
      <c r="H933" s="97"/>
      <c r="I933" s="97"/>
      <c r="J933" s="97"/>
      <c r="K933" s="97"/>
      <c r="L933" s="97"/>
      <c r="M933" s="97"/>
      <c r="N933" s="98">
        <f>J933+K933+L933+MYCS[[#This Row],[Non contractual commitments]]</f>
        <v>0</v>
      </c>
      <c r="O933" s="97"/>
      <c r="P933" s="97"/>
      <c r="Q933" s="97"/>
      <c r="R933" s="97"/>
      <c r="S933" s="97"/>
      <c r="T933" s="97"/>
      <c r="U933" s="98">
        <f>SUM(MYCS[[#This Row],[FY25-26 sum (signed)]:[Cumulative spending to end FY 23/24]],MYCS[[#This Row],[Approved budget FY 24/25]])</f>
        <v>0</v>
      </c>
      <c r="V933" s="99">
        <f>MYCS[[#This Row],[Total Project Commitments]]-MYCS[[#This Row],[Total approved cost of the project by DC (Value in UGX)]]</f>
        <v>0</v>
      </c>
      <c r="W933" s="93"/>
      <c r="X933" s="93"/>
      <c r="Y933" s="93"/>
      <c r="Z933" s="100"/>
    </row>
    <row r="934" spans="1:26" ht="20.25" x14ac:dyDescent="0.3">
      <c r="A934" s="93"/>
      <c r="B934" s="94" t="str">
        <f ca="1">IFERROR(OFFSET(DC[[#Headers],[Code Project]],MATCH(MYCS[[#This Row],[Project Code and Name ]],DC[Code Project],0),-3),"")</f>
        <v/>
      </c>
      <c r="C934" s="93"/>
      <c r="D934" s="95" t="str">
        <f ca="1">IFERROR(OFFSET(DC[[#Headers],[Code Project]],MATCH(MYCS[[#This Row],[Project Code and Name ]],DC[Code Project],0),1),"")</f>
        <v/>
      </c>
      <c r="E934" s="96" t="str">
        <f ca="1">IFERROR(OFFSET(DC[[#Headers],[Code Project]],MATCH(MYCS[[#This Row],[Project Code and Name ]],DC[Code Project],0),6),"")</f>
        <v/>
      </c>
      <c r="F934" s="93"/>
      <c r="G934" s="93"/>
      <c r="H934" s="97"/>
      <c r="I934" s="97"/>
      <c r="J934" s="97"/>
      <c r="K934" s="97"/>
      <c r="L934" s="97"/>
      <c r="M934" s="97"/>
      <c r="N934" s="98">
        <f>J934+K934+L934+MYCS[[#This Row],[Non contractual commitments]]</f>
        <v>0</v>
      </c>
      <c r="O934" s="97"/>
      <c r="P934" s="97"/>
      <c r="Q934" s="97"/>
      <c r="R934" s="97"/>
      <c r="S934" s="97"/>
      <c r="T934" s="97"/>
      <c r="U934" s="98">
        <f>SUM(MYCS[[#This Row],[FY25-26 sum (signed)]:[Cumulative spending to end FY 23/24]],MYCS[[#This Row],[Approved budget FY 24/25]])</f>
        <v>0</v>
      </c>
      <c r="V934" s="99">
        <f>MYCS[[#This Row],[Total Project Commitments]]-MYCS[[#This Row],[Total approved cost of the project by DC (Value in UGX)]]</f>
        <v>0</v>
      </c>
      <c r="W934" s="93"/>
      <c r="X934" s="93"/>
      <c r="Y934" s="93"/>
      <c r="Z934" s="100"/>
    </row>
    <row r="935" spans="1:26" ht="20.25" x14ac:dyDescent="0.3">
      <c r="A935" s="93"/>
      <c r="B935" s="94" t="str">
        <f ca="1">IFERROR(OFFSET(DC[[#Headers],[Code Project]],MATCH(MYCS[[#This Row],[Project Code and Name ]],DC[Code Project],0),-3),"")</f>
        <v/>
      </c>
      <c r="C935" s="93"/>
      <c r="D935" s="95" t="str">
        <f ca="1">IFERROR(OFFSET(DC[[#Headers],[Code Project]],MATCH(MYCS[[#This Row],[Project Code and Name ]],DC[Code Project],0),1),"")</f>
        <v/>
      </c>
      <c r="E935" s="96" t="str">
        <f ca="1">IFERROR(OFFSET(DC[[#Headers],[Code Project]],MATCH(MYCS[[#This Row],[Project Code and Name ]],DC[Code Project],0),6),"")</f>
        <v/>
      </c>
      <c r="F935" s="93"/>
      <c r="G935" s="93"/>
      <c r="H935" s="97"/>
      <c r="I935" s="97"/>
      <c r="J935" s="97"/>
      <c r="K935" s="97"/>
      <c r="L935" s="97"/>
      <c r="M935" s="97"/>
      <c r="N935" s="98">
        <f>J935+K935+L935+MYCS[[#This Row],[Non contractual commitments]]</f>
        <v>0</v>
      </c>
      <c r="O935" s="97"/>
      <c r="P935" s="97"/>
      <c r="Q935" s="97"/>
      <c r="R935" s="97"/>
      <c r="S935" s="97"/>
      <c r="T935" s="97"/>
      <c r="U935" s="98">
        <f>SUM(MYCS[[#This Row],[FY25-26 sum (signed)]:[Cumulative spending to end FY 23/24]],MYCS[[#This Row],[Approved budget FY 24/25]])</f>
        <v>0</v>
      </c>
      <c r="V935" s="99">
        <f>MYCS[[#This Row],[Total Project Commitments]]-MYCS[[#This Row],[Total approved cost of the project by DC (Value in UGX)]]</f>
        <v>0</v>
      </c>
      <c r="W935" s="93"/>
      <c r="X935" s="93"/>
      <c r="Y935" s="93"/>
      <c r="Z935" s="100"/>
    </row>
    <row r="936" spans="1:26" ht="20.25" x14ac:dyDescent="0.3">
      <c r="A936" s="93"/>
      <c r="B936" s="94" t="str">
        <f ca="1">IFERROR(OFFSET(DC[[#Headers],[Code Project]],MATCH(MYCS[[#This Row],[Project Code and Name ]],DC[Code Project],0),-3),"")</f>
        <v/>
      </c>
      <c r="C936" s="93"/>
      <c r="D936" s="95" t="str">
        <f ca="1">IFERROR(OFFSET(DC[[#Headers],[Code Project]],MATCH(MYCS[[#This Row],[Project Code and Name ]],DC[Code Project],0),1),"")</f>
        <v/>
      </c>
      <c r="E936" s="96" t="str">
        <f ca="1">IFERROR(OFFSET(DC[[#Headers],[Code Project]],MATCH(MYCS[[#This Row],[Project Code and Name ]],DC[Code Project],0),6),"")</f>
        <v/>
      </c>
      <c r="F936" s="93"/>
      <c r="G936" s="93"/>
      <c r="H936" s="97"/>
      <c r="I936" s="97"/>
      <c r="J936" s="97"/>
      <c r="K936" s="97"/>
      <c r="L936" s="97"/>
      <c r="M936" s="97"/>
      <c r="N936" s="98">
        <f>J936+K936+L936+MYCS[[#This Row],[Non contractual commitments]]</f>
        <v>0</v>
      </c>
      <c r="O936" s="97"/>
      <c r="P936" s="97"/>
      <c r="Q936" s="97"/>
      <c r="R936" s="97"/>
      <c r="S936" s="97"/>
      <c r="T936" s="97"/>
      <c r="U936" s="98">
        <f>SUM(MYCS[[#This Row],[FY25-26 sum (signed)]:[Cumulative spending to end FY 23/24]],MYCS[[#This Row],[Approved budget FY 24/25]])</f>
        <v>0</v>
      </c>
      <c r="V936" s="99">
        <f>MYCS[[#This Row],[Total Project Commitments]]-MYCS[[#This Row],[Total approved cost of the project by DC (Value in UGX)]]</f>
        <v>0</v>
      </c>
      <c r="W936" s="93"/>
      <c r="X936" s="93"/>
      <c r="Y936" s="93"/>
      <c r="Z936" s="100"/>
    </row>
    <row r="937" spans="1:26" ht="20.25" x14ac:dyDescent="0.3">
      <c r="A937" s="93"/>
      <c r="B937" s="94" t="str">
        <f ca="1">IFERROR(OFFSET(DC[[#Headers],[Code Project]],MATCH(MYCS[[#This Row],[Project Code and Name ]],DC[Code Project],0),-3),"")</f>
        <v/>
      </c>
      <c r="C937" s="93"/>
      <c r="D937" s="95" t="str">
        <f ca="1">IFERROR(OFFSET(DC[[#Headers],[Code Project]],MATCH(MYCS[[#This Row],[Project Code and Name ]],DC[Code Project],0),1),"")</f>
        <v/>
      </c>
      <c r="E937" s="96" t="str">
        <f ca="1">IFERROR(OFFSET(DC[[#Headers],[Code Project]],MATCH(MYCS[[#This Row],[Project Code and Name ]],DC[Code Project],0),6),"")</f>
        <v/>
      </c>
      <c r="F937" s="93"/>
      <c r="G937" s="93"/>
      <c r="H937" s="97"/>
      <c r="I937" s="97"/>
      <c r="J937" s="97"/>
      <c r="K937" s="97"/>
      <c r="L937" s="97"/>
      <c r="M937" s="97"/>
      <c r="N937" s="98">
        <f>J937+K937+L937+MYCS[[#This Row],[Non contractual commitments]]</f>
        <v>0</v>
      </c>
      <c r="O937" s="97"/>
      <c r="P937" s="97"/>
      <c r="Q937" s="97"/>
      <c r="R937" s="97"/>
      <c r="S937" s="97"/>
      <c r="T937" s="97"/>
      <c r="U937" s="98">
        <f>SUM(MYCS[[#This Row],[FY25-26 sum (signed)]:[Cumulative spending to end FY 23/24]],MYCS[[#This Row],[Approved budget FY 24/25]])</f>
        <v>0</v>
      </c>
      <c r="V937" s="99">
        <f>MYCS[[#This Row],[Total Project Commitments]]-MYCS[[#This Row],[Total approved cost of the project by DC (Value in UGX)]]</f>
        <v>0</v>
      </c>
      <c r="W937" s="93"/>
      <c r="X937" s="93"/>
      <c r="Y937" s="93"/>
      <c r="Z937" s="100"/>
    </row>
    <row r="938" spans="1:26" ht="20.25" x14ac:dyDescent="0.3">
      <c r="A938" s="93"/>
      <c r="B938" s="94" t="str">
        <f ca="1">IFERROR(OFFSET(DC[[#Headers],[Code Project]],MATCH(MYCS[[#This Row],[Project Code and Name ]],DC[Code Project],0),-3),"")</f>
        <v/>
      </c>
      <c r="C938" s="93"/>
      <c r="D938" s="95" t="str">
        <f ca="1">IFERROR(OFFSET(DC[[#Headers],[Code Project]],MATCH(MYCS[[#This Row],[Project Code and Name ]],DC[Code Project],0),1),"")</f>
        <v/>
      </c>
      <c r="E938" s="96" t="str">
        <f ca="1">IFERROR(OFFSET(DC[[#Headers],[Code Project]],MATCH(MYCS[[#This Row],[Project Code and Name ]],DC[Code Project],0),6),"")</f>
        <v/>
      </c>
      <c r="F938" s="93"/>
      <c r="G938" s="93"/>
      <c r="H938" s="97"/>
      <c r="I938" s="97"/>
      <c r="J938" s="97"/>
      <c r="K938" s="97"/>
      <c r="L938" s="97"/>
      <c r="M938" s="97"/>
      <c r="N938" s="98">
        <f>J938+K938+L938+MYCS[[#This Row],[Non contractual commitments]]</f>
        <v>0</v>
      </c>
      <c r="O938" s="97"/>
      <c r="P938" s="97"/>
      <c r="Q938" s="97"/>
      <c r="R938" s="97"/>
      <c r="S938" s="97"/>
      <c r="T938" s="97"/>
      <c r="U938" s="98">
        <f>SUM(MYCS[[#This Row],[FY25-26 sum (signed)]:[Cumulative spending to end FY 23/24]],MYCS[[#This Row],[Approved budget FY 24/25]])</f>
        <v>0</v>
      </c>
      <c r="V938" s="99">
        <f>MYCS[[#This Row],[Total Project Commitments]]-MYCS[[#This Row],[Total approved cost of the project by DC (Value in UGX)]]</f>
        <v>0</v>
      </c>
      <c r="W938" s="93"/>
      <c r="X938" s="93"/>
      <c r="Y938" s="93"/>
      <c r="Z938" s="100"/>
    </row>
    <row r="939" spans="1:26" ht="20.25" x14ac:dyDescent="0.3">
      <c r="A939" s="93"/>
      <c r="B939" s="94" t="str">
        <f ca="1">IFERROR(OFFSET(DC[[#Headers],[Code Project]],MATCH(MYCS[[#This Row],[Project Code and Name ]],DC[Code Project],0),-3),"")</f>
        <v/>
      </c>
      <c r="C939" s="93"/>
      <c r="D939" s="95" t="str">
        <f ca="1">IFERROR(OFFSET(DC[[#Headers],[Code Project]],MATCH(MYCS[[#This Row],[Project Code and Name ]],DC[Code Project],0),1),"")</f>
        <v/>
      </c>
      <c r="E939" s="96" t="str">
        <f ca="1">IFERROR(OFFSET(DC[[#Headers],[Code Project]],MATCH(MYCS[[#This Row],[Project Code and Name ]],DC[Code Project],0),6),"")</f>
        <v/>
      </c>
      <c r="F939" s="93"/>
      <c r="G939" s="93"/>
      <c r="H939" s="97"/>
      <c r="I939" s="97"/>
      <c r="J939" s="97"/>
      <c r="K939" s="97"/>
      <c r="L939" s="97"/>
      <c r="M939" s="97"/>
      <c r="N939" s="98">
        <f>J939+K939+L939+MYCS[[#This Row],[Non contractual commitments]]</f>
        <v>0</v>
      </c>
      <c r="O939" s="97"/>
      <c r="P939" s="97"/>
      <c r="Q939" s="97"/>
      <c r="R939" s="97"/>
      <c r="S939" s="97"/>
      <c r="T939" s="97"/>
      <c r="U939" s="98">
        <f>SUM(MYCS[[#This Row],[FY25-26 sum (signed)]:[Cumulative spending to end FY 23/24]],MYCS[[#This Row],[Approved budget FY 24/25]])</f>
        <v>0</v>
      </c>
      <c r="V939" s="99">
        <f>MYCS[[#This Row],[Total Project Commitments]]-MYCS[[#This Row],[Total approved cost of the project by DC (Value in UGX)]]</f>
        <v>0</v>
      </c>
      <c r="W939" s="93"/>
      <c r="X939" s="93"/>
      <c r="Y939" s="93"/>
      <c r="Z939" s="100"/>
    </row>
    <row r="940" spans="1:26" ht="20.25" x14ac:dyDescent="0.3">
      <c r="A940" s="93"/>
      <c r="B940" s="94" t="str">
        <f ca="1">IFERROR(OFFSET(DC[[#Headers],[Code Project]],MATCH(MYCS[[#This Row],[Project Code and Name ]],DC[Code Project],0),-3),"")</f>
        <v/>
      </c>
      <c r="C940" s="93"/>
      <c r="D940" s="95" t="str">
        <f ca="1">IFERROR(OFFSET(DC[[#Headers],[Code Project]],MATCH(MYCS[[#This Row],[Project Code and Name ]],DC[Code Project],0),1),"")</f>
        <v/>
      </c>
      <c r="E940" s="96" t="str">
        <f ca="1">IFERROR(OFFSET(DC[[#Headers],[Code Project]],MATCH(MYCS[[#This Row],[Project Code and Name ]],DC[Code Project],0),6),"")</f>
        <v/>
      </c>
      <c r="F940" s="93"/>
      <c r="G940" s="93"/>
      <c r="H940" s="97"/>
      <c r="I940" s="97"/>
      <c r="J940" s="97"/>
      <c r="K940" s="97"/>
      <c r="L940" s="97"/>
      <c r="M940" s="97"/>
      <c r="N940" s="98">
        <f>J940+K940+L940+MYCS[[#This Row],[Non contractual commitments]]</f>
        <v>0</v>
      </c>
      <c r="O940" s="97"/>
      <c r="P940" s="97"/>
      <c r="Q940" s="97"/>
      <c r="R940" s="97"/>
      <c r="S940" s="97"/>
      <c r="T940" s="97"/>
      <c r="U940" s="98">
        <f>SUM(MYCS[[#This Row],[FY25-26 sum (signed)]:[Cumulative spending to end FY 23/24]],MYCS[[#This Row],[Approved budget FY 24/25]])</f>
        <v>0</v>
      </c>
      <c r="V940" s="99">
        <f>MYCS[[#This Row],[Total Project Commitments]]-MYCS[[#This Row],[Total approved cost of the project by DC (Value in UGX)]]</f>
        <v>0</v>
      </c>
      <c r="W940" s="93"/>
      <c r="X940" s="93"/>
      <c r="Y940" s="93"/>
      <c r="Z940" s="100"/>
    </row>
    <row r="941" spans="1:26" ht="20.25" x14ac:dyDescent="0.3">
      <c r="A941" s="93"/>
      <c r="B941" s="94" t="str">
        <f ca="1">IFERROR(OFFSET(DC[[#Headers],[Code Project]],MATCH(MYCS[[#This Row],[Project Code and Name ]],DC[Code Project],0),-3),"")</f>
        <v/>
      </c>
      <c r="C941" s="93"/>
      <c r="D941" s="95" t="str">
        <f ca="1">IFERROR(OFFSET(DC[[#Headers],[Code Project]],MATCH(MYCS[[#This Row],[Project Code and Name ]],DC[Code Project],0),1),"")</f>
        <v/>
      </c>
      <c r="E941" s="96" t="str">
        <f ca="1">IFERROR(OFFSET(DC[[#Headers],[Code Project]],MATCH(MYCS[[#This Row],[Project Code and Name ]],DC[Code Project],0),6),"")</f>
        <v/>
      </c>
      <c r="F941" s="93"/>
      <c r="G941" s="93"/>
      <c r="H941" s="97"/>
      <c r="I941" s="97"/>
      <c r="J941" s="97"/>
      <c r="K941" s="97"/>
      <c r="L941" s="97"/>
      <c r="M941" s="97"/>
      <c r="N941" s="98">
        <f>J941+K941+L941+MYCS[[#This Row],[Non contractual commitments]]</f>
        <v>0</v>
      </c>
      <c r="O941" s="97"/>
      <c r="P941" s="97"/>
      <c r="Q941" s="97"/>
      <c r="R941" s="97"/>
      <c r="S941" s="97"/>
      <c r="T941" s="97"/>
      <c r="U941" s="98">
        <f>SUM(MYCS[[#This Row],[FY25-26 sum (signed)]:[Cumulative spending to end FY 23/24]],MYCS[[#This Row],[Approved budget FY 24/25]])</f>
        <v>0</v>
      </c>
      <c r="V941" s="99">
        <f>MYCS[[#This Row],[Total Project Commitments]]-MYCS[[#This Row],[Total approved cost of the project by DC (Value in UGX)]]</f>
        <v>0</v>
      </c>
      <c r="W941" s="93"/>
      <c r="X941" s="93"/>
      <c r="Y941" s="93"/>
      <c r="Z941" s="100"/>
    </row>
    <row r="942" spans="1:26" ht="20.25" x14ac:dyDescent="0.3">
      <c r="A942" s="93"/>
      <c r="B942" s="94" t="str">
        <f ca="1">IFERROR(OFFSET(DC[[#Headers],[Code Project]],MATCH(MYCS[[#This Row],[Project Code and Name ]],DC[Code Project],0),-3),"")</f>
        <v/>
      </c>
      <c r="C942" s="93"/>
      <c r="D942" s="95" t="str">
        <f ca="1">IFERROR(OFFSET(DC[[#Headers],[Code Project]],MATCH(MYCS[[#This Row],[Project Code and Name ]],DC[Code Project],0),1),"")</f>
        <v/>
      </c>
      <c r="E942" s="96" t="str">
        <f ca="1">IFERROR(OFFSET(DC[[#Headers],[Code Project]],MATCH(MYCS[[#This Row],[Project Code and Name ]],DC[Code Project],0),6),"")</f>
        <v/>
      </c>
      <c r="F942" s="93"/>
      <c r="G942" s="93"/>
      <c r="H942" s="97"/>
      <c r="I942" s="97"/>
      <c r="J942" s="97"/>
      <c r="K942" s="97"/>
      <c r="L942" s="97"/>
      <c r="M942" s="97"/>
      <c r="N942" s="98">
        <f>J942+K942+L942+MYCS[[#This Row],[Non contractual commitments]]</f>
        <v>0</v>
      </c>
      <c r="O942" s="97"/>
      <c r="P942" s="97"/>
      <c r="Q942" s="97"/>
      <c r="R942" s="97"/>
      <c r="S942" s="97"/>
      <c r="T942" s="97"/>
      <c r="U942" s="98">
        <f>SUM(MYCS[[#This Row],[FY25-26 sum (signed)]:[Cumulative spending to end FY 23/24]],MYCS[[#This Row],[Approved budget FY 24/25]])</f>
        <v>0</v>
      </c>
      <c r="V942" s="99">
        <f>MYCS[[#This Row],[Total Project Commitments]]-MYCS[[#This Row],[Total approved cost of the project by DC (Value in UGX)]]</f>
        <v>0</v>
      </c>
      <c r="W942" s="93"/>
      <c r="X942" s="93"/>
      <c r="Y942" s="93"/>
      <c r="Z942" s="100"/>
    </row>
    <row r="943" spans="1:26" ht="20.25" x14ac:dyDescent="0.3">
      <c r="A943" s="93"/>
      <c r="B943" s="94" t="str">
        <f ca="1">IFERROR(OFFSET(DC[[#Headers],[Code Project]],MATCH(MYCS[[#This Row],[Project Code and Name ]],DC[Code Project],0),-3),"")</f>
        <v/>
      </c>
      <c r="C943" s="93"/>
      <c r="D943" s="95" t="str">
        <f ca="1">IFERROR(OFFSET(DC[[#Headers],[Code Project]],MATCH(MYCS[[#This Row],[Project Code and Name ]],DC[Code Project],0),1),"")</f>
        <v/>
      </c>
      <c r="E943" s="96" t="str">
        <f ca="1">IFERROR(OFFSET(DC[[#Headers],[Code Project]],MATCH(MYCS[[#This Row],[Project Code and Name ]],DC[Code Project],0),6),"")</f>
        <v/>
      </c>
      <c r="F943" s="93"/>
      <c r="G943" s="93"/>
      <c r="H943" s="97"/>
      <c r="I943" s="97"/>
      <c r="J943" s="97"/>
      <c r="K943" s="97"/>
      <c r="L943" s="97"/>
      <c r="M943" s="97"/>
      <c r="N943" s="98">
        <f>J943+K943+L943+MYCS[[#This Row],[Non contractual commitments]]</f>
        <v>0</v>
      </c>
      <c r="O943" s="97"/>
      <c r="P943" s="97"/>
      <c r="Q943" s="97"/>
      <c r="R943" s="97"/>
      <c r="S943" s="97"/>
      <c r="T943" s="97"/>
      <c r="U943" s="98">
        <f>SUM(MYCS[[#This Row],[FY25-26 sum (signed)]:[Cumulative spending to end FY 23/24]],MYCS[[#This Row],[Approved budget FY 24/25]])</f>
        <v>0</v>
      </c>
      <c r="V943" s="99">
        <f>MYCS[[#This Row],[Total Project Commitments]]-MYCS[[#This Row],[Total approved cost of the project by DC (Value in UGX)]]</f>
        <v>0</v>
      </c>
      <c r="W943" s="93"/>
      <c r="X943" s="93"/>
      <c r="Y943" s="93"/>
      <c r="Z943" s="100"/>
    </row>
    <row r="944" spans="1:26" ht="20.25" x14ac:dyDescent="0.3">
      <c r="A944" s="93"/>
      <c r="B944" s="94" t="str">
        <f ca="1">IFERROR(OFFSET(DC[[#Headers],[Code Project]],MATCH(MYCS[[#This Row],[Project Code and Name ]],DC[Code Project],0),-3),"")</f>
        <v/>
      </c>
      <c r="C944" s="93"/>
      <c r="D944" s="95" t="str">
        <f ca="1">IFERROR(OFFSET(DC[[#Headers],[Code Project]],MATCH(MYCS[[#This Row],[Project Code and Name ]],DC[Code Project],0),1),"")</f>
        <v/>
      </c>
      <c r="E944" s="96" t="str">
        <f ca="1">IFERROR(OFFSET(DC[[#Headers],[Code Project]],MATCH(MYCS[[#This Row],[Project Code and Name ]],DC[Code Project],0),6),"")</f>
        <v/>
      </c>
      <c r="F944" s="93"/>
      <c r="G944" s="93"/>
      <c r="H944" s="97"/>
      <c r="I944" s="97"/>
      <c r="J944" s="97"/>
      <c r="K944" s="97"/>
      <c r="L944" s="97"/>
      <c r="M944" s="97"/>
      <c r="N944" s="98">
        <f>J944+K944+L944+MYCS[[#This Row],[Non contractual commitments]]</f>
        <v>0</v>
      </c>
      <c r="O944" s="97"/>
      <c r="P944" s="97"/>
      <c r="Q944" s="97"/>
      <c r="R944" s="97"/>
      <c r="S944" s="97"/>
      <c r="T944" s="97"/>
      <c r="U944" s="98">
        <f>SUM(MYCS[[#This Row],[FY25-26 sum (signed)]:[Cumulative spending to end FY 23/24]],MYCS[[#This Row],[Approved budget FY 24/25]])</f>
        <v>0</v>
      </c>
      <c r="V944" s="99">
        <f>MYCS[[#This Row],[Total Project Commitments]]-MYCS[[#This Row],[Total approved cost of the project by DC (Value in UGX)]]</f>
        <v>0</v>
      </c>
      <c r="W944" s="93"/>
      <c r="X944" s="93"/>
      <c r="Y944" s="93"/>
      <c r="Z944" s="100"/>
    </row>
    <row r="945" spans="1:26" ht="20.25" x14ac:dyDescent="0.3">
      <c r="A945" s="93"/>
      <c r="B945" s="94" t="str">
        <f ca="1">IFERROR(OFFSET(DC[[#Headers],[Code Project]],MATCH(MYCS[[#This Row],[Project Code and Name ]],DC[Code Project],0),-3),"")</f>
        <v/>
      </c>
      <c r="C945" s="93"/>
      <c r="D945" s="95" t="str">
        <f ca="1">IFERROR(OFFSET(DC[[#Headers],[Code Project]],MATCH(MYCS[[#This Row],[Project Code and Name ]],DC[Code Project],0),1),"")</f>
        <v/>
      </c>
      <c r="E945" s="96" t="str">
        <f ca="1">IFERROR(OFFSET(DC[[#Headers],[Code Project]],MATCH(MYCS[[#This Row],[Project Code and Name ]],DC[Code Project],0),6),"")</f>
        <v/>
      </c>
      <c r="F945" s="93"/>
      <c r="G945" s="93"/>
      <c r="H945" s="97"/>
      <c r="I945" s="97"/>
      <c r="J945" s="97"/>
      <c r="K945" s="97"/>
      <c r="L945" s="97"/>
      <c r="M945" s="97"/>
      <c r="N945" s="98">
        <f>J945+K945+L945+MYCS[[#This Row],[Non contractual commitments]]</f>
        <v>0</v>
      </c>
      <c r="O945" s="97"/>
      <c r="P945" s="97"/>
      <c r="Q945" s="97"/>
      <c r="R945" s="97"/>
      <c r="S945" s="97"/>
      <c r="T945" s="97"/>
      <c r="U945" s="98">
        <f>SUM(MYCS[[#This Row],[FY25-26 sum (signed)]:[Cumulative spending to end FY 23/24]],MYCS[[#This Row],[Approved budget FY 24/25]])</f>
        <v>0</v>
      </c>
      <c r="V945" s="99">
        <f>MYCS[[#This Row],[Total Project Commitments]]-MYCS[[#This Row],[Total approved cost of the project by DC (Value in UGX)]]</f>
        <v>0</v>
      </c>
      <c r="W945" s="93"/>
      <c r="X945" s="93"/>
      <c r="Y945" s="93"/>
      <c r="Z945" s="100"/>
    </row>
    <row r="946" spans="1:26" ht="20.25" x14ac:dyDescent="0.3">
      <c r="A946" s="93"/>
      <c r="B946" s="94" t="str">
        <f ca="1">IFERROR(OFFSET(DC[[#Headers],[Code Project]],MATCH(MYCS[[#This Row],[Project Code and Name ]],DC[Code Project],0),-3),"")</f>
        <v/>
      </c>
      <c r="C946" s="93"/>
      <c r="D946" s="95" t="str">
        <f ca="1">IFERROR(OFFSET(DC[[#Headers],[Code Project]],MATCH(MYCS[[#This Row],[Project Code and Name ]],DC[Code Project],0),1),"")</f>
        <v/>
      </c>
      <c r="E946" s="96" t="str">
        <f ca="1">IFERROR(OFFSET(DC[[#Headers],[Code Project]],MATCH(MYCS[[#This Row],[Project Code and Name ]],DC[Code Project],0),6),"")</f>
        <v/>
      </c>
      <c r="F946" s="93"/>
      <c r="G946" s="93"/>
      <c r="H946" s="97"/>
      <c r="I946" s="97"/>
      <c r="J946" s="97"/>
      <c r="K946" s="97"/>
      <c r="L946" s="97"/>
      <c r="M946" s="97"/>
      <c r="N946" s="98">
        <f>J946+K946+L946+MYCS[[#This Row],[Non contractual commitments]]</f>
        <v>0</v>
      </c>
      <c r="O946" s="97"/>
      <c r="P946" s="97"/>
      <c r="Q946" s="97"/>
      <c r="R946" s="97"/>
      <c r="S946" s="97"/>
      <c r="T946" s="97"/>
      <c r="U946" s="98">
        <f>SUM(MYCS[[#This Row],[FY25-26 sum (signed)]:[Cumulative spending to end FY 23/24]],MYCS[[#This Row],[Approved budget FY 24/25]])</f>
        <v>0</v>
      </c>
      <c r="V946" s="99">
        <f>MYCS[[#This Row],[Total Project Commitments]]-MYCS[[#This Row],[Total approved cost of the project by DC (Value in UGX)]]</f>
        <v>0</v>
      </c>
      <c r="W946" s="93"/>
      <c r="X946" s="93"/>
      <c r="Y946" s="93"/>
      <c r="Z946" s="100"/>
    </row>
    <row r="947" spans="1:26" ht="20.25" x14ac:dyDescent="0.3">
      <c r="A947" s="93"/>
      <c r="B947" s="94" t="str">
        <f ca="1">IFERROR(OFFSET(DC[[#Headers],[Code Project]],MATCH(MYCS[[#This Row],[Project Code and Name ]],DC[Code Project],0),-3),"")</f>
        <v/>
      </c>
      <c r="C947" s="93"/>
      <c r="D947" s="95" t="str">
        <f ca="1">IFERROR(OFFSET(DC[[#Headers],[Code Project]],MATCH(MYCS[[#This Row],[Project Code and Name ]],DC[Code Project],0),1),"")</f>
        <v/>
      </c>
      <c r="E947" s="96" t="str">
        <f ca="1">IFERROR(OFFSET(DC[[#Headers],[Code Project]],MATCH(MYCS[[#This Row],[Project Code and Name ]],DC[Code Project],0),6),"")</f>
        <v/>
      </c>
      <c r="F947" s="93"/>
      <c r="G947" s="93"/>
      <c r="H947" s="97"/>
      <c r="I947" s="97"/>
      <c r="J947" s="97"/>
      <c r="K947" s="97"/>
      <c r="L947" s="97"/>
      <c r="M947" s="97"/>
      <c r="N947" s="98">
        <f>J947+K947+L947+MYCS[[#This Row],[Non contractual commitments]]</f>
        <v>0</v>
      </c>
      <c r="O947" s="97"/>
      <c r="P947" s="97"/>
      <c r="Q947" s="97"/>
      <c r="R947" s="97"/>
      <c r="S947" s="97"/>
      <c r="T947" s="97"/>
      <c r="U947" s="98">
        <f>SUM(MYCS[[#This Row],[FY25-26 sum (signed)]:[Cumulative spending to end FY 23/24]],MYCS[[#This Row],[Approved budget FY 24/25]])</f>
        <v>0</v>
      </c>
      <c r="V947" s="99">
        <f>MYCS[[#This Row],[Total Project Commitments]]-MYCS[[#This Row],[Total approved cost of the project by DC (Value in UGX)]]</f>
        <v>0</v>
      </c>
      <c r="W947" s="93"/>
      <c r="X947" s="93"/>
      <c r="Y947" s="93"/>
      <c r="Z947" s="100"/>
    </row>
    <row r="948" spans="1:26" ht="20.25" x14ac:dyDescent="0.3">
      <c r="A948" s="93"/>
      <c r="B948" s="94" t="str">
        <f ca="1">IFERROR(OFFSET(DC[[#Headers],[Code Project]],MATCH(MYCS[[#This Row],[Project Code and Name ]],DC[Code Project],0),-3),"")</f>
        <v/>
      </c>
      <c r="C948" s="93"/>
      <c r="D948" s="95" t="str">
        <f ca="1">IFERROR(OFFSET(DC[[#Headers],[Code Project]],MATCH(MYCS[[#This Row],[Project Code and Name ]],DC[Code Project],0),1),"")</f>
        <v/>
      </c>
      <c r="E948" s="96" t="str">
        <f ca="1">IFERROR(OFFSET(DC[[#Headers],[Code Project]],MATCH(MYCS[[#This Row],[Project Code and Name ]],DC[Code Project],0),6),"")</f>
        <v/>
      </c>
      <c r="F948" s="93"/>
      <c r="G948" s="93"/>
      <c r="H948" s="97"/>
      <c r="I948" s="97"/>
      <c r="J948" s="97"/>
      <c r="K948" s="97"/>
      <c r="L948" s="97"/>
      <c r="M948" s="97"/>
      <c r="N948" s="98">
        <f>J948+K948+L948+MYCS[[#This Row],[Non contractual commitments]]</f>
        <v>0</v>
      </c>
      <c r="O948" s="97"/>
      <c r="P948" s="97"/>
      <c r="Q948" s="97"/>
      <c r="R948" s="97"/>
      <c r="S948" s="97"/>
      <c r="T948" s="97"/>
      <c r="U948" s="98">
        <f>SUM(MYCS[[#This Row],[FY25-26 sum (signed)]:[Cumulative spending to end FY 23/24]],MYCS[[#This Row],[Approved budget FY 24/25]])</f>
        <v>0</v>
      </c>
      <c r="V948" s="99">
        <f>MYCS[[#This Row],[Total Project Commitments]]-MYCS[[#This Row],[Total approved cost of the project by DC (Value in UGX)]]</f>
        <v>0</v>
      </c>
      <c r="W948" s="93"/>
      <c r="X948" s="93"/>
      <c r="Y948" s="93"/>
      <c r="Z948" s="100"/>
    </row>
    <row r="949" spans="1:26" ht="20.25" x14ac:dyDescent="0.3">
      <c r="A949" s="93"/>
      <c r="B949" s="94" t="str">
        <f ca="1">IFERROR(OFFSET(DC[[#Headers],[Code Project]],MATCH(MYCS[[#This Row],[Project Code and Name ]],DC[Code Project],0),-3),"")</f>
        <v/>
      </c>
      <c r="C949" s="93"/>
      <c r="D949" s="95" t="str">
        <f ca="1">IFERROR(OFFSET(DC[[#Headers],[Code Project]],MATCH(MYCS[[#This Row],[Project Code and Name ]],DC[Code Project],0),1),"")</f>
        <v/>
      </c>
      <c r="E949" s="96" t="str">
        <f ca="1">IFERROR(OFFSET(DC[[#Headers],[Code Project]],MATCH(MYCS[[#This Row],[Project Code and Name ]],DC[Code Project],0),6),"")</f>
        <v/>
      </c>
      <c r="F949" s="93"/>
      <c r="G949" s="93"/>
      <c r="H949" s="97"/>
      <c r="I949" s="97"/>
      <c r="J949" s="97"/>
      <c r="K949" s="97"/>
      <c r="L949" s="97"/>
      <c r="M949" s="97"/>
      <c r="N949" s="98">
        <f>J949+K949+L949+MYCS[[#This Row],[Non contractual commitments]]</f>
        <v>0</v>
      </c>
      <c r="O949" s="97"/>
      <c r="P949" s="97"/>
      <c r="Q949" s="97"/>
      <c r="R949" s="97"/>
      <c r="S949" s="97"/>
      <c r="T949" s="97"/>
      <c r="U949" s="98">
        <f>SUM(MYCS[[#This Row],[FY25-26 sum (signed)]:[Cumulative spending to end FY 23/24]],MYCS[[#This Row],[Approved budget FY 24/25]])</f>
        <v>0</v>
      </c>
      <c r="V949" s="99">
        <f>MYCS[[#This Row],[Total Project Commitments]]-MYCS[[#This Row],[Total approved cost of the project by DC (Value in UGX)]]</f>
        <v>0</v>
      </c>
      <c r="W949" s="93"/>
      <c r="X949" s="93"/>
      <c r="Y949" s="93"/>
      <c r="Z949" s="100"/>
    </row>
    <row r="950" spans="1:26" ht="20.25" x14ac:dyDescent="0.3">
      <c r="A950" s="93"/>
      <c r="B950" s="94" t="str">
        <f ca="1">IFERROR(OFFSET(DC[[#Headers],[Code Project]],MATCH(MYCS[[#This Row],[Project Code and Name ]],DC[Code Project],0),-3),"")</f>
        <v/>
      </c>
      <c r="C950" s="93"/>
      <c r="D950" s="95" t="str">
        <f ca="1">IFERROR(OFFSET(DC[[#Headers],[Code Project]],MATCH(MYCS[[#This Row],[Project Code and Name ]],DC[Code Project],0),1),"")</f>
        <v/>
      </c>
      <c r="E950" s="96" t="str">
        <f ca="1">IFERROR(OFFSET(DC[[#Headers],[Code Project]],MATCH(MYCS[[#This Row],[Project Code and Name ]],DC[Code Project],0),6),"")</f>
        <v/>
      </c>
      <c r="F950" s="93"/>
      <c r="G950" s="93"/>
      <c r="H950" s="97"/>
      <c r="I950" s="97"/>
      <c r="J950" s="97"/>
      <c r="K950" s="97"/>
      <c r="L950" s="97"/>
      <c r="M950" s="97"/>
      <c r="N950" s="98">
        <f>J950+K950+L950+MYCS[[#This Row],[Non contractual commitments]]</f>
        <v>0</v>
      </c>
      <c r="O950" s="97"/>
      <c r="P950" s="97"/>
      <c r="Q950" s="97"/>
      <c r="R950" s="97"/>
      <c r="S950" s="97"/>
      <c r="T950" s="97"/>
      <c r="U950" s="98">
        <f>SUM(MYCS[[#This Row],[FY25-26 sum (signed)]:[Cumulative spending to end FY 23/24]],MYCS[[#This Row],[Approved budget FY 24/25]])</f>
        <v>0</v>
      </c>
      <c r="V950" s="99">
        <f>MYCS[[#This Row],[Total Project Commitments]]-MYCS[[#This Row],[Total approved cost of the project by DC (Value in UGX)]]</f>
        <v>0</v>
      </c>
      <c r="W950" s="93"/>
      <c r="X950" s="93"/>
      <c r="Y950" s="93"/>
      <c r="Z950" s="100"/>
    </row>
    <row r="951" spans="1:26" ht="20.25" x14ac:dyDescent="0.3">
      <c r="A951" s="93"/>
      <c r="B951" s="94" t="str">
        <f ca="1">IFERROR(OFFSET(DC[[#Headers],[Code Project]],MATCH(MYCS[[#This Row],[Project Code and Name ]],DC[Code Project],0),-3),"")</f>
        <v/>
      </c>
      <c r="C951" s="93"/>
      <c r="D951" s="95" t="str">
        <f ca="1">IFERROR(OFFSET(DC[[#Headers],[Code Project]],MATCH(MYCS[[#This Row],[Project Code and Name ]],DC[Code Project],0),1),"")</f>
        <v/>
      </c>
      <c r="E951" s="96" t="str">
        <f ca="1">IFERROR(OFFSET(DC[[#Headers],[Code Project]],MATCH(MYCS[[#This Row],[Project Code and Name ]],DC[Code Project],0),6),"")</f>
        <v/>
      </c>
      <c r="F951" s="93"/>
      <c r="G951" s="93"/>
      <c r="H951" s="97"/>
      <c r="I951" s="97"/>
      <c r="J951" s="97"/>
      <c r="K951" s="97"/>
      <c r="L951" s="97"/>
      <c r="M951" s="97"/>
      <c r="N951" s="98">
        <f>J951+K951+L951+MYCS[[#This Row],[Non contractual commitments]]</f>
        <v>0</v>
      </c>
      <c r="O951" s="97"/>
      <c r="P951" s="97"/>
      <c r="Q951" s="97"/>
      <c r="R951" s="97"/>
      <c r="S951" s="97"/>
      <c r="T951" s="97"/>
      <c r="U951" s="98">
        <f>SUM(MYCS[[#This Row],[FY25-26 sum (signed)]:[Cumulative spending to end FY 23/24]],MYCS[[#This Row],[Approved budget FY 24/25]])</f>
        <v>0</v>
      </c>
      <c r="V951" s="99">
        <f>MYCS[[#This Row],[Total Project Commitments]]-MYCS[[#This Row],[Total approved cost of the project by DC (Value in UGX)]]</f>
        <v>0</v>
      </c>
      <c r="W951" s="93"/>
      <c r="X951" s="93"/>
      <c r="Y951" s="93"/>
      <c r="Z951" s="100"/>
    </row>
    <row r="952" spans="1:26" ht="20.25" x14ac:dyDescent="0.3">
      <c r="A952" s="93"/>
      <c r="B952" s="94" t="str">
        <f ca="1">IFERROR(OFFSET(DC[[#Headers],[Code Project]],MATCH(MYCS[[#This Row],[Project Code and Name ]],DC[Code Project],0),-3),"")</f>
        <v/>
      </c>
      <c r="C952" s="93"/>
      <c r="D952" s="95" t="str">
        <f ca="1">IFERROR(OFFSET(DC[[#Headers],[Code Project]],MATCH(MYCS[[#This Row],[Project Code and Name ]],DC[Code Project],0),1),"")</f>
        <v/>
      </c>
      <c r="E952" s="96" t="str">
        <f ca="1">IFERROR(OFFSET(DC[[#Headers],[Code Project]],MATCH(MYCS[[#This Row],[Project Code and Name ]],DC[Code Project],0),6),"")</f>
        <v/>
      </c>
      <c r="F952" s="93"/>
      <c r="G952" s="93"/>
      <c r="H952" s="97"/>
      <c r="I952" s="97"/>
      <c r="J952" s="97"/>
      <c r="K952" s="97"/>
      <c r="L952" s="97"/>
      <c r="M952" s="97"/>
      <c r="N952" s="98">
        <f>J952+K952+L952+MYCS[[#This Row],[Non contractual commitments]]</f>
        <v>0</v>
      </c>
      <c r="O952" s="97"/>
      <c r="P952" s="97"/>
      <c r="Q952" s="97"/>
      <c r="R952" s="97"/>
      <c r="S952" s="97"/>
      <c r="T952" s="97"/>
      <c r="U952" s="98">
        <f>SUM(MYCS[[#This Row],[FY25-26 sum (signed)]:[Cumulative spending to end FY 23/24]],MYCS[[#This Row],[Approved budget FY 24/25]])</f>
        <v>0</v>
      </c>
      <c r="V952" s="99">
        <f>MYCS[[#This Row],[Total Project Commitments]]-MYCS[[#This Row],[Total approved cost of the project by DC (Value in UGX)]]</f>
        <v>0</v>
      </c>
      <c r="W952" s="93"/>
      <c r="X952" s="93"/>
      <c r="Y952" s="93"/>
      <c r="Z952" s="100"/>
    </row>
    <row r="953" spans="1:26" ht="20.25" x14ac:dyDescent="0.3">
      <c r="A953" s="93"/>
      <c r="B953" s="94" t="str">
        <f ca="1">IFERROR(OFFSET(DC[[#Headers],[Code Project]],MATCH(MYCS[[#This Row],[Project Code and Name ]],DC[Code Project],0),-3),"")</f>
        <v/>
      </c>
      <c r="C953" s="93"/>
      <c r="D953" s="95" t="str">
        <f ca="1">IFERROR(OFFSET(DC[[#Headers],[Code Project]],MATCH(MYCS[[#This Row],[Project Code and Name ]],DC[Code Project],0),1),"")</f>
        <v/>
      </c>
      <c r="E953" s="96" t="str">
        <f ca="1">IFERROR(OFFSET(DC[[#Headers],[Code Project]],MATCH(MYCS[[#This Row],[Project Code and Name ]],DC[Code Project],0),6),"")</f>
        <v/>
      </c>
      <c r="F953" s="93"/>
      <c r="G953" s="93"/>
      <c r="H953" s="97"/>
      <c r="I953" s="97"/>
      <c r="J953" s="97"/>
      <c r="K953" s="97"/>
      <c r="L953" s="97"/>
      <c r="M953" s="97"/>
      <c r="N953" s="98">
        <f>J953+K953+L953+MYCS[[#This Row],[Non contractual commitments]]</f>
        <v>0</v>
      </c>
      <c r="O953" s="97"/>
      <c r="P953" s="97"/>
      <c r="Q953" s="97"/>
      <c r="R953" s="97"/>
      <c r="S953" s="97"/>
      <c r="T953" s="97"/>
      <c r="U953" s="98">
        <f>SUM(MYCS[[#This Row],[FY25-26 sum (signed)]:[Cumulative spending to end FY 23/24]],MYCS[[#This Row],[Approved budget FY 24/25]])</f>
        <v>0</v>
      </c>
      <c r="V953" s="99">
        <f>MYCS[[#This Row],[Total Project Commitments]]-MYCS[[#This Row],[Total approved cost of the project by DC (Value in UGX)]]</f>
        <v>0</v>
      </c>
      <c r="W953" s="93"/>
      <c r="X953" s="93"/>
      <c r="Y953" s="93"/>
      <c r="Z953" s="100"/>
    </row>
    <row r="954" spans="1:26" ht="20.25" x14ac:dyDescent="0.3">
      <c r="A954" s="93"/>
      <c r="B954" s="94" t="str">
        <f ca="1">IFERROR(OFFSET(DC[[#Headers],[Code Project]],MATCH(MYCS[[#This Row],[Project Code and Name ]],DC[Code Project],0),-3),"")</f>
        <v/>
      </c>
      <c r="C954" s="93"/>
      <c r="D954" s="95" t="str">
        <f ca="1">IFERROR(OFFSET(DC[[#Headers],[Code Project]],MATCH(MYCS[[#This Row],[Project Code and Name ]],DC[Code Project],0),1),"")</f>
        <v/>
      </c>
      <c r="E954" s="96" t="str">
        <f ca="1">IFERROR(OFFSET(DC[[#Headers],[Code Project]],MATCH(MYCS[[#This Row],[Project Code and Name ]],DC[Code Project],0),6),"")</f>
        <v/>
      </c>
      <c r="F954" s="93"/>
      <c r="G954" s="93"/>
      <c r="H954" s="97"/>
      <c r="I954" s="97"/>
      <c r="J954" s="97"/>
      <c r="K954" s="97"/>
      <c r="L954" s="97"/>
      <c r="M954" s="97"/>
      <c r="N954" s="98">
        <f>J954+K954+L954+MYCS[[#This Row],[Non contractual commitments]]</f>
        <v>0</v>
      </c>
      <c r="O954" s="97"/>
      <c r="P954" s="97"/>
      <c r="Q954" s="97"/>
      <c r="R954" s="97"/>
      <c r="S954" s="97"/>
      <c r="T954" s="97"/>
      <c r="U954" s="98">
        <f>SUM(MYCS[[#This Row],[FY25-26 sum (signed)]:[Cumulative spending to end FY 23/24]],MYCS[[#This Row],[Approved budget FY 24/25]])</f>
        <v>0</v>
      </c>
      <c r="V954" s="99">
        <f>MYCS[[#This Row],[Total Project Commitments]]-MYCS[[#This Row],[Total approved cost of the project by DC (Value in UGX)]]</f>
        <v>0</v>
      </c>
      <c r="W954" s="93"/>
      <c r="X954" s="93"/>
      <c r="Y954" s="93"/>
      <c r="Z954" s="100"/>
    </row>
    <row r="955" spans="1:26" ht="20.25" x14ac:dyDescent="0.3">
      <c r="A955" s="93"/>
      <c r="B955" s="94" t="str">
        <f ca="1">IFERROR(OFFSET(DC[[#Headers],[Code Project]],MATCH(MYCS[[#This Row],[Project Code and Name ]],DC[Code Project],0),-3),"")</f>
        <v/>
      </c>
      <c r="C955" s="93"/>
      <c r="D955" s="95" t="str">
        <f ca="1">IFERROR(OFFSET(DC[[#Headers],[Code Project]],MATCH(MYCS[[#This Row],[Project Code and Name ]],DC[Code Project],0),1),"")</f>
        <v/>
      </c>
      <c r="E955" s="96" t="str">
        <f ca="1">IFERROR(OFFSET(DC[[#Headers],[Code Project]],MATCH(MYCS[[#This Row],[Project Code and Name ]],DC[Code Project],0),6),"")</f>
        <v/>
      </c>
      <c r="F955" s="93"/>
      <c r="G955" s="93"/>
      <c r="H955" s="97"/>
      <c r="I955" s="97"/>
      <c r="J955" s="97"/>
      <c r="K955" s="97"/>
      <c r="L955" s="97"/>
      <c r="M955" s="97"/>
      <c r="N955" s="98">
        <f>J955+K955+L955+MYCS[[#This Row],[Non contractual commitments]]</f>
        <v>0</v>
      </c>
      <c r="O955" s="97"/>
      <c r="P955" s="97"/>
      <c r="Q955" s="97"/>
      <c r="R955" s="97"/>
      <c r="S955" s="97"/>
      <c r="T955" s="97"/>
      <c r="U955" s="98">
        <f>SUM(MYCS[[#This Row],[FY25-26 sum (signed)]:[Cumulative spending to end FY 23/24]],MYCS[[#This Row],[Approved budget FY 24/25]])</f>
        <v>0</v>
      </c>
      <c r="V955" s="99">
        <f>MYCS[[#This Row],[Total Project Commitments]]-MYCS[[#This Row],[Total approved cost of the project by DC (Value in UGX)]]</f>
        <v>0</v>
      </c>
      <c r="W955" s="93"/>
      <c r="X955" s="93"/>
      <c r="Y955" s="93"/>
      <c r="Z955" s="100"/>
    </row>
    <row r="956" spans="1:26" ht="20.25" x14ac:dyDescent="0.3">
      <c r="A956" s="93"/>
      <c r="B956" s="94" t="str">
        <f ca="1">IFERROR(OFFSET(DC[[#Headers],[Code Project]],MATCH(MYCS[[#This Row],[Project Code and Name ]],DC[Code Project],0),-3),"")</f>
        <v/>
      </c>
      <c r="C956" s="93"/>
      <c r="D956" s="95" t="str">
        <f ca="1">IFERROR(OFFSET(DC[[#Headers],[Code Project]],MATCH(MYCS[[#This Row],[Project Code and Name ]],DC[Code Project],0),1),"")</f>
        <v/>
      </c>
      <c r="E956" s="96" t="str">
        <f ca="1">IFERROR(OFFSET(DC[[#Headers],[Code Project]],MATCH(MYCS[[#This Row],[Project Code and Name ]],DC[Code Project],0),6),"")</f>
        <v/>
      </c>
      <c r="F956" s="93"/>
      <c r="G956" s="93"/>
      <c r="H956" s="97"/>
      <c r="I956" s="97"/>
      <c r="J956" s="97"/>
      <c r="K956" s="97"/>
      <c r="L956" s="97"/>
      <c r="M956" s="97"/>
      <c r="N956" s="98">
        <f>J956+K956+L956+MYCS[[#This Row],[Non contractual commitments]]</f>
        <v>0</v>
      </c>
      <c r="O956" s="97"/>
      <c r="P956" s="97"/>
      <c r="Q956" s="97"/>
      <c r="R956" s="97"/>
      <c r="S956" s="97"/>
      <c r="T956" s="97"/>
      <c r="U956" s="98">
        <f>SUM(MYCS[[#This Row],[FY25-26 sum (signed)]:[Cumulative spending to end FY 23/24]],MYCS[[#This Row],[Approved budget FY 24/25]])</f>
        <v>0</v>
      </c>
      <c r="V956" s="99">
        <f>MYCS[[#This Row],[Total Project Commitments]]-MYCS[[#This Row],[Total approved cost of the project by DC (Value in UGX)]]</f>
        <v>0</v>
      </c>
      <c r="W956" s="93"/>
      <c r="X956" s="93"/>
      <c r="Y956" s="93"/>
      <c r="Z956" s="100"/>
    </row>
    <row r="957" spans="1:26" ht="20.25" x14ac:dyDescent="0.3">
      <c r="A957" s="93"/>
      <c r="B957" s="94" t="str">
        <f ca="1">IFERROR(OFFSET(DC[[#Headers],[Code Project]],MATCH(MYCS[[#This Row],[Project Code and Name ]],DC[Code Project],0),-3),"")</f>
        <v/>
      </c>
      <c r="C957" s="93"/>
      <c r="D957" s="95" t="str">
        <f ca="1">IFERROR(OFFSET(DC[[#Headers],[Code Project]],MATCH(MYCS[[#This Row],[Project Code and Name ]],DC[Code Project],0),1),"")</f>
        <v/>
      </c>
      <c r="E957" s="96" t="str">
        <f ca="1">IFERROR(OFFSET(DC[[#Headers],[Code Project]],MATCH(MYCS[[#This Row],[Project Code and Name ]],DC[Code Project],0),6),"")</f>
        <v/>
      </c>
      <c r="F957" s="93"/>
      <c r="G957" s="93"/>
      <c r="H957" s="97"/>
      <c r="I957" s="97"/>
      <c r="J957" s="97"/>
      <c r="K957" s="97"/>
      <c r="L957" s="97"/>
      <c r="M957" s="97"/>
      <c r="N957" s="98">
        <f>J957+K957+L957+MYCS[[#This Row],[Non contractual commitments]]</f>
        <v>0</v>
      </c>
      <c r="O957" s="97"/>
      <c r="P957" s="97"/>
      <c r="Q957" s="97"/>
      <c r="R957" s="97"/>
      <c r="S957" s="97"/>
      <c r="T957" s="97"/>
      <c r="U957" s="98">
        <f>SUM(MYCS[[#This Row],[FY25-26 sum (signed)]:[Cumulative spending to end FY 23/24]],MYCS[[#This Row],[Approved budget FY 24/25]])</f>
        <v>0</v>
      </c>
      <c r="V957" s="99">
        <f>MYCS[[#This Row],[Total Project Commitments]]-MYCS[[#This Row],[Total approved cost of the project by DC (Value in UGX)]]</f>
        <v>0</v>
      </c>
      <c r="W957" s="93"/>
      <c r="X957" s="93"/>
      <c r="Y957" s="93"/>
      <c r="Z957" s="100"/>
    </row>
    <row r="958" spans="1:26" ht="20.25" x14ac:dyDescent="0.3">
      <c r="A958" s="93"/>
      <c r="B958" s="94" t="str">
        <f ca="1">IFERROR(OFFSET(DC[[#Headers],[Code Project]],MATCH(MYCS[[#This Row],[Project Code and Name ]],DC[Code Project],0),-3),"")</f>
        <v/>
      </c>
      <c r="C958" s="93"/>
      <c r="D958" s="95" t="str">
        <f ca="1">IFERROR(OFFSET(DC[[#Headers],[Code Project]],MATCH(MYCS[[#This Row],[Project Code and Name ]],DC[Code Project],0),1),"")</f>
        <v/>
      </c>
      <c r="E958" s="96" t="str">
        <f ca="1">IFERROR(OFFSET(DC[[#Headers],[Code Project]],MATCH(MYCS[[#This Row],[Project Code and Name ]],DC[Code Project],0),6),"")</f>
        <v/>
      </c>
      <c r="F958" s="93"/>
      <c r="G958" s="93"/>
      <c r="H958" s="97"/>
      <c r="I958" s="97"/>
      <c r="J958" s="97"/>
      <c r="K958" s="97"/>
      <c r="L958" s="97"/>
      <c r="M958" s="97"/>
      <c r="N958" s="98">
        <f>J958+K958+L958+MYCS[[#This Row],[Non contractual commitments]]</f>
        <v>0</v>
      </c>
      <c r="O958" s="97"/>
      <c r="P958" s="97"/>
      <c r="Q958" s="97"/>
      <c r="R958" s="97"/>
      <c r="S958" s="97"/>
      <c r="T958" s="97"/>
      <c r="U958" s="98">
        <f>SUM(MYCS[[#This Row],[FY25-26 sum (signed)]:[Cumulative spending to end FY 23/24]],MYCS[[#This Row],[Approved budget FY 24/25]])</f>
        <v>0</v>
      </c>
      <c r="V958" s="99">
        <f>MYCS[[#This Row],[Total Project Commitments]]-MYCS[[#This Row],[Total approved cost of the project by DC (Value in UGX)]]</f>
        <v>0</v>
      </c>
      <c r="W958" s="93"/>
      <c r="X958" s="93"/>
      <c r="Y958" s="93"/>
      <c r="Z958" s="100"/>
    </row>
    <row r="959" spans="1:26" ht="20.25" x14ac:dyDescent="0.3">
      <c r="A959" s="93"/>
      <c r="B959" s="94" t="str">
        <f ca="1">IFERROR(OFFSET(DC[[#Headers],[Code Project]],MATCH(MYCS[[#This Row],[Project Code and Name ]],DC[Code Project],0),-3),"")</f>
        <v/>
      </c>
      <c r="C959" s="93"/>
      <c r="D959" s="95" t="str">
        <f ca="1">IFERROR(OFFSET(DC[[#Headers],[Code Project]],MATCH(MYCS[[#This Row],[Project Code and Name ]],DC[Code Project],0),1),"")</f>
        <v/>
      </c>
      <c r="E959" s="96" t="str">
        <f ca="1">IFERROR(OFFSET(DC[[#Headers],[Code Project]],MATCH(MYCS[[#This Row],[Project Code and Name ]],DC[Code Project],0),6),"")</f>
        <v/>
      </c>
      <c r="F959" s="93"/>
      <c r="G959" s="93"/>
      <c r="H959" s="97"/>
      <c r="I959" s="97"/>
      <c r="J959" s="97"/>
      <c r="K959" s="97"/>
      <c r="L959" s="97"/>
      <c r="M959" s="97"/>
      <c r="N959" s="98">
        <f>J959+K959+L959+MYCS[[#This Row],[Non contractual commitments]]</f>
        <v>0</v>
      </c>
      <c r="O959" s="97"/>
      <c r="P959" s="97"/>
      <c r="Q959" s="97"/>
      <c r="R959" s="97"/>
      <c r="S959" s="97"/>
      <c r="T959" s="97"/>
      <c r="U959" s="98">
        <f>SUM(MYCS[[#This Row],[FY25-26 sum (signed)]:[Cumulative spending to end FY 23/24]],MYCS[[#This Row],[Approved budget FY 24/25]])</f>
        <v>0</v>
      </c>
      <c r="V959" s="99">
        <f>MYCS[[#This Row],[Total Project Commitments]]-MYCS[[#This Row],[Total approved cost of the project by DC (Value in UGX)]]</f>
        <v>0</v>
      </c>
      <c r="W959" s="93"/>
      <c r="X959" s="93"/>
      <c r="Y959" s="93"/>
      <c r="Z959" s="100"/>
    </row>
    <row r="960" spans="1:26" ht="20.25" x14ac:dyDescent="0.3">
      <c r="A960" s="93"/>
      <c r="B960" s="94" t="str">
        <f ca="1">IFERROR(OFFSET(DC[[#Headers],[Code Project]],MATCH(MYCS[[#This Row],[Project Code and Name ]],DC[Code Project],0),-3),"")</f>
        <v/>
      </c>
      <c r="C960" s="93"/>
      <c r="D960" s="95" t="str">
        <f ca="1">IFERROR(OFFSET(DC[[#Headers],[Code Project]],MATCH(MYCS[[#This Row],[Project Code and Name ]],DC[Code Project],0),1),"")</f>
        <v/>
      </c>
      <c r="E960" s="96" t="str">
        <f ca="1">IFERROR(OFFSET(DC[[#Headers],[Code Project]],MATCH(MYCS[[#This Row],[Project Code and Name ]],DC[Code Project],0),6),"")</f>
        <v/>
      </c>
      <c r="F960" s="93"/>
      <c r="G960" s="93"/>
      <c r="H960" s="97"/>
      <c r="I960" s="97"/>
      <c r="J960" s="97"/>
      <c r="K960" s="97"/>
      <c r="L960" s="97"/>
      <c r="M960" s="97"/>
      <c r="N960" s="98">
        <f>J960+K960+L960+MYCS[[#This Row],[Non contractual commitments]]</f>
        <v>0</v>
      </c>
      <c r="O960" s="97"/>
      <c r="P960" s="97"/>
      <c r="Q960" s="97"/>
      <c r="R960" s="97"/>
      <c r="S960" s="97"/>
      <c r="T960" s="97"/>
      <c r="U960" s="98">
        <f>SUM(MYCS[[#This Row],[FY25-26 sum (signed)]:[Cumulative spending to end FY 23/24]],MYCS[[#This Row],[Approved budget FY 24/25]])</f>
        <v>0</v>
      </c>
      <c r="V960" s="99">
        <f>MYCS[[#This Row],[Total Project Commitments]]-MYCS[[#This Row],[Total approved cost of the project by DC (Value in UGX)]]</f>
        <v>0</v>
      </c>
      <c r="W960" s="93"/>
      <c r="X960" s="93"/>
      <c r="Y960" s="93"/>
      <c r="Z960" s="100"/>
    </row>
    <row r="961" spans="1:26" ht="20.25" x14ac:dyDescent="0.3">
      <c r="A961" s="93"/>
      <c r="B961" s="94" t="str">
        <f ca="1">IFERROR(OFFSET(DC[[#Headers],[Code Project]],MATCH(MYCS[[#This Row],[Project Code and Name ]],DC[Code Project],0),-3),"")</f>
        <v/>
      </c>
      <c r="C961" s="93"/>
      <c r="D961" s="95" t="str">
        <f ca="1">IFERROR(OFFSET(DC[[#Headers],[Code Project]],MATCH(MYCS[[#This Row],[Project Code and Name ]],DC[Code Project],0),1),"")</f>
        <v/>
      </c>
      <c r="E961" s="96" t="str">
        <f ca="1">IFERROR(OFFSET(DC[[#Headers],[Code Project]],MATCH(MYCS[[#This Row],[Project Code and Name ]],DC[Code Project],0),6),"")</f>
        <v/>
      </c>
      <c r="F961" s="93"/>
      <c r="G961" s="93"/>
      <c r="H961" s="97"/>
      <c r="I961" s="97"/>
      <c r="J961" s="97"/>
      <c r="K961" s="97"/>
      <c r="L961" s="97"/>
      <c r="M961" s="97"/>
      <c r="N961" s="98">
        <f>J961+K961+L961+MYCS[[#This Row],[Non contractual commitments]]</f>
        <v>0</v>
      </c>
      <c r="O961" s="97"/>
      <c r="P961" s="97"/>
      <c r="Q961" s="97"/>
      <c r="R961" s="97"/>
      <c r="S961" s="97"/>
      <c r="T961" s="97"/>
      <c r="U961" s="98">
        <f>SUM(MYCS[[#This Row],[FY25-26 sum (signed)]:[Cumulative spending to end FY 23/24]],MYCS[[#This Row],[Approved budget FY 24/25]])</f>
        <v>0</v>
      </c>
      <c r="V961" s="99">
        <f>MYCS[[#This Row],[Total Project Commitments]]-MYCS[[#This Row],[Total approved cost of the project by DC (Value in UGX)]]</f>
        <v>0</v>
      </c>
      <c r="W961" s="93"/>
      <c r="X961" s="93"/>
      <c r="Y961" s="93"/>
      <c r="Z961" s="100"/>
    </row>
    <row r="962" spans="1:26" ht="20.25" x14ac:dyDescent="0.3">
      <c r="A962" s="93"/>
      <c r="B962" s="94" t="str">
        <f ca="1">IFERROR(OFFSET(DC[[#Headers],[Code Project]],MATCH(MYCS[[#This Row],[Project Code and Name ]],DC[Code Project],0),-3),"")</f>
        <v/>
      </c>
      <c r="C962" s="93"/>
      <c r="D962" s="95" t="str">
        <f ca="1">IFERROR(OFFSET(DC[[#Headers],[Code Project]],MATCH(MYCS[[#This Row],[Project Code and Name ]],DC[Code Project],0),1),"")</f>
        <v/>
      </c>
      <c r="E962" s="96" t="str">
        <f ca="1">IFERROR(OFFSET(DC[[#Headers],[Code Project]],MATCH(MYCS[[#This Row],[Project Code and Name ]],DC[Code Project],0),6),"")</f>
        <v/>
      </c>
      <c r="F962" s="93"/>
      <c r="G962" s="93"/>
      <c r="H962" s="97"/>
      <c r="I962" s="97"/>
      <c r="J962" s="97"/>
      <c r="K962" s="97"/>
      <c r="L962" s="97"/>
      <c r="M962" s="97"/>
      <c r="N962" s="98">
        <f>J962+K962+L962+MYCS[[#This Row],[Non contractual commitments]]</f>
        <v>0</v>
      </c>
      <c r="O962" s="97"/>
      <c r="P962" s="97"/>
      <c r="Q962" s="97"/>
      <c r="R962" s="97"/>
      <c r="S962" s="97"/>
      <c r="T962" s="97"/>
      <c r="U962" s="98">
        <f>SUM(MYCS[[#This Row],[FY25-26 sum (signed)]:[Cumulative spending to end FY 23/24]],MYCS[[#This Row],[Approved budget FY 24/25]])</f>
        <v>0</v>
      </c>
      <c r="V962" s="99">
        <f>MYCS[[#This Row],[Total Project Commitments]]-MYCS[[#This Row],[Total approved cost of the project by DC (Value in UGX)]]</f>
        <v>0</v>
      </c>
      <c r="W962" s="93"/>
      <c r="X962" s="93"/>
      <c r="Y962" s="93"/>
      <c r="Z962" s="100"/>
    </row>
    <row r="963" spans="1:26" ht="20.25" x14ac:dyDescent="0.3">
      <c r="A963" s="93"/>
      <c r="B963" s="94" t="str">
        <f ca="1">IFERROR(OFFSET(DC[[#Headers],[Code Project]],MATCH(MYCS[[#This Row],[Project Code and Name ]],DC[Code Project],0),-3),"")</f>
        <v/>
      </c>
      <c r="C963" s="93"/>
      <c r="D963" s="95" t="str">
        <f ca="1">IFERROR(OFFSET(DC[[#Headers],[Code Project]],MATCH(MYCS[[#This Row],[Project Code and Name ]],DC[Code Project],0),1),"")</f>
        <v/>
      </c>
      <c r="E963" s="96" t="str">
        <f ca="1">IFERROR(OFFSET(DC[[#Headers],[Code Project]],MATCH(MYCS[[#This Row],[Project Code and Name ]],DC[Code Project],0),6),"")</f>
        <v/>
      </c>
      <c r="F963" s="93"/>
      <c r="G963" s="93"/>
      <c r="H963" s="97"/>
      <c r="I963" s="97"/>
      <c r="J963" s="97"/>
      <c r="K963" s="97"/>
      <c r="L963" s="97"/>
      <c r="M963" s="97"/>
      <c r="N963" s="98">
        <f>J963+K963+L963+MYCS[[#This Row],[Non contractual commitments]]</f>
        <v>0</v>
      </c>
      <c r="O963" s="97"/>
      <c r="P963" s="97"/>
      <c r="Q963" s="97"/>
      <c r="R963" s="97"/>
      <c r="S963" s="97"/>
      <c r="T963" s="97"/>
      <c r="U963" s="98">
        <f>SUM(MYCS[[#This Row],[FY25-26 sum (signed)]:[Cumulative spending to end FY 23/24]],MYCS[[#This Row],[Approved budget FY 24/25]])</f>
        <v>0</v>
      </c>
      <c r="V963" s="99">
        <f>MYCS[[#This Row],[Total Project Commitments]]-MYCS[[#This Row],[Total approved cost of the project by DC (Value in UGX)]]</f>
        <v>0</v>
      </c>
      <c r="W963" s="93"/>
      <c r="X963" s="93"/>
      <c r="Y963" s="93"/>
      <c r="Z963" s="100"/>
    </row>
    <row r="964" spans="1:26" ht="20.25" x14ac:dyDescent="0.3">
      <c r="A964" s="93"/>
      <c r="B964" s="94" t="str">
        <f ca="1">IFERROR(OFFSET(DC[[#Headers],[Code Project]],MATCH(MYCS[[#This Row],[Project Code and Name ]],DC[Code Project],0),-3),"")</f>
        <v/>
      </c>
      <c r="C964" s="93"/>
      <c r="D964" s="95" t="str">
        <f ca="1">IFERROR(OFFSET(DC[[#Headers],[Code Project]],MATCH(MYCS[[#This Row],[Project Code and Name ]],DC[Code Project],0),1),"")</f>
        <v/>
      </c>
      <c r="E964" s="96" t="str">
        <f ca="1">IFERROR(OFFSET(DC[[#Headers],[Code Project]],MATCH(MYCS[[#This Row],[Project Code and Name ]],DC[Code Project],0),6),"")</f>
        <v/>
      </c>
      <c r="F964" s="93"/>
      <c r="G964" s="93"/>
      <c r="H964" s="97"/>
      <c r="I964" s="97"/>
      <c r="J964" s="97"/>
      <c r="K964" s="97"/>
      <c r="L964" s="97"/>
      <c r="M964" s="97"/>
      <c r="N964" s="98">
        <f>J964+K964+L964+MYCS[[#This Row],[Non contractual commitments]]</f>
        <v>0</v>
      </c>
      <c r="O964" s="97"/>
      <c r="P964" s="97"/>
      <c r="Q964" s="97"/>
      <c r="R964" s="97"/>
      <c r="S964" s="97"/>
      <c r="T964" s="97"/>
      <c r="U964" s="98">
        <f>SUM(MYCS[[#This Row],[FY25-26 sum (signed)]:[Cumulative spending to end FY 23/24]],MYCS[[#This Row],[Approved budget FY 24/25]])</f>
        <v>0</v>
      </c>
      <c r="V964" s="99">
        <f>MYCS[[#This Row],[Total Project Commitments]]-MYCS[[#This Row],[Total approved cost of the project by DC (Value in UGX)]]</f>
        <v>0</v>
      </c>
      <c r="W964" s="93"/>
      <c r="X964" s="93"/>
      <c r="Y964" s="93"/>
      <c r="Z964" s="100"/>
    </row>
    <row r="965" spans="1:26" ht="20.25" x14ac:dyDescent="0.3">
      <c r="A965" s="93"/>
      <c r="B965" s="94" t="str">
        <f ca="1">IFERROR(OFFSET(DC[[#Headers],[Code Project]],MATCH(MYCS[[#This Row],[Project Code and Name ]],DC[Code Project],0),-3),"")</f>
        <v/>
      </c>
      <c r="C965" s="93"/>
      <c r="D965" s="95" t="str">
        <f ca="1">IFERROR(OFFSET(DC[[#Headers],[Code Project]],MATCH(MYCS[[#This Row],[Project Code and Name ]],DC[Code Project],0),1),"")</f>
        <v/>
      </c>
      <c r="E965" s="96" t="str">
        <f ca="1">IFERROR(OFFSET(DC[[#Headers],[Code Project]],MATCH(MYCS[[#This Row],[Project Code and Name ]],DC[Code Project],0),6),"")</f>
        <v/>
      </c>
      <c r="F965" s="93"/>
      <c r="G965" s="93"/>
      <c r="H965" s="97"/>
      <c r="I965" s="97"/>
      <c r="J965" s="97"/>
      <c r="K965" s="97"/>
      <c r="L965" s="97"/>
      <c r="M965" s="97"/>
      <c r="N965" s="98">
        <f>J965+K965+L965+MYCS[[#This Row],[Non contractual commitments]]</f>
        <v>0</v>
      </c>
      <c r="O965" s="97"/>
      <c r="P965" s="97"/>
      <c r="Q965" s="97"/>
      <c r="R965" s="97"/>
      <c r="S965" s="97"/>
      <c r="T965" s="97"/>
      <c r="U965" s="98">
        <f>SUM(MYCS[[#This Row],[FY25-26 sum (signed)]:[Cumulative spending to end FY 23/24]],MYCS[[#This Row],[Approved budget FY 24/25]])</f>
        <v>0</v>
      </c>
      <c r="V965" s="99">
        <f>MYCS[[#This Row],[Total Project Commitments]]-MYCS[[#This Row],[Total approved cost of the project by DC (Value in UGX)]]</f>
        <v>0</v>
      </c>
      <c r="W965" s="93"/>
      <c r="X965" s="93"/>
      <c r="Y965" s="93"/>
      <c r="Z965" s="100"/>
    </row>
    <row r="966" spans="1:26" ht="20.25" x14ac:dyDescent="0.3">
      <c r="A966" s="93"/>
      <c r="B966" s="94" t="str">
        <f ca="1">IFERROR(OFFSET(DC[[#Headers],[Code Project]],MATCH(MYCS[[#This Row],[Project Code and Name ]],DC[Code Project],0),-3),"")</f>
        <v/>
      </c>
      <c r="C966" s="93"/>
      <c r="D966" s="95" t="str">
        <f ca="1">IFERROR(OFFSET(DC[[#Headers],[Code Project]],MATCH(MYCS[[#This Row],[Project Code and Name ]],DC[Code Project],0),1),"")</f>
        <v/>
      </c>
      <c r="E966" s="96" t="str">
        <f ca="1">IFERROR(OFFSET(DC[[#Headers],[Code Project]],MATCH(MYCS[[#This Row],[Project Code and Name ]],DC[Code Project],0),6),"")</f>
        <v/>
      </c>
      <c r="F966" s="93"/>
      <c r="G966" s="93"/>
      <c r="H966" s="97"/>
      <c r="I966" s="97"/>
      <c r="J966" s="97"/>
      <c r="K966" s="97"/>
      <c r="L966" s="97"/>
      <c r="M966" s="97"/>
      <c r="N966" s="98">
        <f>J966+K966+L966+MYCS[[#This Row],[Non contractual commitments]]</f>
        <v>0</v>
      </c>
      <c r="O966" s="97"/>
      <c r="P966" s="97"/>
      <c r="Q966" s="97"/>
      <c r="R966" s="97"/>
      <c r="S966" s="97"/>
      <c r="T966" s="97"/>
      <c r="U966" s="98">
        <f>SUM(MYCS[[#This Row],[FY25-26 sum (signed)]:[Cumulative spending to end FY 23/24]],MYCS[[#This Row],[Approved budget FY 24/25]])</f>
        <v>0</v>
      </c>
      <c r="V966" s="99">
        <f>MYCS[[#This Row],[Total Project Commitments]]-MYCS[[#This Row],[Total approved cost of the project by DC (Value in UGX)]]</f>
        <v>0</v>
      </c>
      <c r="W966" s="93"/>
      <c r="X966" s="93"/>
      <c r="Y966" s="93"/>
      <c r="Z966" s="100"/>
    </row>
    <row r="967" spans="1:26" ht="20.25" x14ac:dyDescent="0.3">
      <c r="A967" s="93"/>
      <c r="B967" s="94" t="str">
        <f ca="1">IFERROR(OFFSET(DC[[#Headers],[Code Project]],MATCH(MYCS[[#This Row],[Project Code and Name ]],DC[Code Project],0),-3),"")</f>
        <v/>
      </c>
      <c r="C967" s="93"/>
      <c r="D967" s="95" t="str">
        <f ca="1">IFERROR(OFFSET(DC[[#Headers],[Code Project]],MATCH(MYCS[[#This Row],[Project Code and Name ]],DC[Code Project],0),1),"")</f>
        <v/>
      </c>
      <c r="E967" s="96" t="str">
        <f ca="1">IFERROR(OFFSET(DC[[#Headers],[Code Project]],MATCH(MYCS[[#This Row],[Project Code and Name ]],DC[Code Project],0),6),"")</f>
        <v/>
      </c>
      <c r="F967" s="93"/>
      <c r="G967" s="93"/>
      <c r="H967" s="97"/>
      <c r="I967" s="97"/>
      <c r="J967" s="97"/>
      <c r="K967" s="97"/>
      <c r="L967" s="97"/>
      <c r="M967" s="97"/>
      <c r="N967" s="98">
        <f>J967+K967+L967+MYCS[[#This Row],[Non contractual commitments]]</f>
        <v>0</v>
      </c>
      <c r="O967" s="97"/>
      <c r="P967" s="97"/>
      <c r="Q967" s="97"/>
      <c r="R967" s="97"/>
      <c r="S967" s="97"/>
      <c r="T967" s="97"/>
      <c r="U967" s="98">
        <f>SUM(MYCS[[#This Row],[FY25-26 sum (signed)]:[Cumulative spending to end FY 23/24]],MYCS[[#This Row],[Approved budget FY 24/25]])</f>
        <v>0</v>
      </c>
      <c r="V967" s="99">
        <f>MYCS[[#This Row],[Total Project Commitments]]-MYCS[[#This Row],[Total approved cost of the project by DC (Value in UGX)]]</f>
        <v>0</v>
      </c>
      <c r="W967" s="93"/>
      <c r="X967" s="93"/>
      <c r="Y967" s="93"/>
      <c r="Z967" s="100"/>
    </row>
    <row r="968" spans="1:26" ht="20.25" x14ac:dyDescent="0.3">
      <c r="A968" s="93"/>
      <c r="B968" s="94" t="str">
        <f ca="1">IFERROR(OFFSET(DC[[#Headers],[Code Project]],MATCH(MYCS[[#This Row],[Project Code and Name ]],DC[Code Project],0),-3),"")</f>
        <v/>
      </c>
      <c r="C968" s="93"/>
      <c r="D968" s="95" t="str">
        <f ca="1">IFERROR(OFFSET(DC[[#Headers],[Code Project]],MATCH(MYCS[[#This Row],[Project Code and Name ]],DC[Code Project],0),1),"")</f>
        <v/>
      </c>
      <c r="E968" s="96" t="str">
        <f ca="1">IFERROR(OFFSET(DC[[#Headers],[Code Project]],MATCH(MYCS[[#This Row],[Project Code and Name ]],DC[Code Project],0),6),"")</f>
        <v/>
      </c>
      <c r="F968" s="93"/>
      <c r="G968" s="93"/>
      <c r="H968" s="97"/>
      <c r="I968" s="97"/>
      <c r="J968" s="97"/>
      <c r="K968" s="97"/>
      <c r="L968" s="97"/>
      <c r="M968" s="97"/>
      <c r="N968" s="98">
        <f>J968+K968+L968+MYCS[[#This Row],[Non contractual commitments]]</f>
        <v>0</v>
      </c>
      <c r="O968" s="97"/>
      <c r="P968" s="97"/>
      <c r="Q968" s="97"/>
      <c r="R968" s="97"/>
      <c r="S968" s="97"/>
      <c r="T968" s="97"/>
      <c r="U968" s="98">
        <f>SUM(MYCS[[#This Row],[FY25-26 sum (signed)]:[Cumulative spending to end FY 23/24]],MYCS[[#This Row],[Approved budget FY 24/25]])</f>
        <v>0</v>
      </c>
      <c r="V968" s="99">
        <f>MYCS[[#This Row],[Total Project Commitments]]-MYCS[[#This Row],[Total approved cost of the project by DC (Value in UGX)]]</f>
        <v>0</v>
      </c>
      <c r="W968" s="93"/>
      <c r="X968" s="93"/>
      <c r="Y968" s="93"/>
      <c r="Z968" s="100"/>
    </row>
    <row r="969" spans="1:26" ht="20.25" x14ac:dyDescent="0.3">
      <c r="A969" s="93"/>
      <c r="B969" s="94" t="str">
        <f ca="1">IFERROR(OFFSET(DC[[#Headers],[Code Project]],MATCH(MYCS[[#This Row],[Project Code and Name ]],DC[Code Project],0),-3),"")</f>
        <v/>
      </c>
      <c r="C969" s="93"/>
      <c r="D969" s="95" t="str">
        <f ca="1">IFERROR(OFFSET(DC[[#Headers],[Code Project]],MATCH(MYCS[[#This Row],[Project Code and Name ]],DC[Code Project],0),1),"")</f>
        <v/>
      </c>
      <c r="E969" s="96" t="str">
        <f ca="1">IFERROR(OFFSET(DC[[#Headers],[Code Project]],MATCH(MYCS[[#This Row],[Project Code and Name ]],DC[Code Project],0),6),"")</f>
        <v/>
      </c>
      <c r="F969" s="93"/>
      <c r="G969" s="93"/>
      <c r="H969" s="97"/>
      <c r="I969" s="97"/>
      <c r="J969" s="97"/>
      <c r="K969" s="97"/>
      <c r="L969" s="97"/>
      <c r="M969" s="97"/>
      <c r="N969" s="98">
        <f>J969+K969+L969+MYCS[[#This Row],[Non contractual commitments]]</f>
        <v>0</v>
      </c>
      <c r="O969" s="97"/>
      <c r="P969" s="97"/>
      <c r="Q969" s="97"/>
      <c r="R969" s="97"/>
      <c r="S969" s="97"/>
      <c r="T969" s="97"/>
      <c r="U969" s="98">
        <f>SUM(MYCS[[#This Row],[FY25-26 sum (signed)]:[Cumulative spending to end FY 23/24]],MYCS[[#This Row],[Approved budget FY 24/25]])</f>
        <v>0</v>
      </c>
      <c r="V969" s="99">
        <f>MYCS[[#This Row],[Total Project Commitments]]-MYCS[[#This Row],[Total approved cost of the project by DC (Value in UGX)]]</f>
        <v>0</v>
      </c>
      <c r="W969" s="93"/>
      <c r="X969" s="93"/>
      <c r="Y969" s="93"/>
      <c r="Z969" s="100"/>
    </row>
    <row r="970" spans="1:26" ht="20.25" x14ac:dyDescent="0.3">
      <c r="A970" s="93"/>
      <c r="B970" s="94" t="str">
        <f ca="1">IFERROR(OFFSET(DC[[#Headers],[Code Project]],MATCH(MYCS[[#This Row],[Project Code and Name ]],DC[Code Project],0),-3),"")</f>
        <v/>
      </c>
      <c r="C970" s="93"/>
      <c r="D970" s="95" t="str">
        <f ca="1">IFERROR(OFFSET(DC[[#Headers],[Code Project]],MATCH(MYCS[[#This Row],[Project Code and Name ]],DC[Code Project],0),1),"")</f>
        <v/>
      </c>
      <c r="E970" s="96" t="str">
        <f ca="1">IFERROR(OFFSET(DC[[#Headers],[Code Project]],MATCH(MYCS[[#This Row],[Project Code and Name ]],DC[Code Project],0),6),"")</f>
        <v/>
      </c>
      <c r="F970" s="93"/>
      <c r="G970" s="93"/>
      <c r="H970" s="97"/>
      <c r="I970" s="97"/>
      <c r="J970" s="97"/>
      <c r="K970" s="97"/>
      <c r="L970" s="97"/>
      <c r="M970" s="97"/>
      <c r="N970" s="98">
        <f>J970+K970+L970+MYCS[[#This Row],[Non contractual commitments]]</f>
        <v>0</v>
      </c>
      <c r="O970" s="97"/>
      <c r="P970" s="97"/>
      <c r="Q970" s="97"/>
      <c r="R970" s="97"/>
      <c r="S970" s="97"/>
      <c r="T970" s="97"/>
      <c r="U970" s="98">
        <f>SUM(MYCS[[#This Row],[FY25-26 sum (signed)]:[Cumulative spending to end FY 23/24]],MYCS[[#This Row],[Approved budget FY 24/25]])</f>
        <v>0</v>
      </c>
      <c r="V970" s="99">
        <f>MYCS[[#This Row],[Total Project Commitments]]-MYCS[[#This Row],[Total approved cost of the project by DC (Value in UGX)]]</f>
        <v>0</v>
      </c>
      <c r="W970" s="93"/>
      <c r="X970" s="93"/>
      <c r="Y970" s="93"/>
      <c r="Z970" s="100"/>
    </row>
    <row r="971" spans="1:26" ht="20.25" x14ac:dyDescent="0.3">
      <c r="A971" s="93"/>
      <c r="B971" s="94" t="str">
        <f ca="1">IFERROR(OFFSET(DC[[#Headers],[Code Project]],MATCH(MYCS[[#This Row],[Project Code and Name ]],DC[Code Project],0),-3),"")</f>
        <v/>
      </c>
      <c r="C971" s="93"/>
      <c r="D971" s="95" t="str">
        <f ca="1">IFERROR(OFFSET(DC[[#Headers],[Code Project]],MATCH(MYCS[[#This Row],[Project Code and Name ]],DC[Code Project],0),1),"")</f>
        <v/>
      </c>
      <c r="E971" s="96" t="str">
        <f ca="1">IFERROR(OFFSET(DC[[#Headers],[Code Project]],MATCH(MYCS[[#This Row],[Project Code and Name ]],DC[Code Project],0),6),"")</f>
        <v/>
      </c>
      <c r="F971" s="93"/>
      <c r="G971" s="93"/>
      <c r="H971" s="97"/>
      <c r="I971" s="97"/>
      <c r="J971" s="97"/>
      <c r="K971" s="97"/>
      <c r="L971" s="97"/>
      <c r="M971" s="97"/>
      <c r="N971" s="98">
        <f>J971+K971+L971+MYCS[[#This Row],[Non contractual commitments]]</f>
        <v>0</v>
      </c>
      <c r="O971" s="97"/>
      <c r="P971" s="97"/>
      <c r="Q971" s="97"/>
      <c r="R971" s="97"/>
      <c r="S971" s="97"/>
      <c r="T971" s="97"/>
      <c r="U971" s="98">
        <f>SUM(MYCS[[#This Row],[FY25-26 sum (signed)]:[Cumulative spending to end FY 23/24]],MYCS[[#This Row],[Approved budget FY 24/25]])</f>
        <v>0</v>
      </c>
      <c r="V971" s="99">
        <f>MYCS[[#This Row],[Total Project Commitments]]-MYCS[[#This Row],[Total approved cost of the project by DC (Value in UGX)]]</f>
        <v>0</v>
      </c>
      <c r="W971" s="93"/>
      <c r="X971" s="93"/>
      <c r="Y971" s="93"/>
      <c r="Z971" s="100"/>
    </row>
    <row r="972" spans="1:26" ht="20.25" x14ac:dyDescent="0.3">
      <c r="A972" s="93"/>
      <c r="B972" s="94" t="str">
        <f ca="1">IFERROR(OFFSET(DC[[#Headers],[Code Project]],MATCH(MYCS[[#This Row],[Project Code and Name ]],DC[Code Project],0),-3),"")</f>
        <v/>
      </c>
      <c r="C972" s="93"/>
      <c r="D972" s="95" t="str">
        <f ca="1">IFERROR(OFFSET(DC[[#Headers],[Code Project]],MATCH(MYCS[[#This Row],[Project Code and Name ]],DC[Code Project],0),1),"")</f>
        <v/>
      </c>
      <c r="E972" s="96" t="str">
        <f ca="1">IFERROR(OFFSET(DC[[#Headers],[Code Project]],MATCH(MYCS[[#This Row],[Project Code and Name ]],DC[Code Project],0),6),"")</f>
        <v/>
      </c>
      <c r="F972" s="93"/>
      <c r="G972" s="93"/>
      <c r="H972" s="97"/>
      <c r="I972" s="97"/>
      <c r="J972" s="97"/>
      <c r="K972" s="97"/>
      <c r="L972" s="97"/>
      <c r="M972" s="97"/>
      <c r="N972" s="98">
        <f>J972+K972+L972+MYCS[[#This Row],[Non contractual commitments]]</f>
        <v>0</v>
      </c>
      <c r="O972" s="97"/>
      <c r="P972" s="97"/>
      <c r="Q972" s="97"/>
      <c r="R972" s="97"/>
      <c r="S972" s="97"/>
      <c r="T972" s="97"/>
      <c r="U972" s="98">
        <f>SUM(MYCS[[#This Row],[FY25-26 sum (signed)]:[Cumulative spending to end FY 23/24]],MYCS[[#This Row],[Approved budget FY 24/25]])</f>
        <v>0</v>
      </c>
      <c r="V972" s="99">
        <f>MYCS[[#This Row],[Total Project Commitments]]-MYCS[[#This Row],[Total approved cost of the project by DC (Value in UGX)]]</f>
        <v>0</v>
      </c>
      <c r="W972" s="93"/>
      <c r="X972" s="93"/>
      <c r="Y972" s="93"/>
      <c r="Z972" s="100"/>
    </row>
    <row r="973" spans="1:26" ht="20.25" x14ac:dyDescent="0.3">
      <c r="A973" s="93"/>
      <c r="B973" s="94" t="str">
        <f ca="1">IFERROR(OFFSET(DC[[#Headers],[Code Project]],MATCH(MYCS[[#This Row],[Project Code and Name ]],DC[Code Project],0),-3),"")</f>
        <v/>
      </c>
      <c r="C973" s="93"/>
      <c r="D973" s="95" t="str">
        <f ca="1">IFERROR(OFFSET(DC[[#Headers],[Code Project]],MATCH(MYCS[[#This Row],[Project Code and Name ]],DC[Code Project],0),1),"")</f>
        <v/>
      </c>
      <c r="E973" s="96" t="str">
        <f ca="1">IFERROR(OFFSET(DC[[#Headers],[Code Project]],MATCH(MYCS[[#This Row],[Project Code and Name ]],DC[Code Project],0),6),"")</f>
        <v/>
      </c>
      <c r="F973" s="93"/>
      <c r="G973" s="93"/>
      <c r="H973" s="97"/>
      <c r="I973" s="97"/>
      <c r="J973" s="97"/>
      <c r="K973" s="97"/>
      <c r="L973" s="97"/>
      <c r="M973" s="97"/>
      <c r="N973" s="98">
        <f>J973+K973+L973+MYCS[[#This Row],[Non contractual commitments]]</f>
        <v>0</v>
      </c>
      <c r="O973" s="97"/>
      <c r="P973" s="97"/>
      <c r="Q973" s="97"/>
      <c r="R973" s="97"/>
      <c r="S973" s="97"/>
      <c r="T973" s="97"/>
      <c r="U973" s="98">
        <f>SUM(MYCS[[#This Row],[FY25-26 sum (signed)]:[Cumulative spending to end FY 23/24]],MYCS[[#This Row],[Approved budget FY 24/25]])</f>
        <v>0</v>
      </c>
      <c r="V973" s="99">
        <f>MYCS[[#This Row],[Total Project Commitments]]-MYCS[[#This Row],[Total approved cost of the project by DC (Value in UGX)]]</f>
        <v>0</v>
      </c>
      <c r="W973" s="93"/>
      <c r="X973" s="93"/>
      <c r="Y973" s="93"/>
      <c r="Z973" s="100"/>
    </row>
    <row r="974" spans="1:26" ht="20.25" x14ac:dyDescent="0.3">
      <c r="A974" s="93"/>
      <c r="B974" s="94" t="str">
        <f ca="1">IFERROR(OFFSET(DC[[#Headers],[Code Project]],MATCH(MYCS[[#This Row],[Project Code and Name ]],DC[Code Project],0),-3),"")</f>
        <v/>
      </c>
      <c r="C974" s="93"/>
      <c r="D974" s="95" t="str">
        <f ca="1">IFERROR(OFFSET(DC[[#Headers],[Code Project]],MATCH(MYCS[[#This Row],[Project Code and Name ]],DC[Code Project],0),1),"")</f>
        <v/>
      </c>
      <c r="E974" s="96" t="str">
        <f ca="1">IFERROR(OFFSET(DC[[#Headers],[Code Project]],MATCH(MYCS[[#This Row],[Project Code and Name ]],DC[Code Project],0),6),"")</f>
        <v/>
      </c>
      <c r="F974" s="93"/>
      <c r="G974" s="93"/>
      <c r="H974" s="97"/>
      <c r="I974" s="97"/>
      <c r="J974" s="97"/>
      <c r="K974" s="97"/>
      <c r="L974" s="97"/>
      <c r="M974" s="97"/>
      <c r="N974" s="98">
        <f>J974+K974+L974+MYCS[[#This Row],[Non contractual commitments]]</f>
        <v>0</v>
      </c>
      <c r="O974" s="97"/>
      <c r="P974" s="97"/>
      <c r="Q974" s="97"/>
      <c r="R974" s="97"/>
      <c r="S974" s="97"/>
      <c r="T974" s="97"/>
      <c r="U974" s="98">
        <f>SUM(MYCS[[#This Row],[FY25-26 sum (signed)]:[Cumulative spending to end FY 23/24]],MYCS[[#This Row],[Approved budget FY 24/25]])</f>
        <v>0</v>
      </c>
      <c r="V974" s="99">
        <f>MYCS[[#This Row],[Total Project Commitments]]-MYCS[[#This Row],[Total approved cost of the project by DC (Value in UGX)]]</f>
        <v>0</v>
      </c>
      <c r="W974" s="93"/>
      <c r="X974" s="93"/>
      <c r="Y974" s="93"/>
      <c r="Z974" s="100"/>
    </row>
    <row r="975" spans="1:26" ht="20.25" x14ac:dyDescent="0.3">
      <c r="A975" s="93"/>
      <c r="B975" s="94" t="str">
        <f ca="1">IFERROR(OFFSET(DC[[#Headers],[Code Project]],MATCH(MYCS[[#This Row],[Project Code and Name ]],DC[Code Project],0),-3),"")</f>
        <v/>
      </c>
      <c r="C975" s="93"/>
      <c r="D975" s="95" t="str">
        <f ca="1">IFERROR(OFFSET(DC[[#Headers],[Code Project]],MATCH(MYCS[[#This Row],[Project Code and Name ]],DC[Code Project],0),1),"")</f>
        <v/>
      </c>
      <c r="E975" s="96" t="str">
        <f ca="1">IFERROR(OFFSET(DC[[#Headers],[Code Project]],MATCH(MYCS[[#This Row],[Project Code and Name ]],DC[Code Project],0),6),"")</f>
        <v/>
      </c>
      <c r="F975" s="93"/>
      <c r="G975" s="93"/>
      <c r="H975" s="97"/>
      <c r="I975" s="97"/>
      <c r="J975" s="97"/>
      <c r="K975" s="97"/>
      <c r="L975" s="97"/>
      <c r="M975" s="97"/>
      <c r="N975" s="98">
        <f>J975+K975+L975+MYCS[[#This Row],[Non contractual commitments]]</f>
        <v>0</v>
      </c>
      <c r="O975" s="97"/>
      <c r="P975" s="97"/>
      <c r="Q975" s="97"/>
      <c r="R975" s="97"/>
      <c r="S975" s="97"/>
      <c r="T975" s="97"/>
      <c r="U975" s="98">
        <f>SUM(MYCS[[#This Row],[FY25-26 sum (signed)]:[Cumulative spending to end FY 23/24]],MYCS[[#This Row],[Approved budget FY 24/25]])</f>
        <v>0</v>
      </c>
      <c r="V975" s="99">
        <f>MYCS[[#This Row],[Total Project Commitments]]-MYCS[[#This Row],[Total approved cost of the project by DC (Value in UGX)]]</f>
        <v>0</v>
      </c>
      <c r="W975" s="93"/>
      <c r="X975" s="93"/>
      <c r="Y975" s="93"/>
      <c r="Z975" s="100"/>
    </row>
    <row r="976" spans="1:26" ht="20.25" x14ac:dyDescent="0.3">
      <c r="A976" s="93"/>
      <c r="B976" s="94" t="str">
        <f ca="1">IFERROR(OFFSET(DC[[#Headers],[Code Project]],MATCH(MYCS[[#This Row],[Project Code and Name ]],DC[Code Project],0),-3),"")</f>
        <v/>
      </c>
      <c r="C976" s="93"/>
      <c r="D976" s="95" t="str">
        <f ca="1">IFERROR(OFFSET(DC[[#Headers],[Code Project]],MATCH(MYCS[[#This Row],[Project Code and Name ]],DC[Code Project],0),1),"")</f>
        <v/>
      </c>
      <c r="E976" s="96" t="str">
        <f ca="1">IFERROR(OFFSET(DC[[#Headers],[Code Project]],MATCH(MYCS[[#This Row],[Project Code and Name ]],DC[Code Project],0),6),"")</f>
        <v/>
      </c>
      <c r="F976" s="93"/>
      <c r="G976" s="93"/>
      <c r="H976" s="97"/>
      <c r="I976" s="97"/>
      <c r="J976" s="97"/>
      <c r="K976" s="97"/>
      <c r="L976" s="97"/>
      <c r="M976" s="97"/>
      <c r="N976" s="98">
        <f>J976+K976+L976+MYCS[[#This Row],[Non contractual commitments]]</f>
        <v>0</v>
      </c>
      <c r="O976" s="97"/>
      <c r="P976" s="97"/>
      <c r="Q976" s="97"/>
      <c r="R976" s="97"/>
      <c r="S976" s="97"/>
      <c r="T976" s="97"/>
      <c r="U976" s="98">
        <f>SUM(MYCS[[#This Row],[FY25-26 sum (signed)]:[Cumulative spending to end FY 23/24]],MYCS[[#This Row],[Approved budget FY 24/25]])</f>
        <v>0</v>
      </c>
      <c r="V976" s="99">
        <f>MYCS[[#This Row],[Total Project Commitments]]-MYCS[[#This Row],[Total approved cost of the project by DC (Value in UGX)]]</f>
        <v>0</v>
      </c>
      <c r="W976" s="93"/>
      <c r="X976" s="93"/>
      <c r="Y976" s="93"/>
      <c r="Z976" s="100"/>
    </row>
    <row r="977" spans="1:26" ht="20.25" x14ac:dyDescent="0.3">
      <c r="A977" s="93"/>
      <c r="B977" s="94" t="str">
        <f ca="1">IFERROR(OFFSET(DC[[#Headers],[Code Project]],MATCH(MYCS[[#This Row],[Project Code and Name ]],DC[Code Project],0),-3),"")</f>
        <v/>
      </c>
      <c r="C977" s="93"/>
      <c r="D977" s="95" t="str">
        <f ca="1">IFERROR(OFFSET(DC[[#Headers],[Code Project]],MATCH(MYCS[[#This Row],[Project Code and Name ]],DC[Code Project],0),1),"")</f>
        <v/>
      </c>
      <c r="E977" s="96" t="str">
        <f ca="1">IFERROR(OFFSET(DC[[#Headers],[Code Project]],MATCH(MYCS[[#This Row],[Project Code and Name ]],DC[Code Project],0),6),"")</f>
        <v/>
      </c>
      <c r="F977" s="93"/>
      <c r="G977" s="93"/>
      <c r="H977" s="97"/>
      <c r="I977" s="97"/>
      <c r="J977" s="97"/>
      <c r="K977" s="97"/>
      <c r="L977" s="97"/>
      <c r="M977" s="97"/>
      <c r="N977" s="98">
        <f>J977+K977+L977+MYCS[[#This Row],[Non contractual commitments]]</f>
        <v>0</v>
      </c>
      <c r="O977" s="97"/>
      <c r="P977" s="97"/>
      <c r="Q977" s="97"/>
      <c r="R977" s="97"/>
      <c r="S977" s="97"/>
      <c r="T977" s="97"/>
      <c r="U977" s="98">
        <f>SUM(MYCS[[#This Row],[FY25-26 sum (signed)]:[Cumulative spending to end FY 23/24]],MYCS[[#This Row],[Approved budget FY 24/25]])</f>
        <v>0</v>
      </c>
      <c r="V977" s="99">
        <f>MYCS[[#This Row],[Total Project Commitments]]-MYCS[[#This Row],[Total approved cost of the project by DC (Value in UGX)]]</f>
        <v>0</v>
      </c>
      <c r="W977" s="93"/>
      <c r="X977" s="93"/>
      <c r="Y977" s="93"/>
      <c r="Z977" s="100"/>
    </row>
    <row r="978" spans="1:26" ht="20.25" x14ac:dyDescent="0.3">
      <c r="A978" s="93"/>
      <c r="B978" s="94" t="str">
        <f ca="1">IFERROR(OFFSET(DC[[#Headers],[Code Project]],MATCH(MYCS[[#This Row],[Project Code and Name ]],DC[Code Project],0),-3),"")</f>
        <v/>
      </c>
      <c r="C978" s="93"/>
      <c r="D978" s="95" t="str">
        <f ca="1">IFERROR(OFFSET(DC[[#Headers],[Code Project]],MATCH(MYCS[[#This Row],[Project Code and Name ]],DC[Code Project],0),1),"")</f>
        <v/>
      </c>
      <c r="E978" s="96" t="str">
        <f ca="1">IFERROR(OFFSET(DC[[#Headers],[Code Project]],MATCH(MYCS[[#This Row],[Project Code and Name ]],DC[Code Project],0),6),"")</f>
        <v/>
      </c>
      <c r="F978" s="93"/>
      <c r="G978" s="93"/>
      <c r="H978" s="97"/>
      <c r="I978" s="97"/>
      <c r="J978" s="97"/>
      <c r="K978" s="97"/>
      <c r="L978" s="97"/>
      <c r="M978" s="97"/>
      <c r="N978" s="98">
        <f>J978+K978+L978+MYCS[[#This Row],[Non contractual commitments]]</f>
        <v>0</v>
      </c>
      <c r="O978" s="97"/>
      <c r="P978" s="97"/>
      <c r="Q978" s="97"/>
      <c r="R978" s="97"/>
      <c r="S978" s="97"/>
      <c r="T978" s="97"/>
      <c r="U978" s="98">
        <f>SUM(MYCS[[#This Row],[FY25-26 sum (signed)]:[Cumulative spending to end FY 23/24]],MYCS[[#This Row],[Approved budget FY 24/25]])</f>
        <v>0</v>
      </c>
      <c r="V978" s="99">
        <f>MYCS[[#This Row],[Total Project Commitments]]-MYCS[[#This Row],[Total approved cost of the project by DC (Value in UGX)]]</f>
        <v>0</v>
      </c>
      <c r="W978" s="93"/>
      <c r="X978" s="93"/>
      <c r="Y978" s="93"/>
      <c r="Z978" s="100"/>
    </row>
    <row r="979" spans="1:26" ht="20.25" x14ac:dyDescent="0.3">
      <c r="A979" s="93"/>
      <c r="B979" s="94" t="str">
        <f ca="1">IFERROR(OFFSET(DC[[#Headers],[Code Project]],MATCH(MYCS[[#This Row],[Project Code and Name ]],DC[Code Project],0),-3),"")</f>
        <v/>
      </c>
      <c r="C979" s="93"/>
      <c r="D979" s="95" t="str">
        <f ca="1">IFERROR(OFFSET(DC[[#Headers],[Code Project]],MATCH(MYCS[[#This Row],[Project Code and Name ]],DC[Code Project],0),1),"")</f>
        <v/>
      </c>
      <c r="E979" s="96" t="str">
        <f ca="1">IFERROR(OFFSET(DC[[#Headers],[Code Project]],MATCH(MYCS[[#This Row],[Project Code and Name ]],DC[Code Project],0),6),"")</f>
        <v/>
      </c>
      <c r="F979" s="93"/>
      <c r="G979" s="93"/>
      <c r="H979" s="97"/>
      <c r="I979" s="97"/>
      <c r="J979" s="97"/>
      <c r="K979" s="97"/>
      <c r="L979" s="97"/>
      <c r="M979" s="97"/>
      <c r="N979" s="98">
        <f>J979+K979+L979+MYCS[[#This Row],[Non contractual commitments]]</f>
        <v>0</v>
      </c>
      <c r="O979" s="97"/>
      <c r="P979" s="97"/>
      <c r="Q979" s="97"/>
      <c r="R979" s="97"/>
      <c r="S979" s="97"/>
      <c r="T979" s="97"/>
      <c r="U979" s="98">
        <f>SUM(MYCS[[#This Row],[FY25-26 sum (signed)]:[Cumulative spending to end FY 23/24]],MYCS[[#This Row],[Approved budget FY 24/25]])</f>
        <v>0</v>
      </c>
      <c r="V979" s="99">
        <f>MYCS[[#This Row],[Total Project Commitments]]-MYCS[[#This Row],[Total approved cost of the project by DC (Value in UGX)]]</f>
        <v>0</v>
      </c>
      <c r="W979" s="93"/>
      <c r="X979" s="93"/>
      <c r="Y979" s="93"/>
      <c r="Z979" s="100"/>
    </row>
    <row r="980" spans="1:26" ht="20.25" x14ac:dyDescent="0.3">
      <c r="A980" s="93"/>
      <c r="B980" s="94" t="str">
        <f ca="1">IFERROR(OFFSET(DC[[#Headers],[Code Project]],MATCH(MYCS[[#This Row],[Project Code and Name ]],DC[Code Project],0),-3),"")</f>
        <v/>
      </c>
      <c r="C980" s="93"/>
      <c r="D980" s="95" t="str">
        <f ca="1">IFERROR(OFFSET(DC[[#Headers],[Code Project]],MATCH(MYCS[[#This Row],[Project Code and Name ]],DC[Code Project],0),1),"")</f>
        <v/>
      </c>
      <c r="E980" s="96" t="str">
        <f ca="1">IFERROR(OFFSET(DC[[#Headers],[Code Project]],MATCH(MYCS[[#This Row],[Project Code and Name ]],DC[Code Project],0),6),"")</f>
        <v/>
      </c>
      <c r="F980" s="93"/>
      <c r="G980" s="93"/>
      <c r="H980" s="97"/>
      <c r="I980" s="97"/>
      <c r="J980" s="97"/>
      <c r="K980" s="97"/>
      <c r="L980" s="97"/>
      <c r="M980" s="97"/>
      <c r="N980" s="98">
        <f>J980+K980+L980+MYCS[[#This Row],[Non contractual commitments]]</f>
        <v>0</v>
      </c>
      <c r="O980" s="97"/>
      <c r="P980" s="97"/>
      <c r="Q980" s="97"/>
      <c r="R980" s="97"/>
      <c r="S980" s="97"/>
      <c r="T980" s="97"/>
      <c r="U980" s="98">
        <f>SUM(MYCS[[#This Row],[FY25-26 sum (signed)]:[Cumulative spending to end FY 23/24]],MYCS[[#This Row],[Approved budget FY 24/25]])</f>
        <v>0</v>
      </c>
      <c r="V980" s="99">
        <f>MYCS[[#This Row],[Total Project Commitments]]-MYCS[[#This Row],[Total approved cost of the project by DC (Value in UGX)]]</f>
        <v>0</v>
      </c>
      <c r="W980" s="93"/>
      <c r="X980" s="93"/>
      <c r="Y980" s="93"/>
      <c r="Z980" s="100"/>
    </row>
    <row r="981" spans="1:26" ht="20.25" x14ac:dyDescent="0.3">
      <c r="A981" s="93"/>
      <c r="B981" s="94" t="str">
        <f ca="1">IFERROR(OFFSET(DC[[#Headers],[Code Project]],MATCH(MYCS[[#This Row],[Project Code and Name ]],DC[Code Project],0),-3),"")</f>
        <v/>
      </c>
      <c r="C981" s="93"/>
      <c r="D981" s="95" t="str">
        <f ca="1">IFERROR(OFFSET(DC[[#Headers],[Code Project]],MATCH(MYCS[[#This Row],[Project Code and Name ]],DC[Code Project],0),1),"")</f>
        <v/>
      </c>
      <c r="E981" s="96" t="str">
        <f ca="1">IFERROR(OFFSET(DC[[#Headers],[Code Project]],MATCH(MYCS[[#This Row],[Project Code and Name ]],DC[Code Project],0),6),"")</f>
        <v/>
      </c>
      <c r="F981" s="93"/>
      <c r="G981" s="93"/>
      <c r="H981" s="97"/>
      <c r="I981" s="97"/>
      <c r="J981" s="97"/>
      <c r="K981" s="97"/>
      <c r="L981" s="97"/>
      <c r="M981" s="97"/>
      <c r="N981" s="98">
        <f>J981+K981+L981+MYCS[[#This Row],[Non contractual commitments]]</f>
        <v>0</v>
      </c>
      <c r="O981" s="97"/>
      <c r="P981" s="97"/>
      <c r="Q981" s="97"/>
      <c r="R981" s="97"/>
      <c r="S981" s="97"/>
      <c r="T981" s="97"/>
      <c r="U981" s="98">
        <f>SUM(MYCS[[#This Row],[FY25-26 sum (signed)]:[Cumulative spending to end FY 23/24]],MYCS[[#This Row],[Approved budget FY 24/25]])</f>
        <v>0</v>
      </c>
      <c r="V981" s="99">
        <f>MYCS[[#This Row],[Total Project Commitments]]-MYCS[[#This Row],[Total approved cost of the project by DC (Value in UGX)]]</f>
        <v>0</v>
      </c>
      <c r="W981" s="93"/>
      <c r="X981" s="93"/>
      <c r="Y981" s="93"/>
      <c r="Z981" s="100"/>
    </row>
    <row r="982" spans="1:26" ht="20.25" x14ac:dyDescent="0.3">
      <c r="A982" s="93"/>
      <c r="B982" s="94" t="str">
        <f ca="1">IFERROR(OFFSET(DC[[#Headers],[Code Project]],MATCH(MYCS[[#This Row],[Project Code and Name ]],DC[Code Project],0),-3),"")</f>
        <v/>
      </c>
      <c r="C982" s="93"/>
      <c r="D982" s="95" t="str">
        <f ca="1">IFERROR(OFFSET(DC[[#Headers],[Code Project]],MATCH(MYCS[[#This Row],[Project Code and Name ]],DC[Code Project],0),1),"")</f>
        <v/>
      </c>
      <c r="E982" s="96" t="str">
        <f ca="1">IFERROR(OFFSET(DC[[#Headers],[Code Project]],MATCH(MYCS[[#This Row],[Project Code and Name ]],DC[Code Project],0),6),"")</f>
        <v/>
      </c>
      <c r="F982" s="93"/>
      <c r="G982" s="93"/>
      <c r="H982" s="97"/>
      <c r="I982" s="97"/>
      <c r="J982" s="97"/>
      <c r="K982" s="97"/>
      <c r="L982" s="97"/>
      <c r="M982" s="97"/>
      <c r="N982" s="98">
        <f>J982+K982+L982+MYCS[[#This Row],[Non contractual commitments]]</f>
        <v>0</v>
      </c>
      <c r="O982" s="97"/>
      <c r="P982" s="97"/>
      <c r="Q982" s="97"/>
      <c r="R982" s="97"/>
      <c r="S982" s="97"/>
      <c r="T982" s="97"/>
      <c r="U982" s="98">
        <f>SUM(MYCS[[#This Row],[FY25-26 sum (signed)]:[Cumulative spending to end FY 23/24]],MYCS[[#This Row],[Approved budget FY 24/25]])</f>
        <v>0</v>
      </c>
      <c r="V982" s="99">
        <f>MYCS[[#This Row],[Total Project Commitments]]-MYCS[[#This Row],[Total approved cost of the project by DC (Value in UGX)]]</f>
        <v>0</v>
      </c>
      <c r="W982" s="93"/>
      <c r="X982" s="93"/>
      <c r="Y982" s="93"/>
      <c r="Z982" s="100"/>
    </row>
    <row r="983" spans="1:26" ht="20.25" x14ac:dyDescent="0.3">
      <c r="A983" s="93"/>
      <c r="B983" s="94" t="str">
        <f ca="1">IFERROR(OFFSET(DC[[#Headers],[Code Project]],MATCH(MYCS[[#This Row],[Project Code and Name ]],DC[Code Project],0),-3),"")</f>
        <v/>
      </c>
      <c r="C983" s="93"/>
      <c r="D983" s="95" t="str">
        <f ca="1">IFERROR(OFFSET(DC[[#Headers],[Code Project]],MATCH(MYCS[[#This Row],[Project Code and Name ]],DC[Code Project],0),1),"")</f>
        <v/>
      </c>
      <c r="E983" s="96" t="str">
        <f ca="1">IFERROR(OFFSET(DC[[#Headers],[Code Project]],MATCH(MYCS[[#This Row],[Project Code and Name ]],DC[Code Project],0),6),"")</f>
        <v/>
      </c>
      <c r="F983" s="93"/>
      <c r="G983" s="93"/>
      <c r="H983" s="97"/>
      <c r="I983" s="97"/>
      <c r="J983" s="97"/>
      <c r="K983" s="97"/>
      <c r="L983" s="97"/>
      <c r="M983" s="97"/>
      <c r="N983" s="98">
        <f>J983+K983+L983+MYCS[[#This Row],[Non contractual commitments]]</f>
        <v>0</v>
      </c>
      <c r="O983" s="97"/>
      <c r="P983" s="97"/>
      <c r="Q983" s="97"/>
      <c r="R983" s="97"/>
      <c r="S983" s="97"/>
      <c r="T983" s="97"/>
      <c r="U983" s="98">
        <f>SUM(MYCS[[#This Row],[FY25-26 sum (signed)]:[Cumulative spending to end FY 23/24]],MYCS[[#This Row],[Approved budget FY 24/25]])</f>
        <v>0</v>
      </c>
      <c r="V983" s="99">
        <f>MYCS[[#This Row],[Total Project Commitments]]-MYCS[[#This Row],[Total approved cost of the project by DC (Value in UGX)]]</f>
        <v>0</v>
      </c>
      <c r="W983" s="93"/>
      <c r="X983" s="93"/>
      <c r="Y983" s="93"/>
      <c r="Z983" s="100"/>
    </row>
    <row r="984" spans="1:26" ht="20.25" x14ac:dyDescent="0.3">
      <c r="A984" s="93"/>
      <c r="B984" s="94" t="str">
        <f ca="1">IFERROR(OFFSET(DC[[#Headers],[Code Project]],MATCH(MYCS[[#This Row],[Project Code and Name ]],DC[Code Project],0),-3),"")</f>
        <v/>
      </c>
      <c r="C984" s="93"/>
      <c r="D984" s="95" t="str">
        <f ca="1">IFERROR(OFFSET(DC[[#Headers],[Code Project]],MATCH(MYCS[[#This Row],[Project Code and Name ]],DC[Code Project],0),1),"")</f>
        <v/>
      </c>
      <c r="E984" s="96" t="str">
        <f ca="1">IFERROR(OFFSET(DC[[#Headers],[Code Project]],MATCH(MYCS[[#This Row],[Project Code and Name ]],DC[Code Project],0),6),"")</f>
        <v/>
      </c>
      <c r="F984" s="93"/>
      <c r="G984" s="93"/>
      <c r="H984" s="97"/>
      <c r="I984" s="97"/>
      <c r="J984" s="97"/>
      <c r="K984" s="97"/>
      <c r="L984" s="97"/>
      <c r="M984" s="97"/>
      <c r="N984" s="98">
        <f>J984+K984+L984+MYCS[[#This Row],[Non contractual commitments]]</f>
        <v>0</v>
      </c>
      <c r="O984" s="97"/>
      <c r="P984" s="97"/>
      <c r="Q984" s="97"/>
      <c r="R984" s="97"/>
      <c r="S984" s="97"/>
      <c r="T984" s="97"/>
      <c r="U984" s="98">
        <f>SUM(MYCS[[#This Row],[FY25-26 sum (signed)]:[Cumulative spending to end FY 23/24]],MYCS[[#This Row],[Approved budget FY 24/25]])</f>
        <v>0</v>
      </c>
      <c r="V984" s="99">
        <f>MYCS[[#This Row],[Total Project Commitments]]-MYCS[[#This Row],[Total approved cost of the project by DC (Value in UGX)]]</f>
        <v>0</v>
      </c>
      <c r="W984" s="93"/>
      <c r="X984" s="93"/>
      <c r="Y984" s="93"/>
      <c r="Z984" s="100"/>
    </row>
    <row r="985" spans="1:26" ht="20.25" x14ac:dyDescent="0.3">
      <c r="A985" s="93"/>
      <c r="B985" s="94" t="str">
        <f ca="1">IFERROR(OFFSET(DC[[#Headers],[Code Project]],MATCH(MYCS[[#This Row],[Project Code and Name ]],DC[Code Project],0),-3),"")</f>
        <v/>
      </c>
      <c r="C985" s="93"/>
      <c r="D985" s="95" t="str">
        <f ca="1">IFERROR(OFFSET(DC[[#Headers],[Code Project]],MATCH(MYCS[[#This Row],[Project Code and Name ]],DC[Code Project],0),1),"")</f>
        <v/>
      </c>
      <c r="E985" s="96" t="str">
        <f ca="1">IFERROR(OFFSET(DC[[#Headers],[Code Project]],MATCH(MYCS[[#This Row],[Project Code and Name ]],DC[Code Project],0),6),"")</f>
        <v/>
      </c>
      <c r="F985" s="93"/>
      <c r="G985" s="93"/>
      <c r="H985" s="97"/>
      <c r="I985" s="97"/>
      <c r="J985" s="97"/>
      <c r="K985" s="97"/>
      <c r="L985" s="97"/>
      <c r="M985" s="97"/>
      <c r="N985" s="98">
        <f>J985+K985+L985+MYCS[[#This Row],[Non contractual commitments]]</f>
        <v>0</v>
      </c>
      <c r="O985" s="97"/>
      <c r="P985" s="97"/>
      <c r="Q985" s="97"/>
      <c r="R985" s="97"/>
      <c r="S985" s="97"/>
      <c r="T985" s="97"/>
      <c r="U985" s="98">
        <f>SUM(MYCS[[#This Row],[FY25-26 sum (signed)]:[Cumulative spending to end FY 23/24]],MYCS[[#This Row],[Approved budget FY 24/25]])</f>
        <v>0</v>
      </c>
      <c r="V985" s="99">
        <f>MYCS[[#This Row],[Total Project Commitments]]-MYCS[[#This Row],[Total approved cost of the project by DC (Value in UGX)]]</f>
        <v>0</v>
      </c>
      <c r="W985" s="93"/>
      <c r="X985" s="93"/>
      <c r="Y985" s="93"/>
      <c r="Z985" s="100"/>
    </row>
    <row r="986" spans="1:26" ht="20.25" x14ac:dyDescent="0.3">
      <c r="A986" s="93"/>
      <c r="B986" s="94" t="str">
        <f ca="1">IFERROR(OFFSET(DC[[#Headers],[Code Project]],MATCH(MYCS[[#This Row],[Project Code and Name ]],DC[Code Project],0),-3),"")</f>
        <v/>
      </c>
      <c r="C986" s="93"/>
      <c r="D986" s="95" t="str">
        <f ca="1">IFERROR(OFFSET(DC[[#Headers],[Code Project]],MATCH(MYCS[[#This Row],[Project Code and Name ]],DC[Code Project],0),1),"")</f>
        <v/>
      </c>
      <c r="E986" s="96" t="str">
        <f ca="1">IFERROR(OFFSET(DC[[#Headers],[Code Project]],MATCH(MYCS[[#This Row],[Project Code and Name ]],DC[Code Project],0),6),"")</f>
        <v/>
      </c>
      <c r="F986" s="93"/>
      <c r="G986" s="93"/>
      <c r="H986" s="97"/>
      <c r="I986" s="97"/>
      <c r="J986" s="97"/>
      <c r="K986" s="97"/>
      <c r="L986" s="97"/>
      <c r="M986" s="97"/>
      <c r="N986" s="98">
        <f>J986+K986+L986+MYCS[[#This Row],[Non contractual commitments]]</f>
        <v>0</v>
      </c>
      <c r="O986" s="97"/>
      <c r="P986" s="97"/>
      <c r="Q986" s="97"/>
      <c r="R986" s="97"/>
      <c r="S986" s="97"/>
      <c r="T986" s="97"/>
      <c r="U986" s="98">
        <f>SUM(MYCS[[#This Row],[FY25-26 sum (signed)]:[Cumulative spending to end FY 23/24]],MYCS[[#This Row],[Approved budget FY 24/25]])</f>
        <v>0</v>
      </c>
      <c r="V986" s="99">
        <f>MYCS[[#This Row],[Total Project Commitments]]-MYCS[[#This Row],[Total approved cost of the project by DC (Value in UGX)]]</f>
        <v>0</v>
      </c>
      <c r="W986" s="93"/>
      <c r="X986" s="93"/>
      <c r="Y986" s="93"/>
      <c r="Z986" s="100"/>
    </row>
    <row r="987" spans="1:26" ht="20.25" x14ac:dyDescent="0.3">
      <c r="A987" s="93"/>
      <c r="B987" s="94" t="str">
        <f ca="1">IFERROR(OFFSET(DC[[#Headers],[Code Project]],MATCH(MYCS[[#This Row],[Project Code and Name ]],DC[Code Project],0),-3),"")</f>
        <v/>
      </c>
      <c r="C987" s="93"/>
      <c r="D987" s="95" t="str">
        <f ca="1">IFERROR(OFFSET(DC[[#Headers],[Code Project]],MATCH(MYCS[[#This Row],[Project Code and Name ]],DC[Code Project],0),1),"")</f>
        <v/>
      </c>
      <c r="E987" s="96" t="str">
        <f ca="1">IFERROR(OFFSET(DC[[#Headers],[Code Project]],MATCH(MYCS[[#This Row],[Project Code and Name ]],DC[Code Project],0),6),"")</f>
        <v/>
      </c>
      <c r="F987" s="93"/>
      <c r="G987" s="93"/>
      <c r="H987" s="97"/>
      <c r="I987" s="97"/>
      <c r="J987" s="97"/>
      <c r="K987" s="97"/>
      <c r="L987" s="97"/>
      <c r="M987" s="97"/>
      <c r="N987" s="98">
        <f>J987+K987+L987+MYCS[[#This Row],[Non contractual commitments]]</f>
        <v>0</v>
      </c>
      <c r="O987" s="97"/>
      <c r="P987" s="97"/>
      <c r="Q987" s="97"/>
      <c r="R987" s="97"/>
      <c r="S987" s="97"/>
      <c r="T987" s="97"/>
      <c r="U987" s="98">
        <f>SUM(MYCS[[#This Row],[FY25-26 sum (signed)]:[Cumulative spending to end FY 23/24]],MYCS[[#This Row],[Approved budget FY 24/25]])</f>
        <v>0</v>
      </c>
      <c r="V987" s="99">
        <f>MYCS[[#This Row],[Total Project Commitments]]-MYCS[[#This Row],[Total approved cost of the project by DC (Value in UGX)]]</f>
        <v>0</v>
      </c>
      <c r="W987" s="93"/>
      <c r="X987" s="93"/>
      <c r="Y987" s="93"/>
      <c r="Z987" s="100"/>
    </row>
    <row r="988" spans="1:26" ht="20.25" x14ac:dyDescent="0.3">
      <c r="A988" s="93"/>
      <c r="B988" s="94" t="str">
        <f ca="1">IFERROR(OFFSET(DC[[#Headers],[Code Project]],MATCH(MYCS[[#This Row],[Project Code and Name ]],DC[Code Project],0),-3),"")</f>
        <v/>
      </c>
      <c r="C988" s="93"/>
      <c r="D988" s="95" t="str">
        <f ca="1">IFERROR(OFFSET(DC[[#Headers],[Code Project]],MATCH(MYCS[[#This Row],[Project Code and Name ]],DC[Code Project],0),1),"")</f>
        <v/>
      </c>
      <c r="E988" s="96" t="str">
        <f ca="1">IFERROR(OFFSET(DC[[#Headers],[Code Project]],MATCH(MYCS[[#This Row],[Project Code and Name ]],DC[Code Project],0),6),"")</f>
        <v/>
      </c>
      <c r="F988" s="93"/>
      <c r="G988" s="93"/>
      <c r="H988" s="97"/>
      <c r="I988" s="97"/>
      <c r="J988" s="97"/>
      <c r="K988" s="97"/>
      <c r="L988" s="97"/>
      <c r="M988" s="97"/>
      <c r="N988" s="98">
        <f>J988+K988+L988+MYCS[[#This Row],[Non contractual commitments]]</f>
        <v>0</v>
      </c>
      <c r="O988" s="97"/>
      <c r="P988" s="97"/>
      <c r="Q988" s="97"/>
      <c r="R988" s="97"/>
      <c r="S988" s="97"/>
      <c r="T988" s="97"/>
      <c r="U988" s="98">
        <f>SUM(MYCS[[#This Row],[FY25-26 sum (signed)]:[Cumulative spending to end FY 23/24]],MYCS[[#This Row],[Approved budget FY 24/25]])</f>
        <v>0</v>
      </c>
      <c r="V988" s="99">
        <f>MYCS[[#This Row],[Total Project Commitments]]-MYCS[[#This Row],[Total approved cost of the project by DC (Value in UGX)]]</f>
        <v>0</v>
      </c>
      <c r="W988" s="93"/>
      <c r="X988" s="93"/>
      <c r="Y988" s="93"/>
      <c r="Z988" s="100"/>
    </row>
    <row r="989" spans="1:26" ht="20.25" x14ac:dyDescent="0.3">
      <c r="A989" s="93"/>
      <c r="B989" s="94" t="str">
        <f ca="1">IFERROR(OFFSET(DC[[#Headers],[Code Project]],MATCH(MYCS[[#This Row],[Project Code and Name ]],DC[Code Project],0),-3),"")</f>
        <v/>
      </c>
      <c r="C989" s="93"/>
      <c r="D989" s="95" t="str">
        <f ca="1">IFERROR(OFFSET(DC[[#Headers],[Code Project]],MATCH(MYCS[[#This Row],[Project Code and Name ]],DC[Code Project],0),1),"")</f>
        <v/>
      </c>
      <c r="E989" s="96" t="str">
        <f ca="1">IFERROR(OFFSET(DC[[#Headers],[Code Project]],MATCH(MYCS[[#This Row],[Project Code and Name ]],DC[Code Project],0),6),"")</f>
        <v/>
      </c>
      <c r="F989" s="93"/>
      <c r="G989" s="93"/>
      <c r="H989" s="97"/>
      <c r="I989" s="97"/>
      <c r="J989" s="97"/>
      <c r="K989" s="97"/>
      <c r="L989" s="97"/>
      <c r="M989" s="97"/>
      <c r="N989" s="98">
        <f>J989+K989+L989+MYCS[[#This Row],[Non contractual commitments]]</f>
        <v>0</v>
      </c>
      <c r="O989" s="97"/>
      <c r="P989" s="97"/>
      <c r="Q989" s="97"/>
      <c r="R989" s="97"/>
      <c r="S989" s="97"/>
      <c r="T989" s="97"/>
      <c r="U989" s="98">
        <f>SUM(MYCS[[#This Row],[FY25-26 sum (signed)]:[Cumulative spending to end FY 23/24]],MYCS[[#This Row],[Approved budget FY 24/25]])</f>
        <v>0</v>
      </c>
      <c r="V989" s="99">
        <f>MYCS[[#This Row],[Total Project Commitments]]-MYCS[[#This Row],[Total approved cost of the project by DC (Value in UGX)]]</f>
        <v>0</v>
      </c>
      <c r="W989" s="93"/>
      <c r="X989" s="93"/>
      <c r="Y989" s="93"/>
      <c r="Z989" s="100"/>
    </row>
    <row r="990" spans="1:26" ht="20.25" x14ac:dyDescent="0.3">
      <c r="A990" s="93"/>
      <c r="B990" s="94" t="str">
        <f ca="1">IFERROR(OFFSET(DC[[#Headers],[Code Project]],MATCH(MYCS[[#This Row],[Project Code and Name ]],DC[Code Project],0),-3),"")</f>
        <v/>
      </c>
      <c r="C990" s="93"/>
      <c r="D990" s="95" t="str">
        <f ca="1">IFERROR(OFFSET(DC[[#Headers],[Code Project]],MATCH(MYCS[[#This Row],[Project Code and Name ]],DC[Code Project],0),1),"")</f>
        <v/>
      </c>
      <c r="E990" s="96" t="str">
        <f ca="1">IFERROR(OFFSET(DC[[#Headers],[Code Project]],MATCH(MYCS[[#This Row],[Project Code and Name ]],DC[Code Project],0),6),"")</f>
        <v/>
      </c>
      <c r="F990" s="93"/>
      <c r="G990" s="93"/>
      <c r="H990" s="97"/>
      <c r="I990" s="97"/>
      <c r="J990" s="97"/>
      <c r="K990" s="97"/>
      <c r="L990" s="97"/>
      <c r="M990" s="97"/>
      <c r="N990" s="98">
        <f>J990+K990+L990+MYCS[[#This Row],[Non contractual commitments]]</f>
        <v>0</v>
      </c>
      <c r="O990" s="97"/>
      <c r="P990" s="97"/>
      <c r="Q990" s="97"/>
      <c r="R990" s="97"/>
      <c r="S990" s="97"/>
      <c r="T990" s="97"/>
      <c r="U990" s="98">
        <f>SUM(MYCS[[#This Row],[FY25-26 sum (signed)]:[Cumulative spending to end FY 23/24]],MYCS[[#This Row],[Approved budget FY 24/25]])</f>
        <v>0</v>
      </c>
      <c r="V990" s="99">
        <f>MYCS[[#This Row],[Total Project Commitments]]-MYCS[[#This Row],[Total approved cost of the project by DC (Value in UGX)]]</f>
        <v>0</v>
      </c>
      <c r="W990" s="93"/>
      <c r="X990" s="93"/>
      <c r="Y990" s="93"/>
      <c r="Z990" s="100"/>
    </row>
    <row r="991" spans="1:26" ht="20.25" x14ac:dyDescent="0.3">
      <c r="A991" s="93"/>
      <c r="B991" s="94" t="str">
        <f ca="1">IFERROR(OFFSET(DC[[#Headers],[Code Project]],MATCH(MYCS[[#This Row],[Project Code and Name ]],DC[Code Project],0),-3),"")</f>
        <v/>
      </c>
      <c r="C991" s="93"/>
      <c r="D991" s="95" t="str">
        <f ca="1">IFERROR(OFFSET(DC[[#Headers],[Code Project]],MATCH(MYCS[[#This Row],[Project Code and Name ]],DC[Code Project],0),1),"")</f>
        <v/>
      </c>
      <c r="E991" s="96" t="str">
        <f ca="1">IFERROR(OFFSET(DC[[#Headers],[Code Project]],MATCH(MYCS[[#This Row],[Project Code and Name ]],DC[Code Project],0),6),"")</f>
        <v/>
      </c>
      <c r="F991" s="93"/>
      <c r="G991" s="93"/>
      <c r="H991" s="97"/>
      <c r="I991" s="97"/>
      <c r="J991" s="97"/>
      <c r="K991" s="97"/>
      <c r="L991" s="97"/>
      <c r="M991" s="97"/>
      <c r="N991" s="98">
        <f>J991+K991+L991+MYCS[[#This Row],[Non contractual commitments]]</f>
        <v>0</v>
      </c>
      <c r="O991" s="97"/>
      <c r="P991" s="97"/>
      <c r="Q991" s="97"/>
      <c r="R991" s="97"/>
      <c r="S991" s="97"/>
      <c r="T991" s="97"/>
      <c r="U991" s="98">
        <f>SUM(MYCS[[#This Row],[FY25-26 sum (signed)]:[Cumulative spending to end FY 23/24]],MYCS[[#This Row],[Approved budget FY 24/25]])</f>
        <v>0</v>
      </c>
      <c r="V991" s="99">
        <f>MYCS[[#This Row],[Total Project Commitments]]-MYCS[[#This Row],[Total approved cost of the project by DC (Value in UGX)]]</f>
        <v>0</v>
      </c>
      <c r="W991" s="93"/>
      <c r="X991" s="93"/>
      <c r="Y991" s="93"/>
      <c r="Z991" s="100"/>
    </row>
    <row r="992" spans="1:26" ht="20.25" x14ac:dyDescent="0.3">
      <c r="A992" s="93"/>
      <c r="B992" s="94" t="str">
        <f ca="1">IFERROR(OFFSET(DC[[#Headers],[Code Project]],MATCH(MYCS[[#This Row],[Project Code and Name ]],DC[Code Project],0),-3),"")</f>
        <v/>
      </c>
      <c r="C992" s="93"/>
      <c r="D992" s="95" t="str">
        <f ca="1">IFERROR(OFFSET(DC[[#Headers],[Code Project]],MATCH(MYCS[[#This Row],[Project Code and Name ]],DC[Code Project],0),1),"")</f>
        <v/>
      </c>
      <c r="E992" s="96" t="str">
        <f ca="1">IFERROR(OFFSET(DC[[#Headers],[Code Project]],MATCH(MYCS[[#This Row],[Project Code and Name ]],DC[Code Project],0),6),"")</f>
        <v/>
      </c>
      <c r="F992" s="93"/>
      <c r="G992" s="93"/>
      <c r="H992" s="97"/>
      <c r="I992" s="97"/>
      <c r="J992" s="97"/>
      <c r="K992" s="97"/>
      <c r="L992" s="97"/>
      <c r="M992" s="97"/>
      <c r="N992" s="98">
        <f>J992+K992+L992+MYCS[[#This Row],[Non contractual commitments]]</f>
        <v>0</v>
      </c>
      <c r="O992" s="97"/>
      <c r="P992" s="97"/>
      <c r="Q992" s="97"/>
      <c r="R992" s="97"/>
      <c r="S992" s="97"/>
      <c r="T992" s="97"/>
      <c r="U992" s="98">
        <f>SUM(MYCS[[#This Row],[FY25-26 sum (signed)]:[Cumulative spending to end FY 23/24]],MYCS[[#This Row],[Approved budget FY 24/25]])</f>
        <v>0</v>
      </c>
      <c r="V992" s="99">
        <f>MYCS[[#This Row],[Total Project Commitments]]-MYCS[[#This Row],[Total approved cost of the project by DC (Value in UGX)]]</f>
        <v>0</v>
      </c>
      <c r="W992" s="93"/>
      <c r="X992" s="93"/>
      <c r="Y992" s="93"/>
      <c r="Z992" s="100"/>
    </row>
    <row r="993" spans="1:26" ht="20.25" x14ac:dyDescent="0.3">
      <c r="A993" s="93"/>
      <c r="B993" s="94" t="str">
        <f ca="1">IFERROR(OFFSET(DC[[#Headers],[Code Project]],MATCH(MYCS[[#This Row],[Project Code and Name ]],DC[Code Project],0),-3),"")</f>
        <v/>
      </c>
      <c r="C993" s="93"/>
      <c r="D993" s="95" t="str">
        <f ca="1">IFERROR(OFFSET(DC[[#Headers],[Code Project]],MATCH(MYCS[[#This Row],[Project Code and Name ]],DC[Code Project],0),1),"")</f>
        <v/>
      </c>
      <c r="E993" s="96" t="str">
        <f ca="1">IFERROR(OFFSET(DC[[#Headers],[Code Project]],MATCH(MYCS[[#This Row],[Project Code and Name ]],DC[Code Project],0),6),"")</f>
        <v/>
      </c>
      <c r="F993" s="93"/>
      <c r="G993" s="93"/>
      <c r="H993" s="97"/>
      <c r="I993" s="97"/>
      <c r="J993" s="97"/>
      <c r="K993" s="97"/>
      <c r="L993" s="97"/>
      <c r="M993" s="97"/>
      <c r="N993" s="98">
        <f>J993+K993+L993+MYCS[[#This Row],[Non contractual commitments]]</f>
        <v>0</v>
      </c>
      <c r="O993" s="97"/>
      <c r="P993" s="97"/>
      <c r="Q993" s="97"/>
      <c r="R993" s="97"/>
      <c r="S993" s="97"/>
      <c r="T993" s="97"/>
      <c r="U993" s="98">
        <f>SUM(MYCS[[#This Row],[FY25-26 sum (signed)]:[Cumulative spending to end FY 23/24]],MYCS[[#This Row],[Approved budget FY 24/25]])</f>
        <v>0</v>
      </c>
      <c r="V993" s="99">
        <f>MYCS[[#This Row],[Total Project Commitments]]-MYCS[[#This Row],[Total approved cost of the project by DC (Value in UGX)]]</f>
        <v>0</v>
      </c>
      <c r="W993" s="93"/>
      <c r="X993" s="93"/>
      <c r="Y993" s="93"/>
      <c r="Z993" s="100"/>
    </row>
    <row r="994" spans="1:26" ht="20.25" x14ac:dyDescent="0.3">
      <c r="A994" s="93"/>
      <c r="B994" s="94" t="str">
        <f ca="1">IFERROR(OFFSET(DC[[#Headers],[Code Project]],MATCH(MYCS[[#This Row],[Project Code and Name ]],DC[Code Project],0),-3),"")</f>
        <v/>
      </c>
      <c r="C994" s="93"/>
      <c r="D994" s="95" t="str">
        <f ca="1">IFERROR(OFFSET(DC[[#Headers],[Code Project]],MATCH(MYCS[[#This Row],[Project Code and Name ]],DC[Code Project],0),1),"")</f>
        <v/>
      </c>
      <c r="E994" s="96" t="str">
        <f ca="1">IFERROR(OFFSET(DC[[#Headers],[Code Project]],MATCH(MYCS[[#This Row],[Project Code and Name ]],DC[Code Project],0),6),"")</f>
        <v/>
      </c>
      <c r="F994" s="93"/>
      <c r="G994" s="93"/>
      <c r="H994" s="97"/>
      <c r="I994" s="97"/>
      <c r="J994" s="97"/>
      <c r="K994" s="97"/>
      <c r="L994" s="97"/>
      <c r="M994" s="97"/>
      <c r="N994" s="98">
        <f>J994+K994+L994+MYCS[[#This Row],[Non contractual commitments]]</f>
        <v>0</v>
      </c>
      <c r="O994" s="97"/>
      <c r="P994" s="97"/>
      <c r="Q994" s="97"/>
      <c r="R994" s="97"/>
      <c r="S994" s="97"/>
      <c r="T994" s="97"/>
      <c r="U994" s="98">
        <f>SUM(MYCS[[#This Row],[FY25-26 sum (signed)]:[Cumulative spending to end FY 23/24]],MYCS[[#This Row],[Approved budget FY 24/25]])</f>
        <v>0</v>
      </c>
      <c r="V994" s="99">
        <f>MYCS[[#This Row],[Total Project Commitments]]-MYCS[[#This Row],[Total approved cost of the project by DC (Value in UGX)]]</f>
        <v>0</v>
      </c>
      <c r="W994" s="93"/>
      <c r="X994" s="93"/>
      <c r="Y994" s="93"/>
      <c r="Z994" s="100"/>
    </row>
    <row r="995" spans="1:26" ht="20.25" x14ac:dyDescent="0.3">
      <c r="A995" s="93"/>
      <c r="B995" s="94" t="str">
        <f ca="1">IFERROR(OFFSET(DC[[#Headers],[Code Project]],MATCH(MYCS[[#This Row],[Project Code and Name ]],DC[Code Project],0),-3),"")</f>
        <v/>
      </c>
      <c r="C995" s="93"/>
      <c r="D995" s="95" t="str">
        <f ca="1">IFERROR(OFFSET(DC[[#Headers],[Code Project]],MATCH(MYCS[[#This Row],[Project Code and Name ]],DC[Code Project],0),1),"")</f>
        <v/>
      </c>
      <c r="E995" s="96" t="str">
        <f ca="1">IFERROR(OFFSET(DC[[#Headers],[Code Project]],MATCH(MYCS[[#This Row],[Project Code and Name ]],DC[Code Project],0),6),"")</f>
        <v/>
      </c>
      <c r="F995" s="93"/>
      <c r="G995" s="93"/>
      <c r="H995" s="97"/>
      <c r="I995" s="97"/>
      <c r="J995" s="97"/>
      <c r="K995" s="97"/>
      <c r="L995" s="97"/>
      <c r="M995" s="97"/>
      <c r="N995" s="98">
        <f>J995+K995+L995+MYCS[[#This Row],[Non contractual commitments]]</f>
        <v>0</v>
      </c>
      <c r="O995" s="97"/>
      <c r="P995" s="97"/>
      <c r="Q995" s="97"/>
      <c r="R995" s="97"/>
      <c r="S995" s="97"/>
      <c r="T995" s="97"/>
      <c r="U995" s="98">
        <f>SUM(MYCS[[#This Row],[FY25-26 sum (signed)]:[Cumulative spending to end FY 23/24]],MYCS[[#This Row],[Approved budget FY 24/25]])</f>
        <v>0</v>
      </c>
      <c r="V995" s="99">
        <f>MYCS[[#This Row],[Total Project Commitments]]-MYCS[[#This Row],[Total approved cost of the project by DC (Value in UGX)]]</f>
        <v>0</v>
      </c>
      <c r="W995" s="93"/>
      <c r="X995" s="93"/>
      <c r="Y995" s="93"/>
      <c r="Z995" s="100"/>
    </row>
    <row r="996" spans="1:26" ht="20.25" x14ac:dyDescent="0.3">
      <c r="A996" s="93"/>
      <c r="B996" s="94" t="str">
        <f ca="1">IFERROR(OFFSET(DC[[#Headers],[Code Project]],MATCH(MYCS[[#This Row],[Project Code and Name ]],DC[Code Project],0),-3),"")</f>
        <v/>
      </c>
      <c r="C996" s="93"/>
      <c r="D996" s="95" t="str">
        <f ca="1">IFERROR(OFFSET(DC[[#Headers],[Code Project]],MATCH(MYCS[[#This Row],[Project Code and Name ]],DC[Code Project],0),1),"")</f>
        <v/>
      </c>
      <c r="E996" s="96" t="str">
        <f ca="1">IFERROR(OFFSET(DC[[#Headers],[Code Project]],MATCH(MYCS[[#This Row],[Project Code and Name ]],DC[Code Project],0),6),"")</f>
        <v/>
      </c>
      <c r="F996" s="93"/>
      <c r="G996" s="93"/>
      <c r="H996" s="97"/>
      <c r="I996" s="97"/>
      <c r="J996" s="97"/>
      <c r="K996" s="97"/>
      <c r="L996" s="97"/>
      <c r="M996" s="97"/>
      <c r="N996" s="98">
        <f>J996+K996+L996+MYCS[[#This Row],[Non contractual commitments]]</f>
        <v>0</v>
      </c>
      <c r="O996" s="97"/>
      <c r="P996" s="97"/>
      <c r="Q996" s="97"/>
      <c r="R996" s="97"/>
      <c r="S996" s="97"/>
      <c r="T996" s="97"/>
      <c r="U996" s="98">
        <f>SUM(MYCS[[#This Row],[FY25-26 sum (signed)]:[Cumulative spending to end FY 23/24]],MYCS[[#This Row],[Approved budget FY 24/25]])</f>
        <v>0</v>
      </c>
      <c r="V996" s="99">
        <f>MYCS[[#This Row],[Total Project Commitments]]-MYCS[[#This Row],[Total approved cost of the project by DC (Value in UGX)]]</f>
        <v>0</v>
      </c>
      <c r="W996" s="93"/>
      <c r="X996" s="93"/>
      <c r="Y996" s="93"/>
      <c r="Z996" s="100"/>
    </row>
    <row r="997" spans="1:26" ht="20.25" x14ac:dyDescent="0.3">
      <c r="A997" s="93"/>
      <c r="B997" s="94" t="str">
        <f ca="1">IFERROR(OFFSET(DC[[#Headers],[Code Project]],MATCH(MYCS[[#This Row],[Project Code and Name ]],DC[Code Project],0),-3),"")</f>
        <v/>
      </c>
      <c r="C997" s="93"/>
      <c r="D997" s="95" t="str">
        <f ca="1">IFERROR(OFFSET(DC[[#Headers],[Code Project]],MATCH(MYCS[[#This Row],[Project Code and Name ]],DC[Code Project],0),1),"")</f>
        <v/>
      </c>
      <c r="E997" s="96" t="str">
        <f ca="1">IFERROR(OFFSET(DC[[#Headers],[Code Project]],MATCH(MYCS[[#This Row],[Project Code and Name ]],DC[Code Project],0),6),"")</f>
        <v/>
      </c>
      <c r="F997" s="93"/>
      <c r="G997" s="93"/>
      <c r="H997" s="97"/>
      <c r="I997" s="97"/>
      <c r="J997" s="97"/>
      <c r="K997" s="97"/>
      <c r="L997" s="97"/>
      <c r="M997" s="97"/>
      <c r="N997" s="98">
        <f>J997+K997+L997+MYCS[[#This Row],[Non contractual commitments]]</f>
        <v>0</v>
      </c>
      <c r="O997" s="97"/>
      <c r="P997" s="97"/>
      <c r="Q997" s="97"/>
      <c r="R997" s="97"/>
      <c r="S997" s="97"/>
      <c r="T997" s="97"/>
      <c r="U997" s="98">
        <f>SUM(MYCS[[#This Row],[FY25-26 sum (signed)]:[Cumulative spending to end FY 23/24]],MYCS[[#This Row],[Approved budget FY 24/25]])</f>
        <v>0</v>
      </c>
      <c r="V997" s="99">
        <f>MYCS[[#This Row],[Total Project Commitments]]-MYCS[[#This Row],[Total approved cost of the project by DC (Value in UGX)]]</f>
        <v>0</v>
      </c>
      <c r="W997" s="93"/>
      <c r="X997" s="93"/>
      <c r="Y997" s="93"/>
      <c r="Z997" s="100"/>
    </row>
    <row r="998" spans="1:26" ht="20.25" x14ac:dyDescent="0.3">
      <c r="A998" s="93"/>
      <c r="B998" s="94" t="str">
        <f ca="1">IFERROR(OFFSET(DC[[#Headers],[Code Project]],MATCH(MYCS[[#This Row],[Project Code and Name ]],DC[Code Project],0),-3),"")</f>
        <v/>
      </c>
      <c r="C998" s="93"/>
      <c r="D998" s="95" t="str">
        <f ca="1">IFERROR(OFFSET(DC[[#Headers],[Code Project]],MATCH(MYCS[[#This Row],[Project Code and Name ]],DC[Code Project],0),1),"")</f>
        <v/>
      </c>
      <c r="E998" s="96" t="str">
        <f ca="1">IFERROR(OFFSET(DC[[#Headers],[Code Project]],MATCH(MYCS[[#This Row],[Project Code and Name ]],DC[Code Project],0),6),"")</f>
        <v/>
      </c>
      <c r="F998" s="93"/>
      <c r="G998" s="93"/>
      <c r="H998" s="97"/>
      <c r="I998" s="97"/>
      <c r="J998" s="97"/>
      <c r="K998" s="97"/>
      <c r="L998" s="97"/>
      <c r="M998" s="97"/>
      <c r="N998" s="98">
        <f>J998+K998+L998+MYCS[[#This Row],[Non contractual commitments]]</f>
        <v>0</v>
      </c>
      <c r="O998" s="97"/>
      <c r="P998" s="97"/>
      <c r="Q998" s="97"/>
      <c r="R998" s="97"/>
      <c r="S998" s="97"/>
      <c r="T998" s="97"/>
      <c r="U998" s="98">
        <f>SUM(MYCS[[#This Row],[FY25-26 sum (signed)]:[Cumulative spending to end FY 23/24]],MYCS[[#This Row],[Approved budget FY 24/25]])</f>
        <v>0</v>
      </c>
      <c r="V998" s="99">
        <f>MYCS[[#This Row],[Total Project Commitments]]-MYCS[[#This Row],[Total approved cost of the project by DC (Value in UGX)]]</f>
        <v>0</v>
      </c>
      <c r="W998" s="93"/>
      <c r="X998" s="93"/>
      <c r="Y998" s="93"/>
      <c r="Z998" s="100"/>
    </row>
    <row r="999" spans="1:26" ht="20.25" x14ac:dyDescent="0.3">
      <c r="A999" s="93"/>
      <c r="B999" s="94" t="str">
        <f ca="1">IFERROR(OFFSET(DC[[#Headers],[Code Project]],MATCH(MYCS[[#This Row],[Project Code and Name ]],DC[Code Project],0),-3),"")</f>
        <v/>
      </c>
      <c r="C999" s="93"/>
      <c r="D999" s="95" t="str">
        <f ca="1">IFERROR(OFFSET(DC[[#Headers],[Code Project]],MATCH(MYCS[[#This Row],[Project Code and Name ]],DC[Code Project],0),1),"")</f>
        <v/>
      </c>
      <c r="E999" s="96" t="str">
        <f ca="1">IFERROR(OFFSET(DC[[#Headers],[Code Project]],MATCH(MYCS[[#This Row],[Project Code and Name ]],DC[Code Project],0),6),"")</f>
        <v/>
      </c>
      <c r="F999" s="93"/>
      <c r="G999" s="93"/>
      <c r="H999" s="97"/>
      <c r="I999" s="97"/>
      <c r="J999" s="97"/>
      <c r="K999" s="97"/>
      <c r="L999" s="97"/>
      <c r="M999" s="97"/>
      <c r="N999" s="98">
        <f>J999+K999+L999+MYCS[[#This Row],[Non contractual commitments]]</f>
        <v>0</v>
      </c>
      <c r="O999" s="97"/>
      <c r="P999" s="97"/>
      <c r="Q999" s="97"/>
      <c r="R999" s="97"/>
      <c r="S999" s="97"/>
      <c r="T999" s="97"/>
      <c r="U999" s="98">
        <f>SUM(MYCS[[#This Row],[FY25-26 sum (signed)]:[Cumulative spending to end FY 23/24]],MYCS[[#This Row],[Approved budget FY 24/25]])</f>
        <v>0</v>
      </c>
      <c r="V999" s="99">
        <f>MYCS[[#This Row],[Total Project Commitments]]-MYCS[[#This Row],[Total approved cost of the project by DC (Value in UGX)]]</f>
        <v>0</v>
      </c>
      <c r="W999" s="93"/>
      <c r="X999" s="93"/>
      <c r="Y999" s="93"/>
      <c r="Z999" s="100"/>
    </row>
    <row r="1000" spans="1:26" ht="20.25" x14ac:dyDescent="0.3">
      <c r="A1000" s="93"/>
      <c r="B1000" s="94" t="str">
        <f ca="1">IFERROR(OFFSET(DC[[#Headers],[Code Project]],MATCH(MYCS[[#This Row],[Project Code and Name ]],DC[Code Project],0),-3),"")</f>
        <v/>
      </c>
      <c r="C1000" s="93"/>
      <c r="D1000" s="95" t="str">
        <f ca="1">IFERROR(OFFSET(DC[[#Headers],[Code Project]],MATCH(MYCS[[#This Row],[Project Code and Name ]],DC[Code Project],0),1),"")</f>
        <v/>
      </c>
      <c r="E1000" s="96" t="str">
        <f ca="1">IFERROR(OFFSET(DC[[#Headers],[Code Project]],MATCH(MYCS[[#This Row],[Project Code and Name ]],DC[Code Project],0),6),"")</f>
        <v/>
      </c>
      <c r="F1000" s="93"/>
      <c r="G1000" s="93"/>
      <c r="H1000" s="97"/>
      <c r="I1000" s="97"/>
      <c r="J1000" s="97"/>
      <c r="K1000" s="97"/>
      <c r="L1000" s="97"/>
      <c r="M1000" s="97"/>
      <c r="N1000" s="98">
        <f>J1000+K1000+L1000+MYCS[[#This Row],[Non contractual commitments]]</f>
        <v>0</v>
      </c>
      <c r="O1000" s="97"/>
      <c r="P1000" s="97"/>
      <c r="Q1000" s="97"/>
      <c r="R1000" s="97"/>
      <c r="S1000" s="97"/>
      <c r="T1000" s="97"/>
      <c r="U1000" s="98">
        <f>SUM(MYCS[[#This Row],[FY25-26 sum (signed)]:[Cumulative spending to end FY 23/24]],MYCS[[#This Row],[Approved budget FY 24/25]])</f>
        <v>0</v>
      </c>
      <c r="V1000" s="99">
        <f>MYCS[[#This Row],[Total Project Commitments]]-MYCS[[#This Row],[Total approved cost of the project by DC (Value in UGX)]]</f>
        <v>0</v>
      </c>
      <c r="W1000" s="93"/>
      <c r="X1000" s="93"/>
      <c r="Y1000" s="93"/>
      <c r="Z1000" s="100"/>
    </row>
    <row r="1001" spans="1:26" ht="20.25" x14ac:dyDescent="0.3">
      <c r="A1001" s="93"/>
      <c r="B1001" s="94" t="str">
        <f ca="1">IFERROR(OFFSET(DC[[#Headers],[Code Project]],MATCH(MYCS[[#This Row],[Project Code and Name ]],DC[Code Project],0),-3),"")</f>
        <v/>
      </c>
      <c r="C1001" s="93"/>
      <c r="D1001" s="95" t="str">
        <f ca="1">IFERROR(OFFSET(DC[[#Headers],[Code Project]],MATCH(MYCS[[#This Row],[Project Code and Name ]],DC[Code Project],0),1),"")</f>
        <v/>
      </c>
      <c r="E1001" s="96" t="str">
        <f ca="1">IFERROR(OFFSET(DC[[#Headers],[Code Project]],MATCH(MYCS[[#This Row],[Project Code and Name ]],DC[Code Project],0),6),"")</f>
        <v/>
      </c>
      <c r="F1001" s="93"/>
      <c r="G1001" s="93"/>
      <c r="H1001" s="97"/>
      <c r="I1001" s="97"/>
      <c r="J1001" s="97"/>
      <c r="K1001" s="97"/>
      <c r="L1001" s="97"/>
      <c r="M1001" s="97"/>
      <c r="N1001" s="98">
        <f>J1001+K1001+L1001+MYCS[[#This Row],[Non contractual commitments]]</f>
        <v>0</v>
      </c>
      <c r="O1001" s="97"/>
      <c r="P1001" s="97"/>
      <c r="Q1001" s="97"/>
      <c r="R1001" s="97"/>
      <c r="S1001" s="97"/>
      <c r="T1001" s="97"/>
      <c r="U1001" s="98">
        <f>SUM(MYCS[[#This Row],[FY25-26 sum (signed)]:[Cumulative spending to end FY 23/24]],MYCS[[#This Row],[Approved budget FY 24/25]])</f>
        <v>0</v>
      </c>
      <c r="V1001" s="99">
        <f>MYCS[[#This Row],[Total Project Commitments]]-MYCS[[#This Row],[Total approved cost of the project by DC (Value in UGX)]]</f>
        <v>0</v>
      </c>
      <c r="W1001" s="93"/>
      <c r="X1001" s="93"/>
      <c r="Y1001" s="93"/>
      <c r="Z1001" s="100"/>
    </row>
  </sheetData>
  <sheetProtection algorithmName="SHA-512" hashValue="hcD1pUAhEkEOV4y363WMhhhpVXWuYQ1bBuFUbMAjikoM3rg7CjH//HPCdIc5TCgqb1TfxBIbWEpzHBaF22ro7w==" saltValue="I60WXLbEKjOkvMdqKzCjzA==" spinCount="100000" sheet="1" objects="1" scenarios="1"/>
  <protectedRanges>
    <protectedRange sqref="B2" name="Vote"/>
    <protectedRange sqref="A5:A1001 C5:C1001 F5:M1001 W5:W1001 O5:T1001" name="OpenRange"/>
  </protectedRanges>
  <mergeCells count="6">
    <mergeCell ref="A1:W1"/>
    <mergeCell ref="A3:F3"/>
    <mergeCell ref="G2:Y2"/>
    <mergeCell ref="C2:F2"/>
    <mergeCell ref="J3:N3"/>
    <mergeCell ref="O3:S3"/>
  </mergeCells>
  <phoneticPr fontId="10" type="noConversion"/>
  <conditionalFormatting sqref="V5:V1001">
    <cfRule type="cellIs" dxfId="6" priority="1" operator="lessThan">
      <formula>0</formula>
    </cfRule>
    <cfRule type="cellIs" dxfId="5" priority="2" operator="greaterThan">
      <formula>0</formula>
    </cfRule>
  </conditionalFormatting>
  <dataValidations count="11">
    <dataValidation type="whole" allowBlank="1" showInputMessage="1" showErrorMessage="1" sqref="U5:U1001 V5:V102" xr:uid="{00000000-0002-0000-0100-000000000000}">
      <formula1>0</formula1>
      <formula2>1000000000000000</formula2>
    </dataValidation>
    <dataValidation type="list" allowBlank="1" showInputMessage="1" showErrorMessage="1" sqref="C5:C1001" xr:uid="{00000000-0002-0000-0100-000001000000}">
      <formula1>FundingSource</formula1>
    </dataValidation>
    <dataValidation type="list" allowBlank="1" showInputMessage="1" showErrorMessage="1" sqref="G6:G1001" xr:uid="{00000000-0002-0000-0100-000002000000}">
      <formula1>IF(A6=A5,G5,ProjectClass)</formula1>
    </dataValidation>
    <dataValidation type="list" allowBlank="1" showInputMessage="1" showErrorMessage="1" sqref="F5:F1001" xr:uid="{00000000-0002-0000-0100-000003000000}">
      <formula1>IF(A5=A4,F4,ProjectStatus)</formula1>
    </dataValidation>
    <dataValidation type="custom" allowBlank="1" showInputMessage="1" showErrorMessage="1" error="Funding source must be GoU and value must be a number" sqref="K5:K1001" xr:uid="{00000000-0002-0000-0100-000004000000}">
      <formula1>AND(ISNUMBER(K5),C5="GoU Funded")</formula1>
    </dataValidation>
    <dataValidation type="custom" allowBlank="1" showInputMessage="1" showErrorMessage="1" error="Value must be a number" sqref="L5:M1001 H5:I1001 S5:T1001" xr:uid="{00000000-0002-0000-0100-000005000000}">
      <formula1>ISNUMBER(H5)</formula1>
    </dataValidation>
    <dataValidation type="custom" allowBlank="1" showInputMessage="1" showErrorMessage="1" error="Funding source must be GoU and value must be a number" sqref="J5:J1001" xr:uid="{00000000-0002-0000-0100-000006000000}">
      <formula1>AND(ISNUMBER(J5),C5="GoU Funded")</formula1>
    </dataValidation>
    <dataValidation type="custom" allowBlank="1" showInputMessage="1" showErrorMessage="1" error="This project does not extend into this financial year (i.e. end date is less than July 1, 2024), hence commitments cannot be captured. Also, entered value must be a number." sqref="O5:O1001" xr:uid="{00000000-0002-0000-0100-000007000000}">
      <formula1>AND(ISNUMBER(O5),IFERROR(VALUE(E5)&gt;45474,""))</formula1>
    </dataValidation>
    <dataValidation type="custom" allowBlank="1" showInputMessage="1" showErrorMessage="1" error="This project does not extend into this financial year (i.e. end date is less than July 1, 2025), hence commitments cannot be captured. Also, entered value must be a number." sqref="P5:P1001" xr:uid="{00000000-0002-0000-0100-000008000000}">
      <formula1>AND(ISNUMBER(P5),IFERROR(VALUE(E5)&gt;45839,""))</formula1>
    </dataValidation>
    <dataValidation type="custom" allowBlank="1" showInputMessage="1" showErrorMessage="1" error="This project does not extend into this financial year (i.e. end date is less than July 1, 2026), hence commitments cannot be captured. Also, entered value must be a number." sqref="Q5:Q1001" xr:uid="{00000000-0002-0000-0100-000009000000}">
      <formula1>AND(ISNUMBER(Q5),IFERROR(VALUE(E5)&gt;46204,""))</formula1>
    </dataValidation>
    <dataValidation type="custom" allowBlank="1" showInputMessage="1" showErrorMessage="1" error="This project does not extend into this financial year (i.e. end date is less than July 1, 2027), hence commitments cannot be captured. Also, entered value must be a number." sqref="R5:R1001" xr:uid="{00000000-0002-0000-0100-00000A000000}">
      <formula1>AND(ISNUMBER(R5),IFERROR(VALUE(E5)&gt;46569,""))</formula1>
    </dataValidation>
  </dataValidations>
  <pageMargins left="0.70866141732283472" right="0.70866141732283472" top="0.74803149606299213" bottom="0.74803149606299213" header="0.31496062992125984" footer="0.31496062992125984"/>
  <pageSetup scale="10" fitToHeight="0" orientation="landscape" horizontalDpi="1200" verticalDpi="1200" r:id="rId1"/>
  <headerFooter>
    <oddFooter>Page &amp;P of &amp;N</oddFooter>
  </headerFooter>
  <colBreaks count="1" manualBreakCount="1">
    <brk id="23" min="1" max="50" man="1"/>
  </colBreak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B000000}">
          <x14:formula1>
            <xm:f>Dropdowns!$C$2:$C$3</xm:f>
          </x14:formula1>
          <xm:sqref>X5:Y1001</xm:sqref>
        </x14:dataValidation>
        <x14:dataValidation type="list" allowBlank="1" showInputMessage="1" showErrorMessage="1" errorTitle="New Vote Code?" error="The vote code does not exist in the project list. Please add it in the list together with its corresponding entities." promptTitle="Enter Vote Code" xr:uid="{00000000-0002-0000-0100-00000C000000}">
          <x14:formula1>
            <xm:f>OFFSET(Dropdowns!$I$1,1,0,COUNTA(Dropdowns!I:I))</xm:f>
          </x14:formula1>
          <xm:sqref>B2</xm:sqref>
        </x14:dataValidation>
        <x14:dataValidation type="list" allowBlank="1" showInputMessage="1" showErrorMessage="1" xr:uid="{00000000-0002-0000-0100-00000D000000}">
          <x14:formula1>
            <xm:f>OFFSET('DC Decisions'!$A$1,MATCH($B$2,'DC Decisions'!A:A,0)-1,7,COUNTIF('DC Decisions'!A:A,$B$2))</xm:f>
          </x14:formula1>
          <xm:sqref>A5:A1001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
  <sheetViews>
    <sheetView zoomScale="180" zoomScaleNormal="180" workbookViewId="0">
      <selection activeCell="D11" sqref="D11"/>
    </sheetView>
  </sheetViews>
  <sheetFormatPr defaultRowHeight="15" x14ac:dyDescent="0.25"/>
  <cols>
    <col min="2" max="2" width="11.28515625" bestFit="1" customWidth="1"/>
    <col min="3" max="3" width="7.42578125" bestFit="1" customWidth="1"/>
    <col min="4" max="7" width="7.5703125" bestFit="1" customWidth="1"/>
    <col min="8" max="8" width="7.28515625" customWidth="1"/>
  </cols>
  <sheetData>
    <row r="1" spans="1:10" x14ac:dyDescent="0.25">
      <c r="A1" s="116"/>
      <c r="B1" s="116" t="s">
        <v>743</v>
      </c>
      <c r="C1" s="116"/>
      <c r="D1" s="116"/>
      <c r="E1" s="116"/>
      <c r="F1" s="116"/>
      <c r="G1" s="116"/>
      <c r="H1" s="116"/>
      <c r="I1" s="116"/>
      <c r="J1" s="116"/>
    </row>
    <row r="2" spans="1:10" x14ac:dyDescent="0.25">
      <c r="A2" s="116"/>
      <c r="B2" s="11" t="s">
        <v>726</v>
      </c>
      <c r="I2" s="116"/>
      <c r="J2" s="116"/>
    </row>
    <row r="3" spans="1:10" x14ac:dyDescent="0.25">
      <c r="A3" s="116"/>
      <c r="B3" s="12" t="s">
        <v>718</v>
      </c>
      <c r="I3" s="116"/>
      <c r="J3" s="116"/>
    </row>
    <row r="4" spans="1:10" x14ac:dyDescent="0.25">
      <c r="A4" s="116"/>
      <c r="I4" s="116"/>
      <c r="J4" s="116"/>
    </row>
    <row r="5" spans="1:10" x14ac:dyDescent="0.25">
      <c r="A5" s="116"/>
      <c r="I5" s="116"/>
      <c r="J5" s="116"/>
    </row>
    <row r="6" spans="1:10" x14ac:dyDescent="0.25">
      <c r="A6" s="116"/>
      <c r="B6" s="116"/>
      <c r="C6" s="116"/>
      <c r="D6" s="116"/>
      <c r="E6" s="116"/>
      <c r="F6" s="116"/>
      <c r="G6" s="116"/>
      <c r="H6" s="116"/>
      <c r="I6" s="116"/>
      <c r="J6" s="116"/>
    </row>
    <row r="7" spans="1:10" x14ac:dyDescent="0.25">
      <c r="B7" s="12" t="s">
        <v>719</v>
      </c>
    </row>
    <row r="8" spans="1:10" x14ac:dyDescent="0.25">
      <c r="B8" t="s">
        <v>720</v>
      </c>
      <c r="C8" t="s">
        <v>721</v>
      </c>
    </row>
    <row r="9" spans="1:10" x14ac:dyDescent="0.25">
      <c r="B9" s="119"/>
      <c r="C9" s="11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34998626667073579"/>
  </sheetPr>
  <dimension ref="A1:AA1000"/>
  <sheetViews>
    <sheetView zoomScale="68" zoomScaleNormal="68" zoomScaleSheetLayoutView="10" workbookViewId="0">
      <pane ySplit="3" topLeftCell="A856" activePane="bottomLeft" state="frozen"/>
      <selection pane="bottomLeft" activeCell="B862" sqref="B862"/>
    </sheetView>
  </sheetViews>
  <sheetFormatPr defaultColWidth="8.7109375" defaultRowHeight="18.75" x14ac:dyDescent="0.3"/>
  <cols>
    <col min="1" max="1" width="51.28515625" style="79" customWidth="1"/>
    <col min="2" max="2" width="53.7109375" style="79" customWidth="1"/>
    <col min="3" max="8" width="39.5703125" style="79" customWidth="1"/>
    <col min="9" max="9" width="39.42578125" style="79" customWidth="1"/>
    <col min="10" max="10" width="61.7109375" style="79" customWidth="1"/>
    <col min="11" max="12" width="64.28515625" style="79" customWidth="1"/>
    <col min="13" max="13" width="40.5703125" style="79" customWidth="1"/>
    <col min="14" max="14" width="38.42578125" style="79" customWidth="1"/>
    <col min="15" max="15" width="36.7109375" style="79" customWidth="1"/>
    <col min="16" max="16" width="37.42578125" style="79" customWidth="1"/>
    <col min="17" max="17" width="42.5703125" style="79" customWidth="1"/>
    <col min="18" max="18" width="39.7109375" style="79" customWidth="1"/>
    <col min="19" max="19" width="153" style="79" hidden="1" customWidth="1"/>
    <col min="20" max="20" width="255.7109375" style="79" hidden="1" customWidth="1"/>
    <col min="21" max="21" width="13.28515625" style="79" hidden="1" customWidth="1"/>
    <col min="22" max="22" width="18.42578125" style="79" customWidth="1"/>
    <col min="23" max="23" width="24.42578125" style="79" bestFit="1" customWidth="1"/>
    <col min="24" max="24" width="11.28515625" style="79" customWidth="1"/>
    <col min="25" max="25" width="11.5703125" style="79" customWidth="1"/>
    <col min="26" max="26" width="8.7109375" style="79"/>
    <col min="27" max="27" width="11.5703125" style="79" customWidth="1"/>
    <col min="28" max="16384" width="8.7109375" style="79"/>
  </cols>
  <sheetData>
    <row r="1" spans="1:27" x14ac:dyDescent="0.3">
      <c r="A1" s="177" t="s">
        <v>711</v>
      </c>
      <c r="B1" s="177"/>
      <c r="C1" s="177"/>
      <c r="D1" s="177"/>
      <c r="E1" s="177"/>
      <c r="F1" s="177"/>
      <c r="G1" s="177"/>
      <c r="H1" s="177"/>
      <c r="I1" s="177"/>
      <c r="J1" s="177"/>
      <c r="K1" s="177"/>
      <c r="L1" s="177"/>
      <c r="M1" s="177"/>
      <c r="N1" s="177"/>
      <c r="O1" s="177"/>
      <c r="P1" s="177"/>
      <c r="Q1" s="177"/>
      <c r="R1" s="177"/>
    </row>
    <row r="2" spans="1:27" x14ac:dyDescent="0.3">
      <c r="A2" s="80" t="s">
        <v>563</v>
      </c>
      <c r="B2" s="81" t="s">
        <v>115</v>
      </c>
      <c r="C2" s="107" t="str">
        <f>VLOOKUP(B2,DC[[Vote Code]:[Vote Name]],2,FALSE)</f>
        <v xml:space="preserve">Ministry of Defence </v>
      </c>
      <c r="D2" s="111"/>
      <c r="E2" s="111"/>
      <c r="F2" s="111"/>
      <c r="G2" s="111"/>
      <c r="H2" s="111"/>
      <c r="I2" s="178" t="s">
        <v>848</v>
      </c>
      <c r="J2" s="178"/>
      <c r="K2" s="178"/>
      <c r="L2" s="178"/>
      <c r="M2" s="178"/>
      <c r="N2" s="128"/>
      <c r="O2" s="128"/>
      <c r="P2" s="128"/>
      <c r="Q2" s="128"/>
      <c r="R2" s="128"/>
      <c r="S2" s="128"/>
      <c r="T2" s="129"/>
    </row>
    <row r="3" spans="1:27" s="92" customFormat="1" ht="40.5" x14ac:dyDescent="0.3">
      <c r="A3" s="88" t="s">
        <v>22</v>
      </c>
      <c r="B3" s="88" t="s">
        <v>278</v>
      </c>
      <c r="C3" s="88" t="s">
        <v>18</v>
      </c>
      <c r="D3" s="88" t="s">
        <v>733</v>
      </c>
      <c r="E3" s="88" t="s">
        <v>782</v>
      </c>
      <c r="F3" s="88" t="s">
        <v>784</v>
      </c>
      <c r="G3" s="88" t="s">
        <v>785</v>
      </c>
      <c r="H3" s="88" t="s">
        <v>786</v>
      </c>
      <c r="I3" s="88" t="s">
        <v>279</v>
      </c>
      <c r="J3" s="88" t="s">
        <v>241</v>
      </c>
      <c r="K3" s="88" t="s">
        <v>710</v>
      </c>
      <c r="L3" s="88" t="s">
        <v>277</v>
      </c>
      <c r="M3" s="88" t="s">
        <v>852</v>
      </c>
      <c r="N3" s="88" t="s">
        <v>849</v>
      </c>
      <c r="O3" s="88" t="s">
        <v>850</v>
      </c>
      <c r="P3" s="88" t="s">
        <v>851</v>
      </c>
      <c r="Q3" s="88" t="s">
        <v>853</v>
      </c>
      <c r="R3" s="88" t="s">
        <v>854</v>
      </c>
      <c r="S3" s="90" t="s">
        <v>158</v>
      </c>
      <c r="T3" s="90" t="s">
        <v>149</v>
      </c>
      <c r="U3" s="91"/>
    </row>
    <row r="4" spans="1:27" ht="20.25" x14ac:dyDescent="0.3">
      <c r="A4" s="93"/>
      <c r="B4" s="94" t="str">
        <f ca="1">IFERROR(OFFSET(DC[[#Headers],[Code Project]],MATCH(MYCS8[[#This Row],[Project Code and Name ]],DC[Code Project],0),-3),"")</f>
        <v/>
      </c>
      <c r="C4" s="93"/>
      <c r="D4" s="93"/>
      <c r="E4" s="93"/>
      <c r="F4" s="93"/>
      <c r="G4" s="93"/>
      <c r="H4" s="93"/>
      <c r="I4" s="97"/>
      <c r="J4" s="97"/>
      <c r="K4" s="97"/>
      <c r="L4" s="97"/>
      <c r="M4" s="98">
        <f>I4+J4+K4+MYCS8[[#This Row],[Non contractual commitments]]</f>
        <v>0</v>
      </c>
      <c r="N4" s="97"/>
      <c r="O4" s="97"/>
      <c r="P4" s="97"/>
      <c r="Q4" s="97"/>
      <c r="R4" s="97"/>
      <c r="S4" s="93"/>
      <c r="T4" s="93" t="s">
        <v>2</v>
      </c>
      <c r="U4" s="100"/>
      <c r="Y4" s="101"/>
      <c r="Z4" s="102"/>
      <c r="AA4" s="103"/>
    </row>
    <row r="5" spans="1:27" ht="20.25" x14ac:dyDescent="0.3">
      <c r="A5" s="93"/>
      <c r="B5" s="94" t="str">
        <f ca="1">IFERROR(OFFSET(DC[[#Headers],[Code Project]],MATCH(MYCS8[[#This Row],[Project Code and Name ]],DC[Code Project],0),-3),"")</f>
        <v/>
      </c>
      <c r="C5" s="93"/>
      <c r="D5" s="93"/>
      <c r="E5" s="93"/>
      <c r="F5" s="93"/>
      <c r="G5" s="93"/>
      <c r="H5" s="93"/>
      <c r="I5" s="97"/>
      <c r="J5" s="97"/>
      <c r="K5" s="97"/>
      <c r="L5" s="97"/>
      <c r="M5" s="98">
        <f>I5+J5+K5+MYCS8[[#This Row],[Non contractual commitments]]</f>
        <v>0</v>
      </c>
      <c r="N5" s="97"/>
      <c r="O5" s="97"/>
      <c r="P5" s="97"/>
      <c r="Q5" s="97"/>
      <c r="R5" s="97"/>
      <c r="S5" s="93"/>
      <c r="T5" s="93" t="s">
        <v>3</v>
      </c>
      <c r="U5" s="100"/>
      <c r="Y5" s="101"/>
      <c r="Z5" s="102"/>
      <c r="AA5" s="103"/>
    </row>
    <row r="6" spans="1:27" ht="20.25" x14ac:dyDescent="0.3">
      <c r="A6" s="93"/>
      <c r="B6" s="94" t="str">
        <f ca="1">IFERROR(OFFSET(DC[[#Headers],[Code Project]],MATCH(MYCS8[[#This Row],[Project Code and Name ]],DC[Code Project],0),-3),"")</f>
        <v/>
      </c>
      <c r="C6" s="93"/>
      <c r="D6" s="93"/>
      <c r="E6" s="93"/>
      <c r="F6" s="93"/>
      <c r="G6" s="93"/>
      <c r="H6" s="93"/>
      <c r="I6" s="97"/>
      <c r="J6" s="97"/>
      <c r="K6" s="97"/>
      <c r="L6" s="97"/>
      <c r="M6" s="98">
        <f>I6+J6+K6+MYCS8[[#This Row],[Non contractual commitments]]</f>
        <v>0</v>
      </c>
      <c r="N6" s="97"/>
      <c r="O6" s="97"/>
      <c r="P6" s="97"/>
      <c r="Q6" s="97"/>
      <c r="R6" s="97"/>
      <c r="S6" s="93"/>
      <c r="T6" s="93"/>
      <c r="U6" s="100"/>
      <c r="Y6" s="101"/>
      <c r="Z6" s="102"/>
      <c r="AA6" s="103"/>
    </row>
    <row r="7" spans="1:27" ht="20.25" x14ac:dyDescent="0.3">
      <c r="A7" s="93"/>
      <c r="B7" s="94" t="str">
        <f ca="1">IFERROR(OFFSET(DC[[#Headers],[Code Project]],MATCH(MYCS8[[#This Row],[Project Code and Name ]],DC[Code Project],0),-3),"")</f>
        <v/>
      </c>
      <c r="C7" s="93"/>
      <c r="D7" s="93"/>
      <c r="E7" s="93"/>
      <c r="F7" s="93"/>
      <c r="G7" s="93"/>
      <c r="H7" s="93"/>
      <c r="I7" s="97"/>
      <c r="J7" s="97"/>
      <c r="K7" s="97"/>
      <c r="L7" s="97"/>
      <c r="M7" s="98">
        <f>I7+J7+K7+MYCS8[[#This Row],[Non contractual commitments]]</f>
        <v>0</v>
      </c>
      <c r="N7" s="97"/>
      <c r="O7" s="97"/>
      <c r="P7" s="97"/>
      <c r="Q7" s="97"/>
      <c r="R7" s="97"/>
      <c r="S7" s="93"/>
      <c r="T7" s="93"/>
      <c r="U7" s="100"/>
      <c r="Y7" s="101"/>
      <c r="Z7" s="102"/>
      <c r="AA7" s="103"/>
    </row>
    <row r="8" spans="1:27" ht="20.25" x14ac:dyDescent="0.3">
      <c r="A8" s="93"/>
      <c r="B8" s="94" t="str">
        <f ca="1">IFERROR(OFFSET(DC[[#Headers],[Code Project]],MATCH(MYCS8[[#This Row],[Project Code and Name ]],DC[Code Project],0),-3),"")</f>
        <v/>
      </c>
      <c r="C8" s="93"/>
      <c r="D8" s="93"/>
      <c r="E8" s="93"/>
      <c r="F8" s="93"/>
      <c r="G8" s="93"/>
      <c r="H8" s="93"/>
      <c r="I8" s="97"/>
      <c r="J8" s="97"/>
      <c r="K8" s="97"/>
      <c r="L8" s="97"/>
      <c r="M8" s="98">
        <f>I8+J8+K8+MYCS8[[#This Row],[Non contractual commitments]]</f>
        <v>0</v>
      </c>
      <c r="N8" s="97"/>
      <c r="O8" s="97"/>
      <c r="P8" s="97"/>
      <c r="Q8" s="97"/>
      <c r="R8" s="97"/>
      <c r="S8" s="93"/>
      <c r="T8" s="93"/>
      <c r="U8" s="100"/>
    </row>
    <row r="9" spans="1:27" ht="20.25" x14ac:dyDescent="0.3">
      <c r="A9" s="93"/>
      <c r="B9" s="94" t="str">
        <f ca="1">IFERROR(OFFSET(DC[[#Headers],[Code Project]],MATCH(MYCS8[[#This Row],[Project Code and Name ]],DC[Code Project],0),-3),"")</f>
        <v/>
      </c>
      <c r="C9" s="93"/>
      <c r="D9" s="93"/>
      <c r="E9" s="93"/>
      <c r="F9" s="93"/>
      <c r="G9" s="93"/>
      <c r="H9" s="93"/>
      <c r="I9" s="97"/>
      <c r="J9" s="97"/>
      <c r="K9" s="97"/>
      <c r="L9" s="97"/>
      <c r="M9" s="98">
        <f>I9+J9+K9+MYCS8[[#This Row],[Non contractual commitments]]</f>
        <v>0</v>
      </c>
      <c r="N9" s="97"/>
      <c r="O9" s="97"/>
      <c r="P9" s="97"/>
      <c r="Q9" s="97"/>
      <c r="R9" s="97"/>
      <c r="S9" s="93"/>
      <c r="T9" s="93"/>
      <c r="U9" s="100"/>
    </row>
    <row r="10" spans="1:27" ht="20.25" x14ac:dyDescent="0.3">
      <c r="A10" s="93"/>
      <c r="B10" s="94" t="str">
        <f ca="1">IFERROR(OFFSET(DC[[#Headers],[Code Project]],MATCH(MYCS8[[#This Row],[Project Code and Name ]],DC[Code Project],0),-3),"")</f>
        <v/>
      </c>
      <c r="C10" s="93"/>
      <c r="D10" s="93"/>
      <c r="E10" s="93"/>
      <c r="F10" s="93"/>
      <c r="G10" s="93"/>
      <c r="H10" s="93"/>
      <c r="I10" s="97"/>
      <c r="J10" s="97"/>
      <c r="K10" s="97"/>
      <c r="L10" s="97"/>
      <c r="M10" s="98">
        <f>I10+J10+K10+MYCS8[[#This Row],[Non contractual commitments]]</f>
        <v>0</v>
      </c>
      <c r="N10" s="97"/>
      <c r="O10" s="97"/>
      <c r="P10" s="97"/>
      <c r="Q10" s="97"/>
      <c r="R10" s="97"/>
      <c r="S10" s="93"/>
      <c r="T10" s="93"/>
      <c r="U10" s="100"/>
    </row>
    <row r="11" spans="1:27" ht="20.25" x14ac:dyDescent="0.3">
      <c r="A11" s="93"/>
      <c r="B11" s="94" t="str">
        <f ca="1">IFERROR(OFFSET(DC[[#Headers],[Code Project]],MATCH(MYCS8[[#This Row],[Project Code and Name ]],DC[Code Project],0),-3),"")</f>
        <v/>
      </c>
      <c r="C11" s="93"/>
      <c r="D11" s="93"/>
      <c r="E11" s="93"/>
      <c r="F11" s="93"/>
      <c r="G11" s="93"/>
      <c r="H11" s="93"/>
      <c r="I11" s="97"/>
      <c r="J11" s="97"/>
      <c r="K11" s="97"/>
      <c r="L11" s="97"/>
      <c r="M11" s="98">
        <f>I11+J11+K11+MYCS8[[#This Row],[Non contractual commitments]]</f>
        <v>0</v>
      </c>
      <c r="N11" s="97"/>
      <c r="O11" s="97"/>
      <c r="P11" s="97"/>
      <c r="Q11" s="97"/>
      <c r="R11" s="97"/>
      <c r="S11" s="93"/>
      <c r="T11" s="93"/>
      <c r="U11" s="100"/>
    </row>
    <row r="12" spans="1:27" ht="20.25" x14ac:dyDescent="0.3">
      <c r="A12" s="93"/>
      <c r="B12" s="94" t="str">
        <f ca="1">IFERROR(OFFSET(DC[[#Headers],[Code Project]],MATCH(MYCS8[[#This Row],[Project Code and Name ]],DC[Code Project],0),-3),"")</f>
        <v/>
      </c>
      <c r="C12" s="93"/>
      <c r="D12" s="93"/>
      <c r="E12" s="93"/>
      <c r="F12" s="93"/>
      <c r="G12" s="93"/>
      <c r="H12" s="93"/>
      <c r="I12" s="97"/>
      <c r="J12" s="97"/>
      <c r="K12" s="97"/>
      <c r="L12" s="97"/>
      <c r="M12" s="98">
        <f>I12+J12+K12+MYCS8[[#This Row],[Non contractual commitments]]</f>
        <v>0</v>
      </c>
      <c r="N12" s="97"/>
      <c r="O12" s="97"/>
      <c r="P12" s="97"/>
      <c r="Q12" s="97"/>
      <c r="R12" s="97"/>
      <c r="S12" s="93"/>
      <c r="T12" s="93"/>
      <c r="U12" s="100"/>
    </row>
    <row r="13" spans="1:27" ht="20.25" x14ac:dyDescent="0.3">
      <c r="A13" s="93"/>
      <c r="B13" s="94" t="str">
        <f ca="1">IFERROR(OFFSET(DC[[#Headers],[Code Project]],MATCH(MYCS8[[#This Row],[Project Code and Name ]],DC[Code Project],0),-3),"")</f>
        <v/>
      </c>
      <c r="C13" s="93"/>
      <c r="D13" s="93"/>
      <c r="E13" s="93"/>
      <c r="F13" s="93"/>
      <c r="G13" s="93"/>
      <c r="H13" s="93"/>
      <c r="I13" s="97"/>
      <c r="J13" s="97"/>
      <c r="K13" s="97"/>
      <c r="L13" s="97"/>
      <c r="M13" s="98">
        <f>I13+J13+K13+MYCS8[[#This Row],[Non contractual commitments]]</f>
        <v>0</v>
      </c>
      <c r="N13" s="97"/>
      <c r="O13" s="97"/>
      <c r="P13" s="97"/>
      <c r="Q13" s="97"/>
      <c r="R13" s="97"/>
      <c r="S13" s="93"/>
      <c r="T13" s="93"/>
      <c r="U13" s="100"/>
    </row>
    <row r="14" spans="1:27" ht="20.25" x14ac:dyDescent="0.3">
      <c r="A14" s="93"/>
      <c r="B14" s="94" t="str">
        <f ca="1">IFERROR(OFFSET(DC[[#Headers],[Code Project]],MATCH(MYCS8[[#This Row],[Project Code and Name ]],DC[Code Project],0),-3),"")</f>
        <v/>
      </c>
      <c r="C14" s="93"/>
      <c r="D14" s="93"/>
      <c r="E14" s="93"/>
      <c r="F14" s="93"/>
      <c r="G14" s="93"/>
      <c r="H14" s="93"/>
      <c r="I14" s="97"/>
      <c r="J14" s="97"/>
      <c r="K14" s="97"/>
      <c r="L14" s="97"/>
      <c r="M14" s="98">
        <f>I14+J14+K14+MYCS8[[#This Row],[Non contractual commitments]]</f>
        <v>0</v>
      </c>
      <c r="N14" s="97"/>
      <c r="O14" s="97"/>
      <c r="P14" s="97"/>
      <c r="Q14" s="97"/>
      <c r="R14" s="97"/>
      <c r="S14" s="93"/>
      <c r="T14" s="93"/>
      <c r="U14" s="100"/>
    </row>
    <row r="15" spans="1:27" ht="20.25" x14ac:dyDescent="0.3">
      <c r="A15" s="93"/>
      <c r="B15" s="94" t="str">
        <f ca="1">IFERROR(OFFSET(DC[[#Headers],[Code Project]],MATCH(MYCS8[[#This Row],[Project Code and Name ]],DC[Code Project],0),-3),"")</f>
        <v/>
      </c>
      <c r="C15" s="93"/>
      <c r="D15" s="93"/>
      <c r="E15" s="93"/>
      <c r="F15" s="93"/>
      <c r="G15" s="93"/>
      <c r="H15" s="93"/>
      <c r="I15" s="97"/>
      <c r="J15" s="97"/>
      <c r="K15" s="97"/>
      <c r="L15" s="97"/>
      <c r="M15" s="98">
        <f>I15+J15+K15+MYCS8[[#This Row],[Non contractual commitments]]</f>
        <v>0</v>
      </c>
      <c r="N15" s="97"/>
      <c r="O15" s="97"/>
      <c r="P15" s="97"/>
      <c r="Q15" s="97"/>
      <c r="R15" s="97"/>
      <c r="S15" s="93"/>
      <c r="T15" s="93"/>
      <c r="U15" s="100"/>
    </row>
    <row r="16" spans="1:27" ht="20.25" x14ac:dyDescent="0.3">
      <c r="A16" s="93"/>
      <c r="B16" s="94" t="str">
        <f ca="1">IFERROR(OFFSET(DC[[#Headers],[Code Project]],MATCH(MYCS8[[#This Row],[Project Code and Name ]],DC[Code Project],0),-3),"")</f>
        <v/>
      </c>
      <c r="C16" s="93"/>
      <c r="D16" s="93"/>
      <c r="E16" s="93"/>
      <c r="F16" s="93"/>
      <c r="G16" s="93"/>
      <c r="H16" s="93"/>
      <c r="I16" s="97"/>
      <c r="J16" s="97"/>
      <c r="K16" s="97"/>
      <c r="L16" s="97"/>
      <c r="M16" s="98">
        <f>I16+J16+K16+MYCS8[[#This Row],[Non contractual commitments]]</f>
        <v>0</v>
      </c>
      <c r="N16" s="97"/>
      <c r="O16" s="97"/>
      <c r="P16" s="97"/>
      <c r="Q16" s="97"/>
      <c r="R16" s="97"/>
      <c r="S16" s="93"/>
      <c r="T16" s="93"/>
      <c r="U16" s="100"/>
    </row>
    <row r="17" spans="1:21" ht="20.25" x14ac:dyDescent="0.3">
      <c r="A17" s="93"/>
      <c r="B17" s="94" t="str">
        <f ca="1">IFERROR(OFFSET(DC[[#Headers],[Code Project]],MATCH(MYCS8[[#This Row],[Project Code and Name ]],DC[Code Project],0),-3),"")</f>
        <v/>
      </c>
      <c r="C17" s="93"/>
      <c r="D17" s="93"/>
      <c r="E17" s="93"/>
      <c r="F17" s="93"/>
      <c r="G17" s="93"/>
      <c r="H17" s="93"/>
      <c r="I17" s="97"/>
      <c r="J17" s="97"/>
      <c r="K17" s="97"/>
      <c r="L17" s="97"/>
      <c r="M17" s="98">
        <f>I17+J17+K17+MYCS8[[#This Row],[Non contractual commitments]]</f>
        <v>0</v>
      </c>
      <c r="N17" s="97"/>
      <c r="O17" s="97"/>
      <c r="P17" s="97"/>
      <c r="Q17" s="97"/>
      <c r="R17" s="97"/>
      <c r="S17" s="93"/>
      <c r="T17" s="93"/>
      <c r="U17" s="100"/>
    </row>
    <row r="18" spans="1:21" ht="20.25" x14ac:dyDescent="0.3">
      <c r="A18" s="93"/>
      <c r="B18" s="94" t="str">
        <f ca="1">IFERROR(OFFSET(DC[[#Headers],[Code Project]],MATCH(MYCS8[[#This Row],[Project Code and Name ]],DC[Code Project],0),-3),"")</f>
        <v/>
      </c>
      <c r="C18" s="93"/>
      <c r="D18" s="93"/>
      <c r="E18" s="93"/>
      <c r="F18" s="93"/>
      <c r="G18" s="93"/>
      <c r="H18" s="93"/>
      <c r="I18" s="97"/>
      <c r="J18" s="97"/>
      <c r="K18" s="97"/>
      <c r="L18" s="97"/>
      <c r="M18" s="98">
        <f>I18+J18+K18+MYCS8[[#This Row],[Non contractual commitments]]</f>
        <v>0</v>
      </c>
      <c r="N18" s="97"/>
      <c r="O18" s="97"/>
      <c r="P18" s="97"/>
      <c r="Q18" s="97"/>
      <c r="R18" s="97"/>
      <c r="S18" s="93"/>
      <c r="T18" s="93"/>
      <c r="U18" s="100"/>
    </row>
    <row r="19" spans="1:21" ht="20.25" x14ac:dyDescent="0.3">
      <c r="A19" s="93"/>
      <c r="B19" s="94" t="str">
        <f ca="1">IFERROR(OFFSET(DC[[#Headers],[Code Project]],MATCH(MYCS8[[#This Row],[Project Code and Name ]],DC[Code Project],0),-3),"")</f>
        <v/>
      </c>
      <c r="C19" s="93"/>
      <c r="D19" s="93"/>
      <c r="E19" s="93"/>
      <c r="F19" s="93"/>
      <c r="G19" s="93"/>
      <c r="H19" s="93"/>
      <c r="I19" s="97"/>
      <c r="J19" s="97"/>
      <c r="K19" s="97"/>
      <c r="L19" s="97"/>
      <c r="M19" s="98">
        <f>I19+J19+K19+MYCS8[[#This Row],[Non contractual commitments]]</f>
        <v>0</v>
      </c>
      <c r="N19" s="97"/>
      <c r="O19" s="97"/>
      <c r="P19" s="97"/>
      <c r="Q19" s="97"/>
      <c r="R19" s="97"/>
      <c r="S19" s="93"/>
      <c r="T19" s="93"/>
      <c r="U19" s="100"/>
    </row>
    <row r="20" spans="1:21" ht="20.25" x14ac:dyDescent="0.3">
      <c r="A20" s="93"/>
      <c r="B20" s="94" t="str">
        <f ca="1">IFERROR(OFFSET(DC[[#Headers],[Code Project]],MATCH(MYCS8[[#This Row],[Project Code and Name ]],DC[Code Project],0),-3),"")</f>
        <v/>
      </c>
      <c r="C20" s="93"/>
      <c r="D20" s="93"/>
      <c r="E20" s="93"/>
      <c r="F20" s="93"/>
      <c r="G20" s="93"/>
      <c r="H20" s="93"/>
      <c r="I20" s="97"/>
      <c r="J20" s="97"/>
      <c r="K20" s="97"/>
      <c r="L20" s="97"/>
      <c r="M20" s="98">
        <f>I20+J20+K20+MYCS8[[#This Row],[Non contractual commitments]]</f>
        <v>0</v>
      </c>
      <c r="N20" s="97"/>
      <c r="O20" s="97"/>
      <c r="P20" s="97"/>
      <c r="Q20" s="97"/>
      <c r="R20" s="97"/>
      <c r="S20" s="93"/>
      <c r="T20" s="93"/>
      <c r="U20" s="100"/>
    </row>
    <row r="21" spans="1:21" ht="20.25" x14ac:dyDescent="0.3">
      <c r="A21" s="93"/>
      <c r="B21" s="94" t="str">
        <f ca="1">IFERROR(OFFSET(DC[[#Headers],[Code Project]],MATCH(MYCS8[[#This Row],[Project Code and Name ]],DC[Code Project],0),-3),"")</f>
        <v/>
      </c>
      <c r="C21" s="93"/>
      <c r="D21" s="93"/>
      <c r="E21" s="93"/>
      <c r="F21" s="93"/>
      <c r="G21" s="93"/>
      <c r="H21" s="93"/>
      <c r="I21" s="97"/>
      <c r="J21" s="97"/>
      <c r="K21" s="97"/>
      <c r="L21" s="97"/>
      <c r="M21" s="98">
        <f>I21+J21+K21+MYCS8[[#This Row],[Non contractual commitments]]</f>
        <v>0</v>
      </c>
      <c r="N21" s="97"/>
      <c r="O21" s="97"/>
      <c r="P21" s="97"/>
      <c r="Q21" s="97"/>
      <c r="R21" s="97"/>
      <c r="S21" s="93"/>
      <c r="T21" s="93"/>
      <c r="U21" s="100"/>
    </row>
    <row r="22" spans="1:21" ht="20.25" x14ac:dyDescent="0.3">
      <c r="A22" s="93"/>
      <c r="B22" s="94" t="str">
        <f ca="1">IFERROR(OFFSET(DC[[#Headers],[Code Project]],MATCH(MYCS8[[#This Row],[Project Code and Name ]],DC[Code Project],0),-3),"")</f>
        <v/>
      </c>
      <c r="C22" s="93"/>
      <c r="D22" s="93"/>
      <c r="E22" s="93"/>
      <c r="F22" s="93"/>
      <c r="G22" s="93"/>
      <c r="H22" s="93"/>
      <c r="I22" s="97"/>
      <c r="J22" s="97"/>
      <c r="K22" s="97"/>
      <c r="L22" s="97"/>
      <c r="M22" s="98">
        <f>I22+J22+K22+MYCS8[[#This Row],[Non contractual commitments]]</f>
        <v>0</v>
      </c>
      <c r="N22" s="97"/>
      <c r="O22" s="97"/>
      <c r="P22" s="97"/>
      <c r="Q22" s="97"/>
      <c r="R22" s="97"/>
      <c r="S22" s="93"/>
      <c r="T22" s="93"/>
      <c r="U22" s="100"/>
    </row>
    <row r="23" spans="1:21" ht="20.25" x14ac:dyDescent="0.3">
      <c r="A23" s="93"/>
      <c r="B23" s="94" t="str">
        <f ca="1">IFERROR(OFFSET(DC[[#Headers],[Code Project]],MATCH(MYCS8[[#This Row],[Project Code and Name ]],DC[Code Project],0),-3),"")</f>
        <v/>
      </c>
      <c r="C23" s="93"/>
      <c r="D23" s="93"/>
      <c r="E23" s="93"/>
      <c r="F23" s="93"/>
      <c r="G23" s="93"/>
      <c r="H23" s="93"/>
      <c r="I23" s="97"/>
      <c r="J23" s="97"/>
      <c r="K23" s="97"/>
      <c r="L23" s="97"/>
      <c r="M23" s="98">
        <f>I23+J23+K23+MYCS8[[#This Row],[Non contractual commitments]]</f>
        <v>0</v>
      </c>
      <c r="N23" s="97"/>
      <c r="O23" s="97"/>
      <c r="P23" s="97"/>
      <c r="Q23" s="97"/>
      <c r="R23" s="97"/>
      <c r="S23" s="93"/>
      <c r="T23" s="93"/>
      <c r="U23" s="100"/>
    </row>
    <row r="24" spans="1:21" ht="20.25" x14ac:dyDescent="0.3">
      <c r="A24" s="93"/>
      <c r="B24" s="94" t="str">
        <f ca="1">IFERROR(OFFSET(DC[[#Headers],[Code Project]],MATCH(MYCS8[[#This Row],[Project Code and Name ]],DC[Code Project],0),-3),"")</f>
        <v/>
      </c>
      <c r="C24" s="93"/>
      <c r="D24" s="93"/>
      <c r="E24" s="93"/>
      <c r="F24" s="93"/>
      <c r="G24" s="93"/>
      <c r="H24" s="93"/>
      <c r="I24" s="97"/>
      <c r="J24" s="97"/>
      <c r="K24" s="97"/>
      <c r="L24" s="97"/>
      <c r="M24" s="98">
        <f>I24+J24+K24+MYCS8[[#This Row],[Non contractual commitments]]</f>
        <v>0</v>
      </c>
      <c r="N24" s="97"/>
      <c r="O24" s="97"/>
      <c r="P24" s="97"/>
      <c r="Q24" s="97"/>
      <c r="R24" s="97"/>
      <c r="S24" s="93"/>
      <c r="T24" s="93"/>
      <c r="U24" s="100"/>
    </row>
    <row r="25" spans="1:21" ht="20.25" x14ac:dyDescent="0.3">
      <c r="A25" s="93"/>
      <c r="B25" s="94" t="str">
        <f ca="1">IFERROR(OFFSET(DC[[#Headers],[Code Project]],MATCH(MYCS8[[#This Row],[Project Code and Name ]],DC[Code Project],0),-3),"")</f>
        <v/>
      </c>
      <c r="C25" s="93"/>
      <c r="D25" s="93"/>
      <c r="E25" s="93"/>
      <c r="F25" s="93"/>
      <c r="G25" s="93"/>
      <c r="H25" s="93"/>
      <c r="I25" s="97"/>
      <c r="J25" s="97"/>
      <c r="K25" s="97"/>
      <c r="L25" s="97"/>
      <c r="M25" s="98">
        <f>I25+J25+K25+MYCS8[[#This Row],[Non contractual commitments]]</f>
        <v>0</v>
      </c>
      <c r="N25" s="97"/>
      <c r="O25" s="97"/>
      <c r="P25" s="97"/>
      <c r="Q25" s="97"/>
      <c r="R25" s="97"/>
      <c r="S25" s="93"/>
      <c r="T25" s="93"/>
      <c r="U25" s="100"/>
    </row>
    <row r="26" spans="1:21" ht="20.25" x14ac:dyDescent="0.3">
      <c r="A26" s="93"/>
      <c r="B26" s="94" t="str">
        <f ca="1">IFERROR(OFFSET(DC[[#Headers],[Code Project]],MATCH(MYCS8[[#This Row],[Project Code and Name ]],DC[Code Project],0),-3),"")</f>
        <v/>
      </c>
      <c r="C26" s="93"/>
      <c r="D26" s="93"/>
      <c r="E26" s="93"/>
      <c r="F26" s="93"/>
      <c r="G26" s="93"/>
      <c r="H26" s="93"/>
      <c r="I26" s="97"/>
      <c r="J26" s="97"/>
      <c r="K26" s="97"/>
      <c r="L26" s="97"/>
      <c r="M26" s="98">
        <f>I26+J26+K26+MYCS8[[#This Row],[Non contractual commitments]]</f>
        <v>0</v>
      </c>
      <c r="N26" s="97"/>
      <c r="O26" s="97"/>
      <c r="P26" s="97"/>
      <c r="Q26" s="97"/>
      <c r="R26" s="97"/>
      <c r="S26" s="93"/>
      <c r="T26" s="93"/>
      <c r="U26" s="100"/>
    </row>
    <row r="27" spans="1:21" ht="20.25" x14ac:dyDescent="0.3">
      <c r="A27" s="93"/>
      <c r="B27" s="94" t="str">
        <f ca="1">IFERROR(OFFSET(DC[[#Headers],[Code Project]],MATCH(MYCS8[[#This Row],[Project Code and Name ]],DC[Code Project],0),-3),"")</f>
        <v/>
      </c>
      <c r="C27" s="93"/>
      <c r="D27" s="93"/>
      <c r="E27" s="93"/>
      <c r="F27" s="93"/>
      <c r="G27" s="93"/>
      <c r="H27" s="93"/>
      <c r="I27" s="97"/>
      <c r="J27" s="97"/>
      <c r="K27" s="97"/>
      <c r="L27" s="97"/>
      <c r="M27" s="98">
        <f>I27+J27+K27+MYCS8[[#This Row],[Non contractual commitments]]</f>
        <v>0</v>
      </c>
      <c r="N27" s="97"/>
      <c r="O27" s="97"/>
      <c r="P27" s="97"/>
      <c r="Q27" s="97"/>
      <c r="R27" s="97"/>
      <c r="S27" s="93"/>
      <c r="T27" s="93"/>
      <c r="U27" s="100"/>
    </row>
    <row r="28" spans="1:21" ht="20.25" x14ac:dyDescent="0.3">
      <c r="A28" s="93"/>
      <c r="B28" s="94" t="str">
        <f ca="1">IFERROR(OFFSET(DC[[#Headers],[Code Project]],MATCH(MYCS8[[#This Row],[Project Code and Name ]],DC[Code Project],0),-3),"")</f>
        <v/>
      </c>
      <c r="C28" s="93"/>
      <c r="D28" s="93"/>
      <c r="E28" s="93"/>
      <c r="F28" s="93"/>
      <c r="G28" s="93"/>
      <c r="H28" s="93"/>
      <c r="I28" s="97"/>
      <c r="J28" s="97"/>
      <c r="K28" s="97"/>
      <c r="L28" s="97"/>
      <c r="M28" s="98">
        <f>I28+J28+K28+MYCS8[[#This Row],[Non contractual commitments]]</f>
        <v>0</v>
      </c>
      <c r="N28" s="97"/>
      <c r="O28" s="97"/>
      <c r="P28" s="97"/>
      <c r="Q28" s="97"/>
      <c r="R28" s="97"/>
      <c r="S28" s="93"/>
      <c r="T28" s="93"/>
      <c r="U28" s="100"/>
    </row>
    <row r="29" spans="1:21" ht="20.25" x14ac:dyDescent="0.3">
      <c r="A29" s="93"/>
      <c r="B29" s="94" t="str">
        <f ca="1">IFERROR(OFFSET(DC[[#Headers],[Code Project]],MATCH(MYCS8[[#This Row],[Project Code and Name ]],DC[Code Project],0),-3),"")</f>
        <v/>
      </c>
      <c r="C29" s="93"/>
      <c r="D29" s="93"/>
      <c r="E29" s="93"/>
      <c r="F29" s="93"/>
      <c r="G29" s="93"/>
      <c r="H29" s="93"/>
      <c r="I29" s="97"/>
      <c r="J29" s="97"/>
      <c r="K29" s="97"/>
      <c r="L29" s="97"/>
      <c r="M29" s="98">
        <f>I29+J29+K29+MYCS8[[#This Row],[Non contractual commitments]]</f>
        <v>0</v>
      </c>
      <c r="N29" s="97"/>
      <c r="O29" s="97"/>
      <c r="P29" s="97"/>
      <c r="Q29" s="97"/>
      <c r="R29" s="97"/>
      <c r="S29" s="93"/>
      <c r="T29" s="93"/>
      <c r="U29" s="100"/>
    </row>
    <row r="30" spans="1:21" ht="20.25" x14ac:dyDescent="0.3">
      <c r="A30" s="93"/>
      <c r="B30" s="94" t="str">
        <f ca="1">IFERROR(OFFSET(DC[[#Headers],[Code Project]],MATCH(MYCS8[[#This Row],[Project Code and Name ]],DC[Code Project],0),-3),"")</f>
        <v/>
      </c>
      <c r="C30" s="93"/>
      <c r="D30" s="93"/>
      <c r="E30" s="93"/>
      <c r="F30" s="93"/>
      <c r="G30" s="93"/>
      <c r="H30" s="93"/>
      <c r="I30" s="97"/>
      <c r="J30" s="97"/>
      <c r="K30" s="97"/>
      <c r="L30" s="97"/>
      <c r="M30" s="98">
        <f>I30+J30+K30+MYCS8[[#This Row],[Non contractual commitments]]</f>
        <v>0</v>
      </c>
      <c r="N30" s="97"/>
      <c r="O30" s="97"/>
      <c r="P30" s="97"/>
      <c r="Q30" s="97"/>
      <c r="R30" s="97"/>
      <c r="S30" s="93"/>
      <c r="T30" s="93"/>
      <c r="U30" s="100"/>
    </row>
    <row r="31" spans="1:21" ht="20.25" x14ac:dyDescent="0.3">
      <c r="A31" s="93"/>
      <c r="B31" s="94" t="str">
        <f ca="1">IFERROR(OFFSET(DC[[#Headers],[Code Project]],MATCH(MYCS8[[#This Row],[Project Code and Name ]],DC[Code Project],0),-3),"")</f>
        <v/>
      </c>
      <c r="C31" s="93"/>
      <c r="D31" s="93"/>
      <c r="E31" s="93"/>
      <c r="F31" s="93"/>
      <c r="G31" s="93"/>
      <c r="H31" s="93"/>
      <c r="I31" s="97"/>
      <c r="J31" s="97"/>
      <c r="K31" s="97"/>
      <c r="L31" s="97"/>
      <c r="M31" s="98">
        <f>I31+J31+K31+MYCS8[[#This Row],[Non contractual commitments]]</f>
        <v>0</v>
      </c>
      <c r="N31" s="97"/>
      <c r="O31" s="97"/>
      <c r="P31" s="97"/>
      <c r="Q31" s="97"/>
      <c r="R31" s="97"/>
      <c r="S31" s="93"/>
      <c r="T31" s="93"/>
      <c r="U31" s="100"/>
    </row>
    <row r="32" spans="1:21" ht="20.25" x14ac:dyDescent="0.3">
      <c r="A32" s="93"/>
      <c r="B32" s="94" t="str">
        <f ca="1">IFERROR(OFFSET(DC[[#Headers],[Code Project]],MATCH(MYCS8[[#This Row],[Project Code and Name ]],DC[Code Project],0),-3),"")</f>
        <v/>
      </c>
      <c r="C32" s="93"/>
      <c r="D32" s="93"/>
      <c r="E32" s="93"/>
      <c r="F32" s="93"/>
      <c r="G32" s="93"/>
      <c r="H32" s="93"/>
      <c r="I32" s="97"/>
      <c r="J32" s="97"/>
      <c r="K32" s="97"/>
      <c r="L32" s="97"/>
      <c r="M32" s="98">
        <f>I32+J32+K32+MYCS8[[#This Row],[Non contractual commitments]]</f>
        <v>0</v>
      </c>
      <c r="N32" s="97"/>
      <c r="O32" s="97"/>
      <c r="P32" s="97"/>
      <c r="Q32" s="97"/>
      <c r="R32" s="97"/>
      <c r="S32" s="93"/>
      <c r="T32" s="93"/>
      <c r="U32" s="100"/>
    </row>
    <row r="33" spans="1:21" ht="20.25" x14ac:dyDescent="0.3">
      <c r="A33" s="93"/>
      <c r="B33" s="94" t="str">
        <f ca="1">IFERROR(OFFSET(DC[[#Headers],[Code Project]],MATCH(MYCS8[[#This Row],[Project Code and Name ]],DC[Code Project],0),-3),"")</f>
        <v/>
      </c>
      <c r="C33" s="93"/>
      <c r="D33" s="93"/>
      <c r="E33" s="93"/>
      <c r="F33" s="93"/>
      <c r="G33" s="93"/>
      <c r="H33" s="93"/>
      <c r="I33" s="97"/>
      <c r="J33" s="97"/>
      <c r="K33" s="97"/>
      <c r="L33" s="97"/>
      <c r="M33" s="98">
        <f>I33+J33+K33+MYCS8[[#This Row],[Non contractual commitments]]</f>
        <v>0</v>
      </c>
      <c r="N33" s="97"/>
      <c r="O33" s="97"/>
      <c r="P33" s="97"/>
      <c r="Q33" s="97"/>
      <c r="R33" s="97"/>
      <c r="S33" s="93"/>
      <c r="T33" s="93"/>
      <c r="U33" s="100"/>
    </row>
    <row r="34" spans="1:21" ht="20.25" x14ac:dyDescent="0.3">
      <c r="A34" s="93"/>
      <c r="B34" s="94" t="str">
        <f ca="1">IFERROR(OFFSET(DC[[#Headers],[Code Project]],MATCH(MYCS8[[#This Row],[Project Code and Name ]],DC[Code Project],0),-3),"")</f>
        <v/>
      </c>
      <c r="C34" s="93"/>
      <c r="D34" s="93"/>
      <c r="E34" s="93"/>
      <c r="F34" s="93"/>
      <c r="G34" s="93"/>
      <c r="H34" s="93"/>
      <c r="I34" s="97"/>
      <c r="J34" s="97"/>
      <c r="K34" s="97"/>
      <c r="L34" s="97"/>
      <c r="M34" s="98">
        <f>I34+J34+K34+MYCS8[[#This Row],[Non contractual commitments]]</f>
        <v>0</v>
      </c>
      <c r="N34" s="97"/>
      <c r="O34" s="97"/>
      <c r="P34" s="97"/>
      <c r="Q34" s="97"/>
      <c r="R34" s="97"/>
      <c r="S34" s="93"/>
      <c r="T34" s="93"/>
      <c r="U34" s="100"/>
    </row>
    <row r="35" spans="1:21" ht="20.25" x14ac:dyDescent="0.3">
      <c r="A35" s="93"/>
      <c r="B35" s="94" t="str">
        <f ca="1">IFERROR(OFFSET(DC[[#Headers],[Code Project]],MATCH(MYCS8[[#This Row],[Project Code and Name ]],DC[Code Project],0),-3),"")</f>
        <v/>
      </c>
      <c r="C35" s="93"/>
      <c r="D35" s="93"/>
      <c r="E35" s="93"/>
      <c r="F35" s="93"/>
      <c r="G35" s="93"/>
      <c r="H35" s="93"/>
      <c r="I35" s="97"/>
      <c r="J35" s="97"/>
      <c r="K35" s="97"/>
      <c r="L35" s="97"/>
      <c r="M35" s="98">
        <f>I35+J35+K35+MYCS8[[#This Row],[Non contractual commitments]]</f>
        <v>0</v>
      </c>
      <c r="N35" s="97"/>
      <c r="O35" s="97"/>
      <c r="P35" s="97"/>
      <c r="Q35" s="97"/>
      <c r="R35" s="97"/>
      <c r="S35" s="93"/>
      <c r="T35" s="93"/>
      <c r="U35" s="100"/>
    </row>
    <row r="36" spans="1:21" ht="20.25" x14ac:dyDescent="0.3">
      <c r="A36" s="93"/>
      <c r="B36" s="94" t="str">
        <f ca="1">IFERROR(OFFSET(DC[[#Headers],[Code Project]],MATCH(MYCS8[[#This Row],[Project Code and Name ]],DC[Code Project],0),-3),"")</f>
        <v/>
      </c>
      <c r="C36" s="93"/>
      <c r="D36" s="93"/>
      <c r="E36" s="93"/>
      <c r="F36" s="93"/>
      <c r="G36" s="93"/>
      <c r="H36" s="93"/>
      <c r="I36" s="97"/>
      <c r="J36" s="97"/>
      <c r="K36" s="97"/>
      <c r="L36" s="97"/>
      <c r="M36" s="98">
        <f>I36+J36+K36+MYCS8[[#This Row],[Non contractual commitments]]</f>
        <v>0</v>
      </c>
      <c r="N36" s="97"/>
      <c r="O36" s="97"/>
      <c r="P36" s="97"/>
      <c r="Q36" s="97"/>
      <c r="R36" s="97"/>
      <c r="S36" s="93"/>
      <c r="T36" s="93"/>
      <c r="U36" s="100"/>
    </row>
    <row r="37" spans="1:21" ht="20.25" x14ac:dyDescent="0.3">
      <c r="A37" s="93"/>
      <c r="B37" s="94" t="str">
        <f ca="1">IFERROR(OFFSET(DC[[#Headers],[Code Project]],MATCH(MYCS8[[#This Row],[Project Code and Name ]],DC[Code Project],0),-3),"")</f>
        <v/>
      </c>
      <c r="C37" s="93"/>
      <c r="D37" s="93"/>
      <c r="E37" s="93"/>
      <c r="F37" s="93"/>
      <c r="G37" s="93"/>
      <c r="H37" s="93"/>
      <c r="I37" s="97"/>
      <c r="J37" s="97"/>
      <c r="K37" s="97"/>
      <c r="L37" s="97"/>
      <c r="M37" s="98">
        <f>I37+J37+K37+MYCS8[[#This Row],[Non contractual commitments]]</f>
        <v>0</v>
      </c>
      <c r="N37" s="97"/>
      <c r="O37" s="97"/>
      <c r="P37" s="97"/>
      <c r="Q37" s="97"/>
      <c r="R37" s="97"/>
      <c r="S37" s="93"/>
      <c r="T37" s="93"/>
      <c r="U37" s="100"/>
    </row>
    <row r="38" spans="1:21" ht="20.25" x14ac:dyDescent="0.3">
      <c r="A38" s="93"/>
      <c r="B38" s="94" t="str">
        <f ca="1">IFERROR(OFFSET(DC[[#Headers],[Code Project]],MATCH(MYCS8[[#This Row],[Project Code and Name ]],DC[Code Project],0),-3),"")</f>
        <v/>
      </c>
      <c r="C38" s="93"/>
      <c r="D38" s="93"/>
      <c r="E38" s="93"/>
      <c r="F38" s="93"/>
      <c r="G38" s="93"/>
      <c r="H38" s="93"/>
      <c r="I38" s="97"/>
      <c r="J38" s="97"/>
      <c r="K38" s="97"/>
      <c r="L38" s="97"/>
      <c r="M38" s="98">
        <f>I38+J38+K38+MYCS8[[#This Row],[Non contractual commitments]]</f>
        <v>0</v>
      </c>
      <c r="N38" s="97"/>
      <c r="O38" s="97"/>
      <c r="P38" s="97"/>
      <c r="Q38" s="97"/>
      <c r="R38" s="97"/>
      <c r="S38" s="93"/>
      <c r="T38" s="93"/>
      <c r="U38" s="100"/>
    </row>
    <row r="39" spans="1:21" ht="20.25" x14ac:dyDescent="0.3">
      <c r="A39" s="93"/>
      <c r="B39" s="94" t="str">
        <f ca="1">IFERROR(OFFSET(DC[[#Headers],[Code Project]],MATCH(MYCS8[[#This Row],[Project Code and Name ]],DC[Code Project],0),-3),"")</f>
        <v/>
      </c>
      <c r="C39" s="93"/>
      <c r="D39" s="93"/>
      <c r="E39" s="93"/>
      <c r="F39" s="93"/>
      <c r="G39" s="93"/>
      <c r="H39" s="93"/>
      <c r="I39" s="97"/>
      <c r="J39" s="97"/>
      <c r="K39" s="97"/>
      <c r="L39" s="97"/>
      <c r="M39" s="98">
        <f>I39+J39+K39+MYCS8[[#This Row],[Non contractual commitments]]</f>
        <v>0</v>
      </c>
      <c r="N39" s="97"/>
      <c r="O39" s="97"/>
      <c r="P39" s="97"/>
      <c r="Q39" s="97"/>
      <c r="R39" s="97"/>
      <c r="S39" s="93"/>
      <c r="T39" s="93"/>
      <c r="U39" s="100"/>
    </row>
    <row r="40" spans="1:21" ht="20.25" x14ac:dyDescent="0.3">
      <c r="A40" s="93"/>
      <c r="B40" s="94" t="str">
        <f ca="1">IFERROR(OFFSET(DC[[#Headers],[Code Project]],MATCH(MYCS8[[#This Row],[Project Code and Name ]],DC[Code Project],0),-3),"")</f>
        <v/>
      </c>
      <c r="C40" s="93"/>
      <c r="D40" s="93"/>
      <c r="E40" s="93"/>
      <c r="F40" s="93"/>
      <c r="G40" s="93"/>
      <c r="H40" s="93"/>
      <c r="I40" s="97"/>
      <c r="J40" s="97"/>
      <c r="K40" s="97"/>
      <c r="L40" s="97"/>
      <c r="M40" s="98">
        <f>I40+J40+K40+MYCS8[[#This Row],[Non contractual commitments]]</f>
        <v>0</v>
      </c>
      <c r="N40" s="97"/>
      <c r="O40" s="97"/>
      <c r="P40" s="97"/>
      <c r="Q40" s="97"/>
      <c r="R40" s="97"/>
      <c r="S40" s="93"/>
      <c r="T40" s="93"/>
      <c r="U40" s="100"/>
    </row>
    <row r="41" spans="1:21" ht="20.25" x14ac:dyDescent="0.3">
      <c r="A41" s="93"/>
      <c r="B41" s="94" t="str">
        <f ca="1">IFERROR(OFFSET(DC[[#Headers],[Code Project]],MATCH(MYCS8[[#This Row],[Project Code and Name ]],DC[Code Project],0),-3),"")</f>
        <v/>
      </c>
      <c r="C41" s="93"/>
      <c r="D41" s="93"/>
      <c r="E41" s="93"/>
      <c r="F41" s="93"/>
      <c r="G41" s="93"/>
      <c r="H41" s="93"/>
      <c r="I41" s="97"/>
      <c r="J41" s="97"/>
      <c r="K41" s="97"/>
      <c r="L41" s="97"/>
      <c r="M41" s="98">
        <f>I41+J41+K41+MYCS8[[#This Row],[Non contractual commitments]]</f>
        <v>0</v>
      </c>
      <c r="N41" s="97"/>
      <c r="O41" s="97"/>
      <c r="P41" s="97"/>
      <c r="Q41" s="97"/>
      <c r="R41" s="97"/>
      <c r="S41" s="93"/>
      <c r="T41" s="93"/>
      <c r="U41" s="100"/>
    </row>
    <row r="42" spans="1:21" ht="20.25" x14ac:dyDescent="0.3">
      <c r="A42" s="93"/>
      <c r="B42" s="94" t="str">
        <f ca="1">IFERROR(OFFSET(DC[[#Headers],[Code Project]],MATCH(MYCS8[[#This Row],[Project Code and Name ]],DC[Code Project],0),-3),"")</f>
        <v/>
      </c>
      <c r="C42" s="93"/>
      <c r="D42" s="93"/>
      <c r="E42" s="93"/>
      <c r="F42" s="93"/>
      <c r="G42" s="93"/>
      <c r="H42" s="93"/>
      <c r="I42" s="97"/>
      <c r="J42" s="97"/>
      <c r="K42" s="97"/>
      <c r="L42" s="97"/>
      <c r="M42" s="98">
        <f>I42+J42+K42+MYCS8[[#This Row],[Non contractual commitments]]</f>
        <v>0</v>
      </c>
      <c r="N42" s="97"/>
      <c r="O42" s="97"/>
      <c r="P42" s="97"/>
      <c r="Q42" s="97"/>
      <c r="R42" s="97"/>
      <c r="S42" s="93"/>
      <c r="T42" s="93"/>
      <c r="U42" s="100"/>
    </row>
    <row r="43" spans="1:21" ht="20.25" x14ac:dyDescent="0.3">
      <c r="A43" s="93"/>
      <c r="B43" s="94" t="str">
        <f ca="1">IFERROR(OFFSET(DC[[#Headers],[Code Project]],MATCH(MYCS8[[#This Row],[Project Code and Name ]],DC[Code Project],0),-3),"")</f>
        <v/>
      </c>
      <c r="C43" s="93"/>
      <c r="D43" s="93"/>
      <c r="E43" s="93"/>
      <c r="F43" s="93"/>
      <c r="G43" s="93"/>
      <c r="H43" s="93"/>
      <c r="I43" s="97"/>
      <c r="J43" s="97"/>
      <c r="K43" s="97"/>
      <c r="L43" s="97"/>
      <c r="M43" s="98">
        <f>I43+J43+K43+MYCS8[[#This Row],[Non contractual commitments]]</f>
        <v>0</v>
      </c>
      <c r="N43" s="97"/>
      <c r="O43" s="97"/>
      <c r="P43" s="97"/>
      <c r="Q43" s="97"/>
      <c r="R43" s="97"/>
      <c r="S43" s="93"/>
      <c r="T43" s="93"/>
      <c r="U43" s="100"/>
    </row>
    <row r="44" spans="1:21" ht="20.25" x14ac:dyDescent="0.3">
      <c r="A44" s="93"/>
      <c r="B44" s="94" t="str">
        <f ca="1">IFERROR(OFFSET(DC[[#Headers],[Code Project]],MATCH(MYCS8[[#This Row],[Project Code and Name ]],DC[Code Project],0),-3),"")</f>
        <v/>
      </c>
      <c r="C44" s="93"/>
      <c r="D44" s="93"/>
      <c r="E44" s="93"/>
      <c r="F44" s="93"/>
      <c r="G44" s="93"/>
      <c r="H44" s="93"/>
      <c r="I44" s="97"/>
      <c r="J44" s="97"/>
      <c r="K44" s="97"/>
      <c r="L44" s="97"/>
      <c r="M44" s="98">
        <f>I44+J44+K44+MYCS8[[#This Row],[Non contractual commitments]]</f>
        <v>0</v>
      </c>
      <c r="N44" s="97"/>
      <c r="O44" s="97"/>
      <c r="P44" s="97"/>
      <c r="Q44" s="97"/>
      <c r="R44" s="97"/>
      <c r="S44" s="93"/>
      <c r="T44" s="93"/>
      <c r="U44" s="100"/>
    </row>
    <row r="45" spans="1:21" ht="20.25" x14ac:dyDescent="0.3">
      <c r="A45" s="93"/>
      <c r="B45" s="94" t="str">
        <f ca="1">IFERROR(OFFSET(DC[[#Headers],[Code Project]],MATCH(MYCS8[[#This Row],[Project Code and Name ]],DC[Code Project],0),-3),"")</f>
        <v/>
      </c>
      <c r="C45" s="93"/>
      <c r="D45" s="93"/>
      <c r="E45" s="93"/>
      <c r="F45" s="93"/>
      <c r="G45" s="93"/>
      <c r="H45" s="93"/>
      <c r="I45" s="97"/>
      <c r="J45" s="97"/>
      <c r="K45" s="97"/>
      <c r="L45" s="97"/>
      <c r="M45" s="98">
        <f>I45+J45+K45+MYCS8[[#This Row],[Non contractual commitments]]</f>
        <v>0</v>
      </c>
      <c r="N45" s="97"/>
      <c r="O45" s="97"/>
      <c r="P45" s="97"/>
      <c r="Q45" s="97"/>
      <c r="R45" s="97"/>
      <c r="S45" s="93"/>
      <c r="T45" s="93"/>
      <c r="U45" s="100"/>
    </row>
    <row r="46" spans="1:21" ht="20.25" x14ac:dyDescent="0.3">
      <c r="A46" s="93"/>
      <c r="B46" s="94" t="str">
        <f ca="1">IFERROR(OFFSET(DC[[#Headers],[Code Project]],MATCH(MYCS8[[#This Row],[Project Code and Name ]],DC[Code Project],0),-3),"")</f>
        <v/>
      </c>
      <c r="C46" s="93"/>
      <c r="D46" s="93"/>
      <c r="E46" s="93"/>
      <c r="F46" s="93"/>
      <c r="G46" s="93"/>
      <c r="H46" s="93"/>
      <c r="I46" s="97"/>
      <c r="J46" s="97"/>
      <c r="K46" s="97"/>
      <c r="L46" s="97"/>
      <c r="M46" s="98">
        <f>I46+J46+K46+MYCS8[[#This Row],[Non contractual commitments]]</f>
        <v>0</v>
      </c>
      <c r="N46" s="97"/>
      <c r="O46" s="97"/>
      <c r="P46" s="97"/>
      <c r="Q46" s="97"/>
      <c r="R46" s="97"/>
      <c r="S46" s="93"/>
      <c r="T46" s="93"/>
      <c r="U46" s="100"/>
    </row>
    <row r="47" spans="1:21" ht="20.25" x14ac:dyDescent="0.3">
      <c r="A47" s="93"/>
      <c r="B47" s="94" t="str">
        <f ca="1">IFERROR(OFFSET(DC[[#Headers],[Code Project]],MATCH(MYCS8[[#This Row],[Project Code and Name ]],DC[Code Project],0),-3),"")</f>
        <v/>
      </c>
      <c r="C47" s="93"/>
      <c r="D47" s="93"/>
      <c r="E47" s="93"/>
      <c r="F47" s="93"/>
      <c r="G47" s="93"/>
      <c r="H47" s="93"/>
      <c r="I47" s="97"/>
      <c r="J47" s="97"/>
      <c r="K47" s="97"/>
      <c r="L47" s="97"/>
      <c r="M47" s="98">
        <f>I47+J47+K47+MYCS8[[#This Row],[Non contractual commitments]]</f>
        <v>0</v>
      </c>
      <c r="N47" s="97"/>
      <c r="O47" s="97"/>
      <c r="P47" s="97"/>
      <c r="Q47" s="97"/>
      <c r="R47" s="97"/>
      <c r="S47" s="93"/>
      <c r="T47" s="93"/>
      <c r="U47" s="100"/>
    </row>
    <row r="48" spans="1:21" ht="20.25" x14ac:dyDescent="0.3">
      <c r="A48" s="93"/>
      <c r="B48" s="94" t="str">
        <f ca="1">IFERROR(OFFSET(DC[[#Headers],[Code Project]],MATCH(MYCS8[[#This Row],[Project Code and Name ]],DC[Code Project],0),-3),"")</f>
        <v/>
      </c>
      <c r="C48" s="93"/>
      <c r="D48" s="93"/>
      <c r="E48" s="93"/>
      <c r="F48" s="93"/>
      <c r="G48" s="93"/>
      <c r="H48" s="93"/>
      <c r="I48" s="97"/>
      <c r="J48" s="97"/>
      <c r="K48" s="97"/>
      <c r="L48" s="97"/>
      <c r="M48" s="98">
        <f>I48+J48+K48+MYCS8[[#This Row],[Non contractual commitments]]</f>
        <v>0</v>
      </c>
      <c r="N48" s="97"/>
      <c r="O48" s="97"/>
      <c r="P48" s="97"/>
      <c r="Q48" s="97"/>
      <c r="R48" s="97"/>
      <c r="S48" s="93"/>
      <c r="T48" s="93"/>
      <c r="U48" s="100"/>
    </row>
    <row r="49" spans="1:21" ht="20.25" x14ac:dyDescent="0.3">
      <c r="A49" s="93"/>
      <c r="B49" s="94" t="str">
        <f ca="1">IFERROR(OFFSET(DC[[#Headers],[Code Project]],MATCH(MYCS8[[#This Row],[Project Code and Name ]],DC[Code Project],0),-3),"")</f>
        <v/>
      </c>
      <c r="C49" s="93"/>
      <c r="D49" s="93"/>
      <c r="E49" s="93"/>
      <c r="F49" s="93"/>
      <c r="G49" s="93"/>
      <c r="H49" s="93"/>
      <c r="I49" s="97"/>
      <c r="J49" s="97"/>
      <c r="K49" s="97"/>
      <c r="L49" s="97"/>
      <c r="M49" s="98">
        <f>I49+J49+K49+MYCS8[[#This Row],[Non contractual commitments]]</f>
        <v>0</v>
      </c>
      <c r="N49" s="97"/>
      <c r="O49" s="97"/>
      <c r="P49" s="97"/>
      <c r="Q49" s="97"/>
      <c r="R49" s="97"/>
      <c r="S49" s="93"/>
      <c r="T49" s="93"/>
      <c r="U49" s="100"/>
    </row>
    <row r="50" spans="1:21" ht="20.25" x14ac:dyDescent="0.3">
      <c r="A50" s="93"/>
      <c r="B50" s="94" t="str">
        <f ca="1">IFERROR(OFFSET(DC[[#Headers],[Code Project]],MATCH(MYCS8[[#This Row],[Project Code and Name ]],DC[Code Project],0),-3),"")</f>
        <v/>
      </c>
      <c r="C50" s="93"/>
      <c r="D50" s="93"/>
      <c r="E50" s="93"/>
      <c r="F50" s="93"/>
      <c r="G50" s="93"/>
      <c r="H50" s="93"/>
      <c r="I50" s="97"/>
      <c r="J50" s="97"/>
      <c r="K50" s="97"/>
      <c r="L50" s="97"/>
      <c r="M50" s="98">
        <f>I50+J50+K50+MYCS8[[#This Row],[Non contractual commitments]]</f>
        <v>0</v>
      </c>
      <c r="N50" s="97"/>
      <c r="O50" s="97"/>
      <c r="P50" s="97"/>
      <c r="Q50" s="97"/>
      <c r="R50" s="97"/>
      <c r="S50" s="93"/>
      <c r="T50" s="93"/>
      <c r="U50" s="100"/>
    </row>
    <row r="51" spans="1:21" ht="20.25" x14ac:dyDescent="0.3">
      <c r="A51" s="93"/>
      <c r="B51" s="94" t="str">
        <f ca="1">IFERROR(OFFSET(DC[[#Headers],[Code Project]],MATCH(MYCS8[[#This Row],[Project Code and Name ]],DC[Code Project],0),-3),"")</f>
        <v/>
      </c>
      <c r="C51" s="93"/>
      <c r="D51" s="93"/>
      <c r="E51" s="93"/>
      <c r="F51" s="93"/>
      <c r="G51" s="93"/>
      <c r="H51" s="93"/>
      <c r="I51" s="97"/>
      <c r="J51" s="97"/>
      <c r="K51" s="97"/>
      <c r="L51" s="97"/>
      <c r="M51" s="98">
        <f>I51+J51+K51+MYCS8[[#This Row],[Non contractual commitments]]</f>
        <v>0</v>
      </c>
      <c r="N51" s="97"/>
      <c r="O51" s="97"/>
      <c r="P51" s="97"/>
      <c r="Q51" s="97"/>
      <c r="R51" s="97"/>
      <c r="S51" s="93"/>
      <c r="T51" s="93"/>
      <c r="U51" s="100"/>
    </row>
    <row r="52" spans="1:21" ht="20.25" x14ac:dyDescent="0.3">
      <c r="A52" s="93"/>
      <c r="B52" s="94" t="str">
        <f ca="1">IFERROR(OFFSET(DC[[#Headers],[Code Project]],MATCH(MYCS8[[#This Row],[Project Code and Name ]],DC[Code Project],0),-3),"")</f>
        <v/>
      </c>
      <c r="C52" s="93"/>
      <c r="D52" s="93"/>
      <c r="E52" s="93"/>
      <c r="F52" s="93"/>
      <c r="G52" s="93"/>
      <c r="H52" s="93"/>
      <c r="I52" s="97"/>
      <c r="J52" s="97"/>
      <c r="K52" s="97"/>
      <c r="L52" s="97"/>
      <c r="M52" s="98">
        <f>I52+J52+K52+MYCS8[[#This Row],[Non contractual commitments]]</f>
        <v>0</v>
      </c>
      <c r="N52" s="97"/>
      <c r="O52" s="97"/>
      <c r="P52" s="97"/>
      <c r="Q52" s="97"/>
      <c r="R52" s="97"/>
      <c r="S52" s="93"/>
      <c r="T52" s="93"/>
      <c r="U52" s="100"/>
    </row>
    <row r="53" spans="1:21" ht="20.25" x14ac:dyDescent="0.3">
      <c r="A53" s="93"/>
      <c r="B53" s="94" t="str">
        <f ca="1">IFERROR(OFFSET(DC[[#Headers],[Code Project]],MATCH(MYCS8[[#This Row],[Project Code and Name ]],DC[Code Project],0),-3),"")</f>
        <v/>
      </c>
      <c r="C53" s="93"/>
      <c r="D53" s="93"/>
      <c r="E53" s="93"/>
      <c r="F53" s="93"/>
      <c r="G53" s="93"/>
      <c r="H53" s="93"/>
      <c r="I53" s="97"/>
      <c r="J53" s="97"/>
      <c r="K53" s="97"/>
      <c r="L53" s="97"/>
      <c r="M53" s="98">
        <f>I53+J53+K53+MYCS8[[#This Row],[Non contractual commitments]]</f>
        <v>0</v>
      </c>
      <c r="N53" s="97"/>
      <c r="O53" s="97"/>
      <c r="P53" s="97"/>
      <c r="Q53" s="97"/>
      <c r="R53" s="97"/>
      <c r="S53" s="93"/>
      <c r="T53" s="93"/>
      <c r="U53" s="100"/>
    </row>
    <row r="54" spans="1:21" ht="20.25" x14ac:dyDescent="0.3">
      <c r="A54" s="93"/>
      <c r="B54" s="94" t="str">
        <f ca="1">IFERROR(OFFSET(DC[[#Headers],[Code Project]],MATCH(MYCS8[[#This Row],[Project Code and Name ]],DC[Code Project],0),-3),"")</f>
        <v/>
      </c>
      <c r="C54" s="93"/>
      <c r="D54" s="93"/>
      <c r="E54" s="93"/>
      <c r="F54" s="93"/>
      <c r="G54" s="93"/>
      <c r="H54" s="93"/>
      <c r="I54" s="97"/>
      <c r="J54" s="97"/>
      <c r="K54" s="97"/>
      <c r="L54" s="97"/>
      <c r="M54" s="98">
        <f>I54+J54+K54+MYCS8[[#This Row],[Non contractual commitments]]</f>
        <v>0</v>
      </c>
      <c r="N54" s="97"/>
      <c r="O54" s="97"/>
      <c r="P54" s="97"/>
      <c r="Q54" s="97"/>
      <c r="R54" s="97"/>
      <c r="S54" s="93"/>
      <c r="T54" s="93"/>
      <c r="U54" s="100"/>
    </row>
    <row r="55" spans="1:21" ht="20.25" x14ac:dyDescent="0.3">
      <c r="A55" s="93"/>
      <c r="B55" s="94" t="str">
        <f ca="1">IFERROR(OFFSET(DC[[#Headers],[Code Project]],MATCH(MYCS8[[#This Row],[Project Code and Name ]],DC[Code Project],0),-3),"")</f>
        <v/>
      </c>
      <c r="C55" s="93"/>
      <c r="D55" s="93"/>
      <c r="E55" s="93"/>
      <c r="F55" s="93"/>
      <c r="G55" s="93"/>
      <c r="H55" s="93"/>
      <c r="I55" s="97"/>
      <c r="J55" s="97"/>
      <c r="K55" s="97"/>
      <c r="L55" s="97"/>
      <c r="M55" s="98">
        <f>I55+J55+K55+MYCS8[[#This Row],[Non contractual commitments]]</f>
        <v>0</v>
      </c>
      <c r="N55" s="97"/>
      <c r="O55" s="97"/>
      <c r="P55" s="97"/>
      <c r="Q55" s="97"/>
      <c r="R55" s="97"/>
      <c r="S55" s="93"/>
      <c r="T55" s="93"/>
      <c r="U55" s="100"/>
    </row>
    <row r="56" spans="1:21" ht="20.25" x14ac:dyDescent="0.3">
      <c r="A56" s="93"/>
      <c r="B56" s="94" t="str">
        <f ca="1">IFERROR(OFFSET(DC[[#Headers],[Code Project]],MATCH(MYCS8[[#This Row],[Project Code and Name ]],DC[Code Project],0),-3),"")</f>
        <v/>
      </c>
      <c r="C56" s="93"/>
      <c r="D56" s="93"/>
      <c r="E56" s="93"/>
      <c r="F56" s="93"/>
      <c r="G56" s="93"/>
      <c r="H56" s="93"/>
      <c r="I56" s="97"/>
      <c r="J56" s="97"/>
      <c r="K56" s="97"/>
      <c r="L56" s="97"/>
      <c r="M56" s="98">
        <f>I56+J56+K56+MYCS8[[#This Row],[Non contractual commitments]]</f>
        <v>0</v>
      </c>
      <c r="N56" s="97"/>
      <c r="O56" s="97"/>
      <c r="P56" s="97"/>
      <c r="Q56" s="97"/>
      <c r="R56" s="97"/>
      <c r="S56" s="93"/>
      <c r="T56" s="93"/>
      <c r="U56" s="100"/>
    </row>
    <row r="57" spans="1:21" ht="20.25" x14ac:dyDescent="0.3">
      <c r="A57" s="93"/>
      <c r="B57" s="94" t="str">
        <f ca="1">IFERROR(OFFSET(DC[[#Headers],[Code Project]],MATCH(MYCS8[[#This Row],[Project Code and Name ]],DC[Code Project],0),-3),"")</f>
        <v/>
      </c>
      <c r="C57" s="93"/>
      <c r="D57" s="93"/>
      <c r="E57" s="93"/>
      <c r="F57" s="93"/>
      <c r="G57" s="93"/>
      <c r="H57" s="93"/>
      <c r="I57" s="97"/>
      <c r="J57" s="97"/>
      <c r="K57" s="97"/>
      <c r="L57" s="97"/>
      <c r="M57" s="98">
        <f>I57+J57+K57+MYCS8[[#This Row],[Non contractual commitments]]</f>
        <v>0</v>
      </c>
      <c r="N57" s="97"/>
      <c r="O57" s="97"/>
      <c r="P57" s="97"/>
      <c r="Q57" s="97"/>
      <c r="R57" s="97"/>
      <c r="S57" s="93"/>
      <c r="T57" s="93"/>
      <c r="U57" s="100"/>
    </row>
    <row r="58" spans="1:21" ht="20.25" x14ac:dyDescent="0.3">
      <c r="A58" s="93"/>
      <c r="B58" s="94" t="str">
        <f ca="1">IFERROR(OFFSET(DC[[#Headers],[Code Project]],MATCH(MYCS8[[#This Row],[Project Code and Name ]],DC[Code Project],0),-3),"")</f>
        <v/>
      </c>
      <c r="C58" s="93"/>
      <c r="D58" s="93"/>
      <c r="E58" s="93"/>
      <c r="F58" s="93"/>
      <c r="G58" s="93"/>
      <c r="H58" s="93"/>
      <c r="I58" s="97"/>
      <c r="J58" s="97"/>
      <c r="K58" s="97"/>
      <c r="L58" s="97"/>
      <c r="M58" s="98">
        <f>I58+J58+K58+MYCS8[[#This Row],[Non contractual commitments]]</f>
        <v>0</v>
      </c>
      <c r="N58" s="97"/>
      <c r="O58" s="97"/>
      <c r="P58" s="97"/>
      <c r="Q58" s="97"/>
      <c r="R58" s="97"/>
      <c r="S58" s="93"/>
      <c r="T58" s="93"/>
      <c r="U58" s="100"/>
    </row>
    <row r="59" spans="1:21" ht="20.25" x14ac:dyDescent="0.3">
      <c r="A59" s="93"/>
      <c r="B59" s="94" t="str">
        <f ca="1">IFERROR(OFFSET(DC[[#Headers],[Code Project]],MATCH(MYCS8[[#This Row],[Project Code and Name ]],DC[Code Project],0),-3),"")</f>
        <v/>
      </c>
      <c r="C59" s="93"/>
      <c r="D59" s="93"/>
      <c r="E59" s="93"/>
      <c r="F59" s="93"/>
      <c r="G59" s="93"/>
      <c r="H59" s="93"/>
      <c r="I59" s="97"/>
      <c r="J59" s="97"/>
      <c r="K59" s="97"/>
      <c r="L59" s="97"/>
      <c r="M59" s="98">
        <f>I59+J59+K59+MYCS8[[#This Row],[Non contractual commitments]]</f>
        <v>0</v>
      </c>
      <c r="N59" s="97"/>
      <c r="O59" s="97"/>
      <c r="P59" s="97"/>
      <c r="Q59" s="97"/>
      <c r="R59" s="97"/>
      <c r="S59" s="93"/>
      <c r="T59" s="93"/>
      <c r="U59" s="100"/>
    </row>
    <row r="60" spans="1:21" ht="20.25" x14ac:dyDescent="0.3">
      <c r="A60" s="93"/>
      <c r="B60" s="94" t="str">
        <f ca="1">IFERROR(OFFSET(DC[[#Headers],[Code Project]],MATCH(MYCS8[[#This Row],[Project Code and Name ]],DC[Code Project],0),-3),"")</f>
        <v/>
      </c>
      <c r="C60" s="93"/>
      <c r="D60" s="93"/>
      <c r="E60" s="93"/>
      <c r="F60" s="93"/>
      <c r="G60" s="93"/>
      <c r="H60" s="93"/>
      <c r="I60" s="97"/>
      <c r="J60" s="97"/>
      <c r="K60" s="97"/>
      <c r="L60" s="97"/>
      <c r="M60" s="98">
        <f>I60+J60+K60+MYCS8[[#This Row],[Non contractual commitments]]</f>
        <v>0</v>
      </c>
      <c r="N60" s="97"/>
      <c r="O60" s="97"/>
      <c r="P60" s="97"/>
      <c r="Q60" s="97"/>
      <c r="R60" s="97"/>
      <c r="S60" s="93"/>
      <c r="T60" s="93"/>
      <c r="U60" s="100"/>
    </row>
    <row r="61" spans="1:21" ht="20.25" x14ac:dyDescent="0.3">
      <c r="A61" s="93"/>
      <c r="B61" s="94" t="str">
        <f ca="1">IFERROR(OFFSET(DC[[#Headers],[Code Project]],MATCH(MYCS8[[#This Row],[Project Code and Name ]],DC[Code Project],0),-3),"")</f>
        <v/>
      </c>
      <c r="C61" s="93"/>
      <c r="D61" s="93"/>
      <c r="E61" s="93"/>
      <c r="F61" s="93"/>
      <c r="G61" s="93"/>
      <c r="H61" s="93"/>
      <c r="I61" s="97"/>
      <c r="J61" s="97"/>
      <c r="K61" s="97"/>
      <c r="L61" s="97"/>
      <c r="M61" s="98">
        <f>I61+J61+K61+MYCS8[[#This Row],[Non contractual commitments]]</f>
        <v>0</v>
      </c>
      <c r="N61" s="97"/>
      <c r="O61" s="97"/>
      <c r="P61" s="97"/>
      <c r="Q61" s="97"/>
      <c r="R61" s="97"/>
      <c r="S61" s="93"/>
      <c r="T61" s="93"/>
      <c r="U61" s="100"/>
    </row>
    <row r="62" spans="1:21" ht="20.25" x14ac:dyDescent="0.3">
      <c r="A62" s="93"/>
      <c r="B62" s="94" t="str">
        <f ca="1">IFERROR(OFFSET(DC[[#Headers],[Code Project]],MATCH(MYCS8[[#This Row],[Project Code and Name ]],DC[Code Project],0),-3),"")</f>
        <v/>
      </c>
      <c r="C62" s="93"/>
      <c r="D62" s="93"/>
      <c r="E62" s="93"/>
      <c r="F62" s="93"/>
      <c r="G62" s="93"/>
      <c r="H62" s="93"/>
      <c r="I62" s="97"/>
      <c r="J62" s="97"/>
      <c r="K62" s="97"/>
      <c r="L62" s="97"/>
      <c r="M62" s="98">
        <f>I62+J62+K62+MYCS8[[#This Row],[Non contractual commitments]]</f>
        <v>0</v>
      </c>
      <c r="N62" s="97"/>
      <c r="O62" s="97"/>
      <c r="P62" s="97"/>
      <c r="Q62" s="97"/>
      <c r="R62" s="97"/>
      <c r="S62" s="93"/>
      <c r="T62" s="93"/>
      <c r="U62" s="100"/>
    </row>
    <row r="63" spans="1:21" ht="20.25" x14ac:dyDescent="0.3">
      <c r="A63" s="93"/>
      <c r="B63" s="94" t="str">
        <f ca="1">IFERROR(OFFSET(DC[[#Headers],[Code Project]],MATCH(MYCS8[[#This Row],[Project Code and Name ]],DC[Code Project],0),-3),"")</f>
        <v/>
      </c>
      <c r="C63" s="93"/>
      <c r="D63" s="93"/>
      <c r="E63" s="93"/>
      <c r="F63" s="93"/>
      <c r="G63" s="93"/>
      <c r="H63" s="93"/>
      <c r="I63" s="97"/>
      <c r="J63" s="97"/>
      <c r="K63" s="97"/>
      <c r="L63" s="97"/>
      <c r="M63" s="98">
        <f>I63+J63+K63+MYCS8[[#This Row],[Non contractual commitments]]</f>
        <v>0</v>
      </c>
      <c r="N63" s="97"/>
      <c r="O63" s="97"/>
      <c r="P63" s="97"/>
      <c r="Q63" s="97"/>
      <c r="R63" s="97"/>
      <c r="S63" s="93"/>
      <c r="T63" s="93"/>
      <c r="U63" s="100"/>
    </row>
    <row r="64" spans="1:21" ht="20.25" x14ac:dyDescent="0.3">
      <c r="A64" s="93"/>
      <c r="B64" s="94" t="str">
        <f ca="1">IFERROR(OFFSET(DC[[#Headers],[Code Project]],MATCH(MYCS8[[#This Row],[Project Code and Name ]],DC[Code Project],0),-3),"")</f>
        <v/>
      </c>
      <c r="C64" s="93"/>
      <c r="D64" s="93"/>
      <c r="E64" s="93"/>
      <c r="F64" s="93"/>
      <c r="G64" s="93"/>
      <c r="H64" s="93"/>
      <c r="I64" s="97"/>
      <c r="J64" s="97"/>
      <c r="K64" s="97"/>
      <c r="L64" s="97"/>
      <c r="M64" s="98">
        <f>I64+J64+K64+MYCS8[[#This Row],[Non contractual commitments]]</f>
        <v>0</v>
      </c>
      <c r="N64" s="97"/>
      <c r="O64" s="97"/>
      <c r="P64" s="97"/>
      <c r="Q64" s="97"/>
      <c r="R64" s="97"/>
      <c r="S64" s="93"/>
      <c r="T64" s="93"/>
      <c r="U64" s="100"/>
    </row>
    <row r="65" spans="1:21" ht="20.25" x14ac:dyDescent="0.3">
      <c r="A65" s="93"/>
      <c r="B65" s="94" t="str">
        <f ca="1">IFERROR(OFFSET(DC[[#Headers],[Code Project]],MATCH(MYCS8[[#This Row],[Project Code and Name ]],DC[Code Project],0),-3),"")</f>
        <v/>
      </c>
      <c r="C65" s="93"/>
      <c r="D65" s="93"/>
      <c r="E65" s="93"/>
      <c r="F65" s="93"/>
      <c r="G65" s="93"/>
      <c r="H65" s="93"/>
      <c r="I65" s="97"/>
      <c r="J65" s="97"/>
      <c r="K65" s="97"/>
      <c r="L65" s="97"/>
      <c r="M65" s="98">
        <f>I65+J65+K65+MYCS8[[#This Row],[Non contractual commitments]]</f>
        <v>0</v>
      </c>
      <c r="N65" s="97"/>
      <c r="O65" s="97"/>
      <c r="P65" s="97"/>
      <c r="Q65" s="97"/>
      <c r="R65" s="97"/>
      <c r="S65" s="93"/>
      <c r="T65" s="93"/>
      <c r="U65" s="100"/>
    </row>
    <row r="66" spans="1:21" ht="20.25" x14ac:dyDescent="0.3">
      <c r="A66" s="93"/>
      <c r="B66" s="94" t="str">
        <f ca="1">IFERROR(OFFSET(DC[[#Headers],[Code Project]],MATCH(MYCS8[[#This Row],[Project Code and Name ]],DC[Code Project],0),-3),"")</f>
        <v/>
      </c>
      <c r="C66" s="93"/>
      <c r="D66" s="93"/>
      <c r="E66" s="93"/>
      <c r="F66" s="93"/>
      <c r="G66" s="93"/>
      <c r="H66" s="93"/>
      <c r="I66" s="97"/>
      <c r="J66" s="97"/>
      <c r="K66" s="97"/>
      <c r="L66" s="97"/>
      <c r="M66" s="98">
        <f>I66+J66+K66+MYCS8[[#This Row],[Non contractual commitments]]</f>
        <v>0</v>
      </c>
      <c r="N66" s="97"/>
      <c r="O66" s="97"/>
      <c r="P66" s="97"/>
      <c r="Q66" s="97"/>
      <c r="R66" s="97"/>
      <c r="S66" s="93"/>
      <c r="T66" s="93"/>
      <c r="U66" s="100"/>
    </row>
    <row r="67" spans="1:21" ht="20.25" x14ac:dyDescent="0.3">
      <c r="A67" s="93"/>
      <c r="B67" s="94" t="str">
        <f ca="1">IFERROR(OFFSET(DC[[#Headers],[Code Project]],MATCH(MYCS8[[#This Row],[Project Code and Name ]],DC[Code Project],0),-3),"")</f>
        <v/>
      </c>
      <c r="C67" s="93"/>
      <c r="D67" s="93"/>
      <c r="E67" s="93"/>
      <c r="F67" s="93"/>
      <c r="G67" s="93"/>
      <c r="H67" s="93"/>
      <c r="I67" s="97"/>
      <c r="J67" s="97"/>
      <c r="K67" s="97"/>
      <c r="L67" s="97"/>
      <c r="M67" s="98">
        <f>I67+J67+K67+MYCS8[[#This Row],[Non contractual commitments]]</f>
        <v>0</v>
      </c>
      <c r="N67" s="97"/>
      <c r="O67" s="97"/>
      <c r="P67" s="97"/>
      <c r="Q67" s="97"/>
      <c r="R67" s="97"/>
      <c r="S67" s="93"/>
      <c r="T67" s="93"/>
      <c r="U67" s="100"/>
    </row>
    <row r="68" spans="1:21" ht="20.25" x14ac:dyDescent="0.3">
      <c r="A68" s="93"/>
      <c r="B68" s="94" t="str">
        <f ca="1">IFERROR(OFFSET(DC[[#Headers],[Code Project]],MATCH(MYCS8[[#This Row],[Project Code and Name ]],DC[Code Project],0),-3),"")</f>
        <v/>
      </c>
      <c r="C68" s="93"/>
      <c r="D68" s="93"/>
      <c r="E68" s="93"/>
      <c r="F68" s="93"/>
      <c r="G68" s="93"/>
      <c r="H68" s="93"/>
      <c r="I68" s="97"/>
      <c r="J68" s="97"/>
      <c r="K68" s="97"/>
      <c r="L68" s="97"/>
      <c r="M68" s="98">
        <f>I68+J68+K68+MYCS8[[#This Row],[Non contractual commitments]]</f>
        <v>0</v>
      </c>
      <c r="N68" s="97"/>
      <c r="O68" s="97"/>
      <c r="P68" s="97"/>
      <c r="Q68" s="97"/>
      <c r="R68" s="97"/>
      <c r="S68" s="93"/>
      <c r="T68" s="93"/>
      <c r="U68" s="100"/>
    </row>
    <row r="69" spans="1:21" ht="20.25" x14ac:dyDescent="0.3">
      <c r="A69" s="93"/>
      <c r="B69" s="94" t="str">
        <f ca="1">IFERROR(OFFSET(DC[[#Headers],[Code Project]],MATCH(MYCS8[[#This Row],[Project Code and Name ]],DC[Code Project],0),-3),"")</f>
        <v/>
      </c>
      <c r="C69" s="93"/>
      <c r="D69" s="93"/>
      <c r="E69" s="93"/>
      <c r="F69" s="93"/>
      <c r="G69" s="93"/>
      <c r="H69" s="93"/>
      <c r="I69" s="97"/>
      <c r="J69" s="97"/>
      <c r="K69" s="97"/>
      <c r="L69" s="97"/>
      <c r="M69" s="98">
        <f>I69+J69+K69+MYCS8[[#This Row],[Non contractual commitments]]</f>
        <v>0</v>
      </c>
      <c r="N69" s="97"/>
      <c r="O69" s="97"/>
      <c r="P69" s="97"/>
      <c r="Q69" s="97"/>
      <c r="R69" s="97"/>
      <c r="S69" s="93"/>
      <c r="T69" s="93"/>
      <c r="U69" s="100"/>
    </row>
    <row r="70" spans="1:21" ht="20.25" x14ac:dyDescent="0.3">
      <c r="A70" s="93"/>
      <c r="B70" s="94" t="str">
        <f ca="1">IFERROR(OFFSET(DC[[#Headers],[Code Project]],MATCH(MYCS8[[#This Row],[Project Code and Name ]],DC[Code Project],0),-3),"")</f>
        <v/>
      </c>
      <c r="C70" s="93"/>
      <c r="D70" s="93"/>
      <c r="E70" s="93"/>
      <c r="F70" s="93"/>
      <c r="G70" s="93"/>
      <c r="H70" s="93"/>
      <c r="I70" s="97"/>
      <c r="J70" s="97"/>
      <c r="K70" s="97"/>
      <c r="L70" s="97"/>
      <c r="M70" s="98">
        <f>I70+J70+K70+MYCS8[[#This Row],[Non contractual commitments]]</f>
        <v>0</v>
      </c>
      <c r="N70" s="97"/>
      <c r="O70" s="97"/>
      <c r="P70" s="97"/>
      <c r="Q70" s="97"/>
      <c r="R70" s="97"/>
      <c r="S70" s="93"/>
      <c r="T70" s="93"/>
      <c r="U70" s="100"/>
    </row>
    <row r="71" spans="1:21" ht="20.25" x14ac:dyDescent="0.3">
      <c r="A71" s="93"/>
      <c r="B71" s="94" t="str">
        <f ca="1">IFERROR(OFFSET(DC[[#Headers],[Code Project]],MATCH(MYCS8[[#This Row],[Project Code and Name ]],DC[Code Project],0),-3),"")</f>
        <v/>
      </c>
      <c r="C71" s="93"/>
      <c r="D71" s="93"/>
      <c r="E71" s="93"/>
      <c r="F71" s="93"/>
      <c r="G71" s="93"/>
      <c r="H71" s="93"/>
      <c r="I71" s="97"/>
      <c r="J71" s="97"/>
      <c r="K71" s="97"/>
      <c r="L71" s="97"/>
      <c r="M71" s="98">
        <f>I71+J71+K71+MYCS8[[#This Row],[Non contractual commitments]]</f>
        <v>0</v>
      </c>
      <c r="N71" s="97"/>
      <c r="O71" s="97"/>
      <c r="P71" s="97"/>
      <c r="Q71" s="97"/>
      <c r="R71" s="97"/>
      <c r="S71" s="93"/>
      <c r="T71" s="93"/>
      <c r="U71" s="100"/>
    </row>
    <row r="72" spans="1:21" ht="20.25" x14ac:dyDescent="0.3">
      <c r="A72" s="93"/>
      <c r="B72" s="94" t="str">
        <f ca="1">IFERROR(OFFSET(DC[[#Headers],[Code Project]],MATCH(MYCS8[[#This Row],[Project Code and Name ]],DC[Code Project],0),-3),"")</f>
        <v/>
      </c>
      <c r="C72" s="93"/>
      <c r="D72" s="93"/>
      <c r="E72" s="93"/>
      <c r="F72" s="93"/>
      <c r="G72" s="93"/>
      <c r="H72" s="93"/>
      <c r="I72" s="97"/>
      <c r="J72" s="97"/>
      <c r="K72" s="97"/>
      <c r="L72" s="97"/>
      <c r="M72" s="98">
        <f>I72+J72+K72+MYCS8[[#This Row],[Non contractual commitments]]</f>
        <v>0</v>
      </c>
      <c r="N72" s="97"/>
      <c r="O72" s="97"/>
      <c r="P72" s="97"/>
      <c r="Q72" s="97"/>
      <c r="R72" s="97"/>
      <c r="S72" s="93"/>
      <c r="T72" s="93"/>
      <c r="U72" s="100"/>
    </row>
    <row r="73" spans="1:21" ht="20.25" x14ac:dyDescent="0.3">
      <c r="A73" s="93"/>
      <c r="B73" s="94" t="str">
        <f ca="1">IFERROR(OFFSET(DC[[#Headers],[Code Project]],MATCH(MYCS8[[#This Row],[Project Code and Name ]],DC[Code Project],0),-3),"")</f>
        <v/>
      </c>
      <c r="C73" s="93"/>
      <c r="D73" s="93"/>
      <c r="E73" s="93"/>
      <c r="F73" s="93"/>
      <c r="G73" s="93"/>
      <c r="H73" s="93"/>
      <c r="I73" s="97"/>
      <c r="J73" s="97"/>
      <c r="K73" s="97"/>
      <c r="L73" s="97"/>
      <c r="M73" s="98">
        <f>I73+J73+K73+MYCS8[[#This Row],[Non contractual commitments]]</f>
        <v>0</v>
      </c>
      <c r="N73" s="97"/>
      <c r="O73" s="97"/>
      <c r="P73" s="97"/>
      <c r="Q73" s="97"/>
      <c r="R73" s="97"/>
      <c r="S73" s="93"/>
      <c r="T73" s="93"/>
      <c r="U73" s="100"/>
    </row>
    <row r="74" spans="1:21" ht="20.25" x14ac:dyDescent="0.3">
      <c r="A74" s="93"/>
      <c r="B74" s="94" t="str">
        <f ca="1">IFERROR(OFFSET(DC[[#Headers],[Code Project]],MATCH(MYCS8[[#This Row],[Project Code and Name ]],DC[Code Project],0),-3),"")</f>
        <v/>
      </c>
      <c r="C74" s="93"/>
      <c r="D74" s="93"/>
      <c r="E74" s="93"/>
      <c r="F74" s="93"/>
      <c r="G74" s="93"/>
      <c r="H74" s="93"/>
      <c r="I74" s="97"/>
      <c r="J74" s="97"/>
      <c r="K74" s="97"/>
      <c r="L74" s="97"/>
      <c r="M74" s="98">
        <f>I74+J74+K74+MYCS8[[#This Row],[Non contractual commitments]]</f>
        <v>0</v>
      </c>
      <c r="N74" s="97"/>
      <c r="O74" s="97"/>
      <c r="P74" s="97"/>
      <c r="Q74" s="97"/>
      <c r="R74" s="97"/>
      <c r="S74" s="93"/>
      <c r="T74" s="93"/>
      <c r="U74" s="100"/>
    </row>
    <row r="75" spans="1:21" ht="20.25" x14ac:dyDescent="0.3">
      <c r="A75" s="93"/>
      <c r="B75" s="94" t="str">
        <f ca="1">IFERROR(OFFSET(DC[[#Headers],[Code Project]],MATCH(MYCS8[[#This Row],[Project Code and Name ]],DC[Code Project],0),-3),"")</f>
        <v/>
      </c>
      <c r="C75" s="93"/>
      <c r="D75" s="93"/>
      <c r="E75" s="93"/>
      <c r="F75" s="93"/>
      <c r="G75" s="93"/>
      <c r="H75" s="93"/>
      <c r="I75" s="97"/>
      <c r="J75" s="97"/>
      <c r="K75" s="97"/>
      <c r="L75" s="97"/>
      <c r="M75" s="98">
        <f>I75+J75+K75+MYCS8[[#This Row],[Non contractual commitments]]</f>
        <v>0</v>
      </c>
      <c r="N75" s="97"/>
      <c r="O75" s="97"/>
      <c r="P75" s="97"/>
      <c r="Q75" s="97"/>
      <c r="R75" s="97"/>
      <c r="S75" s="93"/>
      <c r="T75" s="93"/>
      <c r="U75" s="100"/>
    </row>
    <row r="76" spans="1:21" ht="20.25" x14ac:dyDescent="0.3">
      <c r="A76" s="93"/>
      <c r="B76" s="94" t="str">
        <f ca="1">IFERROR(OFFSET(DC[[#Headers],[Code Project]],MATCH(MYCS8[[#This Row],[Project Code and Name ]],DC[Code Project],0),-3),"")</f>
        <v/>
      </c>
      <c r="C76" s="93"/>
      <c r="D76" s="93"/>
      <c r="E76" s="93"/>
      <c r="F76" s="93"/>
      <c r="G76" s="93"/>
      <c r="H76" s="93"/>
      <c r="I76" s="97"/>
      <c r="J76" s="97"/>
      <c r="K76" s="97"/>
      <c r="L76" s="97"/>
      <c r="M76" s="98">
        <f>I76+J76+K76+MYCS8[[#This Row],[Non contractual commitments]]</f>
        <v>0</v>
      </c>
      <c r="N76" s="97"/>
      <c r="O76" s="97"/>
      <c r="P76" s="97"/>
      <c r="Q76" s="97"/>
      <c r="R76" s="97"/>
      <c r="S76" s="93"/>
      <c r="T76" s="93"/>
      <c r="U76" s="100"/>
    </row>
    <row r="77" spans="1:21" ht="20.25" x14ac:dyDescent="0.3">
      <c r="A77" s="93"/>
      <c r="B77" s="94" t="str">
        <f ca="1">IFERROR(OFFSET(DC[[#Headers],[Code Project]],MATCH(MYCS8[[#This Row],[Project Code and Name ]],DC[Code Project],0),-3),"")</f>
        <v/>
      </c>
      <c r="C77" s="93"/>
      <c r="D77" s="93"/>
      <c r="E77" s="93"/>
      <c r="F77" s="93"/>
      <c r="G77" s="93"/>
      <c r="H77" s="93"/>
      <c r="I77" s="97"/>
      <c r="J77" s="97"/>
      <c r="K77" s="97"/>
      <c r="L77" s="97"/>
      <c r="M77" s="98">
        <f>I77+J77+K77+MYCS8[[#This Row],[Non contractual commitments]]</f>
        <v>0</v>
      </c>
      <c r="N77" s="97"/>
      <c r="O77" s="97"/>
      <c r="P77" s="97"/>
      <c r="Q77" s="97"/>
      <c r="R77" s="97"/>
      <c r="S77" s="93"/>
      <c r="T77" s="93"/>
      <c r="U77" s="100"/>
    </row>
    <row r="78" spans="1:21" ht="20.25" x14ac:dyDescent="0.3">
      <c r="A78" s="93"/>
      <c r="B78" s="94" t="str">
        <f ca="1">IFERROR(OFFSET(DC[[#Headers],[Code Project]],MATCH(MYCS8[[#This Row],[Project Code and Name ]],DC[Code Project],0),-3),"")</f>
        <v/>
      </c>
      <c r="C78" s="93"/>
      <c r="D78" s="93"/>
      <c r="E78" s="93"/>
      <c r="F78" s="93"/>
      <c r="G78" s="93"/>
      <c r="H78" s="93"/>
      <c r="I78" s="97"/>
      <c r="J78" s="97"/>
      <c r="K78" s="97"/>
      <c r="L78" s="97"/>
      <c r="M78" s="98">
        <f>I78+J78+K78+MYCS8[[#This Row],[Non contractual commitments]]</f>
        <v>0</v>
      </c>
      <c r="N78" s="97"/>
      <c r="O78" s="97"/>
      <c r="P78" s="97"/>
      <c r="Q78" s="97"/>
      <c r="R78" s="97"/>
      <c r="S78" s="93"/>
      <c r="T78" s="93"/>
      <c r="U78" s="100"/>
    </row>
    <row r="79" spans="1:21" ht="20.25" x14ac:dyDescent="0.3">
      <c r="A79" s="93"/>
      <c r="B79" s="94" t="str">
        <f ca="1">IFERROR(OFFSET(DC[[#Headers],[Code Project]],MATCH(MYCS8[[#This Row],[Project Code and Name ]],DC[Code Project],0),-3),"")</f>
        <v/>
      </c>
      <c r="C79" s="93"/>
      <c r="D79" s="93"/>
      <c r="E79" s="93"/>
      <c r="F79" s="93"/>
      <c r="G79" s="93"/>
      <c r="H79" s="93"/>
      <c r="I79" s="97"/>
      <c r="J79" s="97"/>
      <c r="K79" s="97"/>
      <c r="L79" s="97"/>
      <c r="M79" s="98">
        <f>I79+J79+K79+MYCS8[[#This Row],[Non contractual commitments]]</f>
        <v>0</v>
      </c>
      <c r="N79" s="97"/>
      <c r="O79" s="97"/>
      <c r="P79" s="97"/>
      <c r="Q79" s="97"/>
      <c r="R79" s="97"/>
      <c r="S79" s="93"/>
      <c r="T79" s="93"/>
      <c r="U79" s="100"/>
    </row>
    <row r="80" spans="1:21" ht="20.25" x14ac:dyDescent="0.3">
      <c r="A80" s="93"/>
      <c r="B80" s="94" t="str">
        <f ca="1">IFERROR(OFFSET(DC[[#Headers],[Code Project]],MATCH(MYCS8[[#This Row],[Project Code and Name ]],DC[Code Project],0),-3),"")</f>
        <v/>
      </c>
      <c r="C80" s="93"/>
      <c r="D80" s="93"/>
      <c r="E80" s="93"/>
      <c r="F80" s="93"/>
      <c r="G80" s="93"/>
      <c r="H80" s="93"/>
      <c r="I80" s="97"/>
      <c r="J80" s="97"/>
      <c r="K80" s="97"/>
      <c r="L80" s="97"/>
      <c r="M80" s="98">
        <f>I80+J80+K80+MYCS8[[#This Row],[Non contractual commitments]]</f>
        <v>0</v>
      </c>
      <c r="N80" s="97"/>
      <c r="O80" s="97"/>
      <c r="P80" s="97"/>
      <c r="Q80" s="97"/>
      <c r="R80" s="97"/>
      <c r="S80" s="93"/>
      <c r="T80" s="93"/>
      <c r="U80" s="100"/>
    </row>
    <row r="81" spans="1:21" ht="20.25" x14ac:dyDescent="0.3">
      <c r="A81" s="93"/>
      <c r="B81" s="94" t="str">
        <f ca="1">IFERROR(OFFSET(DC[[#Headers],[Code Project]],MATCH(MYCS8[[#This Row],[Project Code and Name ]],DC[Code Project],0),-3),"")</f>
        <v/>
      </c>
      <c r="C81" s="93"/>
      <c r="D81" s="93"/>
      <c r="E81" s="93"/>
      <c r="F81" s="93"/>
      <c r="G81" s="93"/>
      <c r="H81" s="93"/>
      <c r="I81" s="97"/>
      <c r="J81" s="97"/>
      <c r="K81" s="97"/>
      <c r="L81" s="97"/>
      <c r="M81" s="98">
        <f>I81+J81+K81+MYCS8[[#This Row],[Non contractual commitments]]</f>
        <v>0</v>
      </c>
      <c r="N81" s="97"/>
      <c r="O81" s="97"/>
      <c r="P81" s="97"/>
      <c r="Q81" s="97"/>
      <c r="R81" s="97"/>
      <c r="S81" s="93"/>
      <c r="T81" s="93"/>
      <c r="U81" s="100"/>
    </row>
    <row r="82" spans="1:21" ht="20.25" x14ac:dyDescent="0.3">
      <c r="A82" s="93"/>
      <c r="B82" s="94" t="str">
        <f ca="1">IFERROR(OFFSET(DC[[#Headers],[Code Project]],MATCH(MYCS8[[#This Row],[Project Code and Name ]],DC[Code Project],0),-3),"")</f>
        <v/>
      </c>
      <c r="C82" s="93"/>
      <c r="D82" s="93"/>
      <c r="E82" s="93"/>
      <c r="F82" s="93"/>
      <c r="G82" s="93"/>
      <c r="H82" s="93"/>
      <c r="I82" s="97"/>
      <c r="J82" s="97"/>
      <c r="K82" s="97"/>
      <c r="L82" s="97"/>
      <c r="M82" s="98">
        <f>I82+J82+K82+MYCS8[[#This Row],[Non contractual commitments]]</f>
        <v>0</v>
      </c>
      <c r="N82" s="97"/>
      <c r="O82" s="97"/>
      <c r="P82" s="97"/>
      <c r="Q82" s="97"/>
      <c r="R82" s="97"/>
      <c r="S82" s="93"/>
      <c r="T82" s="93"/>
      <c r="U82" s="100"/>
    </row>
    <row r="83" spans="1:21" ht="20.25" x14ac:dyDescent="0.3">
      <c r="A83" s="93"/>
      <c r="B83" s="94" t="str">
        <f ca="1">IFERROR(OFFSET(DC[[#Headers],[Code Project]],MATCH(MYCS8[[#This Row],[Project Code and Name ]],DC[Code Project],0),-3),"")</f>
        <v/>
      </c>
      <c r="C83" s="93"/>
      <c r="D83" s="93"/>
      <c r="E83" s="93"/>
      <c r="F83" s="93"/>
      <c r="G83" s="93"/>
      <c r="H83" s="93"/>
      <c r="I83" s="97"/>
      <c r="J83" s="97"/>
      <c r="K83" s="97"/>
      <c r="L83" s="97"/>
      <c r="M83" s="98">
        <f>I83+J83+K83+MYCS8[[#This Row],[Non contractual commitments]]</f>
        <v>0</v>
      </c>
      <c r="N83" s="97"/>
      <c r="O83" s="97"/>
      <c r="P83" s="97"/>
      <c r="Q83" s="97"/>
      <c r="R83" s="97"/>
      <c r="S83" s="93"/>
      <c r="T83" s="93"/>
      <c r="U83" s="100"/>
    </row>
    <row r="84" spans="1:21" ht="20.25" x14ac:dyDescent="0.3">
      <c r="A84" s="93"/>
      <c r="B84" s="94" t="str">
        <f ca="1">IFERROR(OFFSET(DC[[#Headers],[Code Project]],MATCH(MYCS8[[#This Row],[Project Code and Name ]],DC[Code Project],0),-3),"")</f>
        <v/>
      </c>
      <c r="C84" s="93"/>
      <c r="D84" s="93"/>
      <c r="E84" s="93"/>
      <c r="F84" s="93"/>
      <c r="G84" s="93"/>
      <c r="H84" s="93"/>
      <c r="I84" s="97"/>
      <c r="J84" s="97"/>
      <c r="K84" s="97"/>
      <c r="L84" s="97"/>
      <c r="M84" s="98">
        <f>I84+J84+K84+MYCS8[[#This Row],[Non contractual commitments]]</f>
        <v>0</v>
      </c>
      <c r="N84" s="97"/>
      <c r="O84" s="97"/>
      <c r="P84" s="97"/>
      <c r="Q84" s="97"/>
      <c r="R84" s="97"/>
      <c r="S84" s="93"/>
      <c r="T84" s="93"/>
      <c r="U84" s="100"/>
    </row>
    <row r="85" spans="1:21" ht="20.25" x14ac:dyDescent="0.3">
      <c r="A85" s="93"/>
      <c r="B85" s="94" t="str">
        <f ca="1">IFERROR(OFFSET(DC[[#Headers],[Code Project]],MATCH(MYCS8[[#This Row],[Project Code and Name ]],DC[Code Project],0),-3),"")</f>
        <v/>
      </c>
      <c r="C85" s="93"/>
      <c r="D85" s="93"/>
      <c r="E85" s="93"/>
      <c r="F85" s="93"/>
      <c r="G85" s="93"/>
      <c r="H85" s="93"/>
      <c r="I85" s="97"/>
      <c r="J85" s="97"/>
      <c r="K85" s="97"/>
      <c r="L85" s="97"/>
      <c r="M85" s="98">
        <f>I85+J85+K85+MYCS8[[#This Row],[Non contractual commitments]]</f>
        <v>0</v>
      </c>
      <c r="N85" s="97"/>
      <c r="O85" s="97"/>
      <c r="P85" s="97"/>
      <c r="Q85" s="97"/>
      <c r="R85" s="97"/>
      <c r="S85" s="93"/>
      <c r="T85" s="93"/>
      <c r="U85" s="100"/>
    </row>
    <row r="86" spans="1:21" ht="20.25" x14ac:dyDescent="0.3">
      <c r="A86" s="93"/>
      <c r="B86" s="94" t="str">
        <f ca="1">IFERROR(OFFSET(DC[[#Headers],[Code Project]],MATCH(MYCS8[[#This Row],[Project Code and Name ]],DC[Code Project],0),-3),"")</f>
        <v/>
      </c>
      <c r="C86" s="93"/>
      <c r="D86" s="93"/>
      <c r="E86" s="93"/>
      <c r="F86" s="93"/>
      <c r="G86" s="93"/>
      <c r="H86" s="93"/>
      <c r="I86" s="97"/>
      <c r="J86" s="97"/>
      <c r="K86" s="97"/>
      <c r="L86" s="97"/>
      <c r="M86" s="98">
        <f>I86+J86+K86+MYCS8[[#This Row],[Non contractual commitments]]</f>
        <v>0</v>
      </c>
      <c r="N86" s="97"/>
      <c r="O86" s="97"/>
      <c r="P86" s="97"/>
      <c r="Q86" s="97"/>
      <c r="R86" s="97"/>
      <c r="S86" s="93"/>
      <c r="T86" s="93"/>
      <c r="U86" s="100"/>
    </row>
    <row r="87" spans="1:21" ht="20.25" x14ac:dyDescent="0.3">
      <c r="A87" s="93"/>
      <c r="B87" s="94" t="str">
        <f ca="1">IFERROR(OFFSET(DC[[#Headers],[Code Project]],MATCH(MYCS8[[#This Row],[Project Code and Name ]],DC[Code Project],0),-3),"")</f>
        <v/>
      </c>
      <c r="C87" s="93"/>
      <c r="D87" s="93"/>
      <c r="E87" s="93"/>
      <c r="F87" s="93"/>
      <c r="G87" s="93"/>
      <c r="H87" s="93"/>
      <c r="I87" s="97"/>
      <c r="J87" s="97"/>
      <c r="K87" s="97"/>
      <c r="L87" s="97"/>
      <c r="M87" s="98">
        <f>I87+J87+K87+MYCS8[[#This Row],[Non contractual commitments]]</f>
        <v>0</v>
      </c>
      <c r="N87" s="97"/>
      <c r="O87" s="97"/>
      <c r="P87" s="97"/>
      <c r="Q87" s="97"/>
      <c r="R87" s="97"/>
      <c r="S87" s="93"/>
      <c r="T87" s="93"/>
      <c r="U87" s="100"/>
    </row>
    <row r="88" spans="1:21" ht="20.25" x14ac:dyDescent="0.3">
      <c r="A88" s="93"/>
      <c r="B88" s="94" t="str">
        <f ca="1">IFERROR(OFFSET(DC[[#Headers],[Code Project]],MATCH(MYCS8[[#This Row],[Project Code and Name ]],DC[Code Project],0),-3),"")</f>
        <v/>
      </c>
      <c r="C88" s="93"/>
      <c r="D88" s="93"/>
      <c r="E88" s="93"/>
      <c r="F88" s="93"/>
      <c r="G88" s="93"/>
      <c r="H88" s="93"/>
      <c r="I88" s="97"/>
      <c r="J88" s="97"/>
      <c r="K88" s="97"/>
      <c r="L88" s="97"/>
      <c r="M88" s="98">
        <f>I88+J88+K88+MYCS8[[#This Row],[Non contractual commitments]]</f>
        <v>0</v>
      </c>
      <c r="N88" s="97"/>
      <c r="O88" s="97"/>
      <c r="P88" s="97"/>
      <c r="Q88" s="97"/>
      <c r="R88" s="97"/>
      <c r="S88" s="93"/>
      <c r="T88" s="93"/>
      <c r="U88" s="100"/>
    </row>
    <row r="89" spans="1:21" ht="20.25" x14ac:dyDescent="0.3">
      <c r="A89" s="93"/>
      <c r="B89" s="94" t="str">
        <f ca="1">IFERROR(OFFSET(DC[[#Headers],[Code Project]],MATCH(MYCS8[[#This Row],[Project Code and Name ]],DC[Code Project],0),-3),"")</f>
        <v/>
      </c>
      <c r="C89" s="93"/>
      <c r="D89" s="93"/>
      <c r="E89" s="93"/>
      <c r="F89" s="93"/>
      <c r="G89" s="93"/>
      <c r="H89" s="93"/>
      <c r="I89" s="97"/>
      <c r="J89" s="97"/>
      <c r="K89" s="97"/>
      <c r="L89" s="97"/>
      <c r="M89" s="98">
        <f>I89+J89+K89+MYCS8[[#This Row],[Non contractual commitments]]</f>
        <v>0</v>
      </c>
      <c r="N89" s="97"/>
      <c r="O89" s="97"/>
      <c r="P89" s="97"/>
      <c r="Q89" s="97"/>
      <c r="R89" s="97"/>
      <c r="S89" s="93"/>
      <c r="T89" s="93"/>
      <c r="U89" s="100"/>
    </row>
    <row r="90" spans="1:21" ht="20.25" x14ac:dyDescent="0.3">
      <c r="A90" s="93"/>
      <c r="B90" s="94" t="str">
        <f ca="1">IFERROR(OFFSET(DC[[#Headers],[Code Project]],MATCH(MYCS8[[#This Row],[Project Code and Name ]],DC[Code Project],0),-3),"")</f>
        <v/>
      </c>
      <c r="C90" s="93"/>
      <c r="D90" s="93"/>
      <c r="E90" s="93"/>
      <c r="F90" s="93"/>
      <c r="G90" s="93"/>
      <c r="H90" s="93"/>
      <c r="I90" s="97"/>
      <c r="J90" s="97"/>
      <c r="K90" s="97"/>
      <c r="L90" s="97"/>
      <c r="M90" s="98">
        <f>I90+J90+K90+MYCS8[[#This Row],[Non contractual commitments]]</f>
        <v>0</v>
      </c>
      <c r="N90" s="97"/>
      <c r="O90" s="97"/>
      <c r="P90" s="97"/>
      <c r="Q90" s="97"/>
      <c r="R90" s="97"/>
      <c r="S90" s="93"/>
      <c r="T90" s="93"/>
      <c r="U90" s="100"/>
    </row>
    <row r="91" spans="1:21" ht="20.25" x14ac:dyDescent="0.3">
      <c r="A91" s="93"/>
      <c r="B91" s="94" t="str">
        <f ca="1">IFERROR(OFFSET(DC[[#Headers],[Code Project]],MATCH(MYCS8[[#This Row],[Project Code and Name ]],DC[Code Project],0),-3),"")</f>
        <v/>
      </c>
      <c r="C91" s="93"/>
      <c r="D91" s="93"/>
      <c r="E91" s="93"/>
      <c r="F91" s="93"/>
      <c r="G91" s="93"/>
      <c r="H91" s="93"/>
      <c r="I91" s="97"/>
      <c r="J91" s="97"/>
      <c r="K91" s="97"/>
      <c r="L91" s="97"/>
      <c r="M91" s="98">
        <f>I91+J91+K91+MYCS8[[#This Row],[Non contractual commitments]]</f>
        <v>0</v>
      </c>
      <c r="N91" s="97"/>
      <c r="O91" s="97"/>
      <c r="P91" s="97"/>
      <c r="Q91" s="97"/>
      <c r="R91" s="97"/>
      <c r="S91" s="93"/>
      <c r="T91" s="93"/>
      <c r="U91" s="100"/>
    </row>
    <row r="92" spans="1:21" ht="20.25" x14ac:dyDescent="0.3">
      <c r="A92" s="93"/>
      <c r="B92" s="94" t="str">
        <f ca="1">IFERROR(OFFSET(DC[[#Headers],[Code Project]],MATCH(MYCS8[[#This Row],[Project Code and Name ]],DC[Code Project],0),-3),"")</f>
        <v/>
      </c>
      <c r="C92" s="93"/>
      <c r="D92" s="93"/>
      <c r="E92" s="93"/>
      <c r="F92" s="93"/>
      <c r="G92" s="93"/>
      <c r="H92" s="93"/>
      <c r="I92" s="97"/>
      <c r="J92" s="97"/>
      <c r="K92" s="97"/>
      <c r="L92" s="97"/>
      <c r="M92" s="98">
        <f>I92+J92+K92+MYCS8[[#This Row],[Non contractual commitments]]</f>
        <v>0</v>
      </c>
      <c r="N92" s="97"/>
      <c r="O92" s="97"/>
      <c r="P92" s="97"/>
      <c r="Q92" s="97"/>
      <c r="R92" s="97"/>
      <c r="S92" s="93"/>
      <c r="T92" s="93"/>
      <c r="U92" s="100"/>
    </row>
    <row r="93" spans="1:21" ht="20.25" x14ac:dyDescent="0.3">
      <c r="A93" s="93"/>
      <c r="B93" s="94" t="str">
        <f ca="1">IFERROR(OFFSET(DC[[#Headers],[Code Project]],MATCH(MYCS8[[#This Row],[Project Code and Name ]],DC[Code Project],0),-3),"")</f>
        <v/>
      </c>
      <c r="C93" s="93"/>
      <c r="D93" s="93"/>
      <c r="E93" s="93"/>
      <c r="F93" s="93"/>
      <c r="G93" s="93"/>
      <c r="H93" s="93"/>
      <c r="I93" s="97"/>
      <c r="J93" s="97"/>
      <c r="K93" s="97"/>
      <c r="L93" s="97"/>
      <c r="M93" s="98">
        <f>I93+J93+K93+MYCS8[[#This Row],[Non contractual commitments]]</f>
        <v>0</v>
      </c>
      <c r="N93" s="97"/>
      <c r="O93" s="97"/>
      <c r="P93" s="97"/>
      <c r="Q93" s="97"/>
      <c r="R93" s="97"/>
      <c r="S93" s="93"/>
      <c r="T93" s="93"/>
      <c r="U93" s="100"/>
    </row>
    <row r="94" spans="1:21" ht="20.25" x14ac:dyDescent="0.3">
      <c r="A94" s="93"/>
      <c r="B94" s="94" t="str">
        <f ca="1">IFERROR(OFFSET(DC[[#Headers],[Code Project]],MATCH(MYCS8[[#This Row],[Project Code and Name ]],DC[Code Project],0),-3),"")</f>
        <v/>
      </c>
      <c r="C94" s="93"/>
      <c r="D94" s="93"/>
      <c r="E94" s="93"/>
      <c r="F94" s="93"/>
      <c r="G94" s="93"/>
      <c r="H94" s="93"/>
      <c r="I94" s="97"/>
      <c r="J94" s="97"/>
      <c r="K94" s="97"/>
      <c r="L94" s="97"/>
      <c r="M94" s="98">
        <f>I94+J94+K94+MYCS8[[#This Row],[Non contractual commitments]]</f>
        <v>0</v>
      </c>
      <c r="N94" s="97"/>
      <c r="O94" s="97"/>
      <c r="P94" s="97"/>
      <c r="Q94" s="97"/>
      <c r="R94" s="97"/>
      <c r="S94" s="93"/>
      <c r="T94" s="93"/>
      <c r="U94" s="100"/>
    </row>
    <row r="95" spans="1:21" ht="20.25" x14ac:dyDescent="0.3">
      <c r="A95" s="93"/>
      <c r="B95" s="94" t="str">
        <f ca="1">IFERROR(OFFSET(DC[[#Headers],[Code Project]],MATCH(MYCS8[[#This Row],[Project Code and Name ]],DC[Code Project],0),-3),"")</f>
        <v/>
      </c>
      <c r="C95" s="93"/>
      <c r="D95" s="93"/>
      <c r="E95" s="93"/>
      <c r="F95" s="93"/>
      <c r="G95" s="93"/>
      <c r="H95" s="93"/>
      <c r="I95" s="97"/>
      <c r="J95" s="97"/>
      <c r="K95" s="97"/>
      <c r="L95" s="97"/>
      <c r="M95" s="98">
        <f>I95+J95+K95+MYCS8[[#This Row],[Non contractual commitments]]</f>
        <v>0</v>
      </c>
      <c r="N95" s="97"/>
      <c r="O95" s="97"/>
      <c r="P95" s="97"/>
      <c r="Q95" s="97"/>
      <c r="R95" s="97"/>
      <c r="S95" s="93"/>
      <c r="T95" s="93"/>
      <c r="U95" s="100"/>
    </row>
    <row r="96" spans="1:21" ht="20.25" x14ac:dyDescent="0.3">
      <c r="A96" s="93"/>
      <c r="B96" s="94" t="str">
        <f ca="1">IFERROR(OFFSET(DC[[#Headers],[Code Project]],MATCH(MYCS8[[#This Row],[Project Code and Name ]],DC[Code Project],0),-3),"")</f>
        <v/>
      </c>
      <c r="C96" s="93"/>
      <c r="D96" s="93"/>
      <c r="E96" s="93"/>
      <c r="F96" s="93"/>
      <c r="G96" s="93"/>
      <c r="H96" s="93"/>
      <c r="I96" s="97"/>
      <c r="J96" s="97"/>
      <c r="K96" s="97"/>
      <c r="L96" s="97"/>
      <c r="M96" s="98">
        <f>I96+J96+K96+MYCS8[[#This Row],[Non contractual commitments]]</f>
        <v>0</v>
      </c>
      <c r="N96" s="97"/>
      <c r="O96" s="97"/>
      <c r="P96" s="97"/>
      <c r="Q96" s="97"/>
      <c r="R96" s="97"/>
      <c r="S96" s="93"/>
      <c r="T96" s="93"/>
      <c r="U96" s="100"/>
    </row>
    <row r="97" spans="1:21" ht="20.25" x14ac:dyDescent="0.3">
      <c r="A97" s="93"/>
      <c r="B97" s="94" t="str">
        <f ca="1">IFERROR(OFFSET(DC[[#Headers],[Code Project]],MATCH(MYCS8[[#This Row],[Project Code and Name ]],DC[Code Project],0),-3),"")</f>
        <v/>
      </c>
      <c r="C97" s="93"/>
      <c r="D97" s="93"/>
      <c r="E97" s="93"/>
      <c r="F97" s="93"/>
      <c r="G97" s="93"/>
      <c r="H97" s="93"/>
      <c r="I97" s="97"/>
      <c r="J97" s="97"/>
      <c r="K97" s="97"/>
      <c r="L97" s="97"/>
      <c r="M97" s="98">
        <f>I97+J97+K97+MYCS8[[#This Row],[Non contractual commitments]]</f>
        <v>0</v>
      </c>
      <c r="N97" s="97"/>
      <c r="O97" s="97"/>
      <c r="P97" s="97"/>
      <c r="Q97" s="97"/>
      <c r="R97" s="97"/>
      <c r="S97" s="93"/>
      <c r="T97" s="93"/>
      <c r="U97" s="100"/>
    </row>
    <row r="98" spans="1:21" ht="20.25" x14ac:dyDescent="0.3">
      <c r="A98" s="93"/>
      <c r="B98" s="94" t="str">
        <f ca="1">IFERROR(OFFSET(DC[[#Headers],[Code Project]],MATCH(MYCS8[[#This Row],[Project Code and Name ]],DC[Code Project],0),-3),"")</f>
        <v/>
      </c>
      <c r="C98" s="93"/>
      <c r="D98" s="93"/>
      <c r="E98" s="93"/>
      <c r="F98" s="93"/>
      <c r="G98" s="93"/>
      <c r="H98" s="93"/>
      <c r="I98" s="97"/>
      <c r="J98" s="97"/>
      <c r="K98" s="97"/>
      <c r="L98" s="97"/>
      <c r="M98" s="98">
        <f>I98+J98+K98+MYCS8[[#This Row],[Non contractual commitments]]</f>
        <v>0</v>
      </c>
      <c r="N98" s="97"/>
      <c r="O98" s="97"/>
      <c r="P98" s="97"/>
      <c r="Q98" s="97"/>
      <c r="R98" s="97"/>
      <c r="S98" s="93"/>
      <c r="T98" s="93"/>
      <c r="U98" s="100"/>
    </row>
    <row r="99" spans="1:21" ht="20.25" x14ac:dyDescent="0.3">
      <c r="A99" s="93"/>
      <c r="B99" s="94" t="str">
        <f ca="1">IFERROR(OFFSET(DC[[#Headers],[Code Project]],MATCH(MYCS8[[#This Row],[Project Code and Name ]],DC[Code Project],0),-3),"")</f>
        <v/>
      </c>
      <c r="C99" s="93"/>
      <c r="D99" s="93"/>
      <c r="E99" s="93"/>
      <c r="F99" s="93"/>
      <c r="G99" s="93"/>
      <c r="H99" s="93"/>
      <c r="I99" s="97"/>
      <c r="J99" s="97"/>
      <c r="K99" s="97"/>
      <c r="L99" s="97"/>
      <c r="M99" s="98">
        <f>I99+J99+K99+MYCS8[[#This Row],[Non contractual commitments]]</f>
        <v>0</v>
      </c>
      <c r="N99" s="97"/>
      <c r="O99" s="97"/>
      <c r="P99" s="97"/>
      <c r="Q99" s="97"/>
      <c r="R99" s="97"/>
      <c r="S99" s="93"/>
      <c r="T99" s="93"/>
      <c r="U99" s="100"/>
    </row>
    <row r="100" spans="1:21" ht="20.25" x14ac:dyDescent="0.3">
      <c r="A100" s="93"/>
      <c r="B100" s="94" t="str">
        <f ca="1">IFERROR(OFFSET(DC[[#Headers],[Code Project]],MATCH(MYCS8[[#This Row],[Project Code and Name ]],DC[Code Project],0),-3),"")</f>
        <v/>
      </c>
      <c r="C100" s="93"/>
      <c r="D100" s="93"/>
      <c r="E100" s="93"/>
      <c r="F100" s="93"/>
      <c r="G100" s="93"/>
      <c r="H100" s="93"/>
      <c r="I100" s="97"/>
      <c r="J100" s="97"/>
      <c r="K100" s="97"/>
      <c r="L100" s="97"/>
      <c r="M100" s="98">
        <f>I100+J100+K100+MYCS8[[#This Row],[Non contractual commitments]]</f>
        <v>0</v>
      </c>
      <c r="N100" s="97"/>
      <c r="O100" s="97"/>
      <c r="P100" s="97"/>
      <c r="Q100" s="97"/>
      <c r="R100" s="97"/>
      <c r="S100" s="93"/>
      <c r="T100" s="93"/>
      <c r="U100" s="100"/>
    </row>
    <row r="101" spans="1:21" ht="20.25" x14ac:dyDescent="0.3">
      <c r="A101" s="93"/>
      <c r="B101" s="94" t="str">
        <f ca="1">IFERROR(OFFSET(DC[[#Headers],[Code Project]],MATCH(MYCS8[[#This Row],[Project Code and Name ]],DC[Code Project],0),-3),"")</f>
        <v/>
      </c>
      <c r="C101" s="93"/>
      <c r="D101" s="93"/>
      <c r="E101" s="93"/>
      <c r="F101" s="93"/>
      <c r="G101" s="93"/>
      <c r="H101" s="93"/>
      <c r="I101" s="97"/>
      <c r="J101" s="97"/>
      <c r="K101" s="97"/>
      <c r="L101" s="97"/>
      <c r="M101" s="98">
        <f>I101+J101+K101+MYCS8[[#This Row],[Non contractual commitments]]</f>
        <v>0</v>
      </c>
      <c r="N101" s="97"/>
      <c r="O101" s="97"/>
      <c r="P101" s="97"/>
      <c r="Q101" s="97"/>
      <c r="R101" s="97"/>
      <c r="S101" s="93"/>
      <c r="T101" s="93"/>
      <c r="U101" s="100"/>
    </row>
    <row r="102" spans="1:21" ht="20.25" x14ac:dyDescent="0.3">
      <c r="A102" s="93"/>
      <c r="B102" s="94" t="str">
        <f ca="1">IFERROR(OFFSET(DC[[#Headers],[Code Project]],MATCH(MYCS8[[#This Row],[Project Code and Name ]],DC[Code Project],0),-3),"")</f>
        <v/>
      </c>
      <c r="C102" s="93"/>
      <c r="D102" s="93"/>
      <c r="E102" s="93"/>
      <c r="F102" s="93"/>
      <c r="G102" s="93"/>
      <c r="H102" s="93"/>
      <c r="I102" s="97"/>
      <c r="J102" s="97"/>
      <c r="K102" s="97"/>
      <c r="L102" s="97"/>
      <c r="M102" s="98">
        <f>I102+J102+K102+MYCS8[[#This Row],[Non contractual commitments]]</f>
        <v>0</v>
      </c>
      <c r="N102" s="97"/>
      <c r="O102" s="97"/>
      <c r="P102" s="97"/>
      <c r="Q102" s="97"/>
      <c r="R102" s="97"/>
      <c r="S102" s="93"/>
      <c r="T102" s="93"/>
      <c r="U102" s="100"/>
    </row>
    <row r="103" spans="1:21" ht="20.25" x14ac:dyDescent="0.3">
      <c r="A103" s="93"/>
      <c r="B103" s="94" t="str">
        <f ca="1">IFERROR(OFFSET(DC[[#Headers],[Code Project]],MATCH(MYCS8[[#This Row],[Project Code and Name ]],DC[Code Project],0),-3),"")</f>
        <v/>
      </c>
      <c r="C103" s="93"/>
      <c r="D103" s="93"/>
      <c r="E103" s="93"/>
      <c r="F103" s="93"/>
      <c r="G103" s="93"/>
      <c r="H103" s="93"/>
      <c r="I103" s="97"/>
      <c r="J103" s="97"/>
      <c r="K103" s="97"/>
      <c r="L103" s="97"/>
      <c r="M103" s="98">
        <f>I103+J103+K103+MYCS8[[#This Row],[Non contractual commitments]]</f>
        <v>0</v>
      </c>
      <c r="N103" s="97"/>
      <c r="O103" s="97"/>
      <c r="P103" s="97"/>
      <c r="Q103" s="97"/>
      <c r="R103" s="97"/>
      <c r="S103" s="93"/>
      <c r="T103" s="93"/>
      <c r="U103" s="100"/>
    </row>
    <row r="104" spans="1:21" ht="20.25" x14ac:dyDescent="0.3">
      <c r="A104" s="93"/>
      <c r="B104" s="94" t="str">
        <f ca="1">IFERROR(OFFSET(DC[[#Headers],[Code Project]],MATCH(MYCS8[[#This Row],[Project Code and Name ]],DC[Code Project],0),-3),"")</f>
        <v/>
      </c>
      <c r="C104" s="93"/>
      <c r="D104" s="93"/>
      <c r="E104" s="93"/>
      <c r="F104" s="93"/>
      <c r="G104" s="93"/>
      <c r="H104" s="93"/>
      <c r="I104" s="97"/>
      <c r="J104" s="97"/>
      <c r="K104" s="97"/>
      <c r="L104" s="97"/>
      <c r="M104" s="98">
        <f>I104+J104+K104+MYCS8[[#This Row],[Non contractual commitments]]</f>
        <v>0</v>
      </c>
      <c r="N104" s="97"/>
      <c r="O104" s="97"/>
      <c r="P104" s="97"/>
      <c r="Q104" s="97"/>
      <c r="R104" s="97"/>
      <c r="S104" s="93"/>
      <c r="T104" s="93"/>
      <c r="U104" s="100"/>
    </row>
    <row r="105" spans="1:21" ht="20.25" x14ac:dyDescent="0.3">
      <c r="A105" s="93"/>
      <c r="B105" s="94" t="str">
        <f ca="1">IFERROR(OFFSET(DC[[#Headers],[Code Project]],MATCH(MYCS8[[#This Row],[Project Code and Name ]],DC[Code Project],0),-3),"")</f>
        <v/>
      </c>
      <c r="C105" s="93"/>
      <c r="D105" s="93"/>
      <c r="E105" s="93"/>
      <c r="F105" s="93"/>
      <c r="G105" s="93"/>
      <c r="H105" s="93"/>
      <c r="I105" s="97"/>
      <c r="J105" s="97"/>
      <c r="K105" s="97"/>
      <c r="L105" s="97"/>
      <c r="M105" s="98">
        <f>I105+J105+K105+MYCS8[[#This Row],[Non contractual commitments]]</f>
        <v>0</v>
      </c>
      <c r="N105" s="97"/>
      <c r="O105" s="97"/>
      <c r="P105" s="97"/>
      <c r="Q105" s="97"/>
      <c r="R105" s="97"/>
      <c r="S105" s="93"/>
      <c r="T105" s="93"/>
      <c r="U105" s="100"/>
    </row>
    <row r="106" spans="1:21" ht="20.25" x14ac:dyDescent="0.3">
      <c r="A106" s="93"/>
      <c r="B106" s="94" t="str">
        <f ca="1">IFERROR(OFFSET(DC[[#Headers],[Code Project]],MATCH(MYCS8[[#This Row],[Project Code and Name ]],DC[Code Project],0),-3),"")</f>
        <v/>
      </c>
      <c r="C106" s="93"/>
      <c r="D106" s="93"/>
      <c r="E106" s="93"/>
      <c r="F106" s="93"/>
      <c r="G106" s="93"/>
      <c r="H106" s="93"/>
      <c r="I106" s="97"/>
      <c r="J106" s="97"/>
      <c r="K106" s="97"/>
      <c r="L106" s="97"/>
      <c r="M106" s="98">
        <f>I106+J106+K106+MYCS8[[#This Row],[Non contractual commitments]]</f>
        <v>0</v>
      </c>
      <c r="N106" s="97"/>
      <c r="O106" s="97"/>
      <c r="P106" s="97"/>
      <c r="Q106" s="97"/>
      <c r="R106" s="97"/>
      <c r="S106" s="93"/>
      <c r="T106" s="93"/>
      <c r="U106" s="100"/>
    </row>
    <row r="107" spans="1:21" ht="20.25" x14ac:dyDescent="0.3">
      <c r="A107" s="93"/>
      <c r="B107" s="94" t="str">
        <f ca="1">IFERROR(OFFSET(DC[[#Headers],[Code Project]],MATCH(MYCS8[[#This Row],[Project Code and Name ]],DC[Code Project],0),-3),"")</f>
        <v/>
      </c>
      <c r="C107" s="93"/>
      <c r="D107" s="93"/>
      <c r="E107" s="93"/>
      <c r="F107" s="93"/>
      <c r="G107" s="93"/>
      <c r="H107" s="93"/>
      <c r="I107" s="97"/>
      <c r="J107" s="97"/>
      <c r="K107" s="97"/>
      <c r="L107" s="97"/>
      <c r="M107" s="98">
        <f>I107+J107+K107+MYCS8[[#This Row],[Non contractual commitments]]</f>
        <v>0</v>
      </c>
      <c r="N107" s="97"/>
      <c r="O107" s="97"/>
      <c r="P107" s="97"/>
      <c r="Q107" s="97"/>
      <c r="R107" s="97"/>
      <c r="S107" s="93"/>
      <c r="T107" s="93"/>
      <c r="U107" s="100"/>
    </row>
    <row r="108" spans="1:21" ht="20.25" x14ac:dyDescent="0.3">
      <c r="A108" s="93"/>
      <c r="B108" s="94" t="str">
        <f ca="1">IFERROR(OFFSET(DC[[#Headers],[Code Project]],MATCH(MYCS8[[#This Row],[Project Code and Name ]],DC[Code Project],0),-3),"")</f>
        <v/>
      </c>
      <c r="C108" s="93"/>
      <c r="D108" s="93"/>
      <c r="E108" s="93"/>
      <c r="F108" s="93"/>
      <c r="G108" s="93"/>
      <c r="H108" s="93"/>
      <c r="I108" s="97"/>
      <c r="J108" s="97"/>
      <c r="K108" s="97"/>
      <c r="L108" s="97"/>
      <c r="M108" s="98">
        <f>I108+J108+K108+MYCS8[[#This Row],[Non contractual commitments]]</f>
        <v>0</v>
      </c>
      <c r="N108" s="97"/>
      <c r="O108" s="97"/>
      <c r="P108" s="97"/>
      <c r="Q108" s="97"/>
      <c r="R108" s="97"/>
      <c r="S108" s="93"/>
      <c r="T108" s="93"/>
      <c r="U108" s="100"/>
    </row>
    <row r="109" spans="1:21" ht="20.25" x14ac:dyDescent="0.3">
      <c r="A109" s="93"/>
      <c r="B109" s="94" t="str">
        <f ca="1">IFERROR(OFFSET(DC[[#Headers],[Code Project]],MATCH(MYCS8[[#This Row],[Project Code and Name ]],DC[Code Project],0),-3),"")</f>
        <v/>
      </c>
      <c r="C109" s="93"/>
      <c r="D109" s="93"/>
      <c r="E109" s="93"/>
      <c r="F109" s="93"/>
      <c r="G109" s="93"/>
      <c r="H109" s="93"/>
      <c r="I109" s="97"/>
      <c r="J109" s="97"/>
      <c r="K109" s="97"/>
      <c r="L109" s="97"/>
      <c r="M109" s="98">
        <f>I109+J109+K109+MYCS8[[#This Row],[Non contractual commitments]]</f>
        <v>0</v>
      </c>
      <c r="N109" s="97"/>
      <c r="O109" s="97"/>
      <c r="P109" s="97"/>
      <c r="Q109" s="97"/>
      <c r="R109" s="97"/>
      <c r="S109" s="93"/>
      <c r="T109" s="93"/>
      <c r="U109" s="100"/>
    </row>
    <row r="110" spans="1:21" ht="20.25" x14ac:dyDescent="0.3">
      <c r="A110" s="93"/>
      <c r="B110" s="94" t="str">
        <f ca="1">IFERROR(OFFSET(DC[[#Headers],[Code Project]],MATCH(MYCS8[[#This Row],[Project Code and Name ]],DC[Code Project],0),-3),"")</f>
        <v/>
      </c>
      <c r="C110" s="93"/>
      <c r="D110" s="93"/>
      <c r="E110" s="93"/>
      <c r="F110" s="93"/>
      <c r="G110" s="93"/>
      <c r="H110" s="93"/>
      <c r="I110" s="97"/>
      <c r="J110" s="97"/>
      <c r="K110" s="97"/>
      <c r="L110" s="97"/>
      <c r="M110" s="98">
        <f>I110+J110+K110+MYCS8[[#This Row],[Non contractual commitments]]</f>
        <v>0</v>
      </c>
      <c r="N110" s="97"/>
      <c r="O110" s="97"/>
      <c r="P110" s="97"/>
      <c r="Q110" s="97"/>
      <c r="R110" s="97"/>
      <c r="S110" s="93"/>
      <c r="T110" s="93"/>
      <c r="U110" s="100"/>
    </row>
    <row r="111" spans="1:21" ht="20.25" x14ac:dyDescent="0.3">
      <c r="A111" s="93"/>
      <c r="B111" s="94" t="str">
        <f ca="1">IFERROR(OFFSET(DC[[#Headers],[Code Project]],MATCH(MYCS8[[#This Row],[Project Code and Name ]],DC[Code Project],0),-3),"")</f>
        <v/>
      </c>
      <c r="C111" s="93"/>
      <c r="D111" s="93"/>
      <c r="E111" s="93"/>
      <c r="F111" s="93"/>
      <c r="G111" s="93"/>
      <c r="H111" s="93"/>
      <c r="I111" s="97"/>
      <c r="J111" s="97"/>
      <c r="K111" s="97"/>
      <c r="L111" s="97"/>
      <c r="M111" s="98">
        <f>I111+J111+K111+MYCS8[[#This Row],[Non contractual commitments]]</f>
        <v>0</v>
      </c>
      <c r="N111" s="97"/>
      <c r="O111" s="97"/>
      <c r="P111" s="97"/>
      <c r="Q111" s="97"/>
      <c r="R111" s="97"/>
      <c r="S111" s="93"/>
      <c r="T111" s="93"/>
      <c r="U111" s="100"/>
    </row>
    <row r="112" spans="1:21" ht="20.25" x14ac:dyDescent="0.3">
      <c r="A112" s="93"/>
      <c r="B112" s="94" t="str">
        <f ca="1">IFERROR(OFFSET(DC[[#Headers],[Code Project]],MATCH(MYCS8[[#This Row],[Project Code and Name ]],DC[Code Project],0),-3),"")</f>
        <v/>
      </c>
      <c r="C112" s="93"/>
      <c r="D112" s="93"/>
      <c r="E112" s="93"/>
      <c r="F112" s="93"/>
      <c r="G112" s="93"/>
      <c r="H112" s="93"/>
      <c r="I112" s="97"/>
      <c r="J112" s="97"/>
      <c r="K112" s="97"/>
      <c r="L112" s="97"/>
      <c r="M112" s="98">
        <f>I112+J112+K112+MYCS8[[#This Row],[Non contractual commitments]]</f>
        <v>0</v>
      </c>
      <c r="N112" s="97"/>
      <c r="O112" s="97"/>
      <c r="P112" s="97"/>
      <c r="Q112" s="97"/>
      <c r="R112" s="97"/>
      <c r="S112" s="93"/>
      <c r="T112" s="93"/>
      <c r="U112" s="100"/>
    </row>
    <row r="113" spans="1:21" ht="20.25" x14ac:dyDescent="0.3">
      <c r="A113" s="93"/>
      <c r="B113" s="94" t="str">
        <f ca="1">IFERROR(OFFSET(DC[[#Headers],[Code Project]],MATCH(MYCS8[[#This Row],[Project Code and Name ]],DC[Code Project],0),-3),"")</f>
        <v/>
      </c>
      <c r="C113" s="93"/>
      <c r="D113" s="93"/>
      <c r="E113" s="93"/>
      <c r="F113" s="93"/>
      <c r="G113" s="93"/>
      <c r="H113" s="93"/>
      <c r="I113" s="97"/>
      <c r="J113" s="97"/>
      <c r="K113" s="97"/>
      <c r="L113" s="97"/>
      <c r="M113" s="98">
        <f>I113+J113+K113+MYCS8[[#This Row],[Non contractual commitments]]</f>
        <v>0</v>
      </c>
      <c r="N113" s="97"/>
      <c r="O113" s="97"/>
      <c r="P113" s="97"/>
      <c r="Q113" s="97"/>
      <c r="R113" s="97"/>
      <c r="S113" s="93"/>
      <c r="T113" s="93"/>
      <c r="U113" s="100"/>
    </row>
    <row r="114" spans="1:21" ht="20.25" x14ac:dyDescent="0.3">
      <c r="A114" s="93"/>
      <c r="B114" s="94" t="str">
        <f ca="1">IFERROR(OFFSET(DC[[#Headers],[Code Project]],MATCH(MYCS8[[#This Row],[Project Code and Name ]],DC[Code Project],0),-3),"")</f>
        <v/>
      </c>
      <c r="C114" s="93"/>
      <c r="D114" s="93"/>
      <c r="E114" s="93"/>
      <c r="F114" s="93"/>
      <c r="G114" s="93"/>
      <c r="H114" s="93"/>
      <c r="I114" s="97"/>
      <c r="J114" s="97"/>
      <c r="K114" s="97"/>
      <c r="L114" s="97"/>
      <c r="M114" s="98">
        <f>I114+J114+K114+MYCS8[[#This Row],[Non contractual commitments]]</f>
        <v>0</v>
      </c>
      <c r="N114" s="97"/>
      <c r="O114" s="97"/>
      <c r="P114" s="97"/>
      <c r="Q114" s="97"/>
      <c r="R114" s="97"/>
      <c r="S114" s="93"/>
      <c r="T114" s="93"/>
      <c r="U114" s="100"/>
    </row>
    <row r="115" spans="1:21" ht="20.25" x14ac:dyDescent="0.3">
      <c r="A115" s="93"/>
      <c r="B115" s="94" t="str">
        <f ca="1">IFERROR(OFFSET(DC[[#Headers],[Code Project]],MATCH(MYCS8[[#This Row],[Project Code and Name ]],DC[Code Project],0),-3),"")</f>
        <v/>
      </c>
      <c r="C115" s="93"/>
      <c r="D115" s="93"/>
      <c r="E115" s="93"/>
      <c r="F115" s="93"/>
      <c r="G115" s="93"/>
      <c r="H115" s="93"/>
      <c r="I115" s="97"/>
      <c r="J115" s="97"/>
      <c r="K115" s="97"/>
      <c r="L115" s="97"/>
      <c r="M115" s="98">
        <f>I115+J115+K115+MYCS8[[#This Row],[Non contractual commitments]]</f>
        <v>0</v>
      </c>
      <c r="N115" s="97"/>
      <c r="O115" s="97"/>
      <c r="P115" s="97"/>
      <c r="Q115" s="97"/>
      <c r="R115" s="97"/>
      <c r="S115" s="93"/>
      <c r="T115" s="93"/>
      <c r="U115" s="100"/>
    </row>
    <row r="116" spans="1:21" ht="20.25" x14ac:dyDescent="0.3">
      <c r="A116" s="93"/>
      <c r="B116" s="94" t="str">
        <f ca="1">IFERROR(OFFSET(DC[[#Headers],[Code Project]],MATCH(MYCS8[[#This Row],[Project Code and Name ]],DC[Code Project],0),-3),"")</f>
        <v/>
      </c>
      <c r="C116" s="93"/>
      <c r="D116" s="93"/>
      <c r="E116" s="93"/>
      <c r="F116" s="93"/>
      <c r="G116" s="93"/>
      <c r="H116" s="93"/>
      <c r="I116" s="97"/>
      <c r="J116" s="97"/>
      <c r="K116" s="97"/>
      <c r="L116" s="97"/>
      <c r="M116" s="98">
        <f>I116+J116+K116+MYCS8[[#This Row],[Non contractual commitments]]</f>
        <v>0</v>
      </c>
      <c r="N116" s="97"/>
      <c r="O116" s="97"/>
      <c r="P116" s="97"/>
      <c r="Q116" s="97"/>
      <c r="R116" s="97"/>
      <c r="S116" s="93"/>
      <c r="T116" s="93"/>
      <c r="U116" s="100"/>
    </row>
    <row r="117" spans="1:21" ht="20.25" x14ac:dyDescent="0.3">
      <c r="A117" s="93"/>
      <c r="B117" s="94" t="str">
        <f ca="1">IFERROR(OFFSET(DC[[#Headers],[Code Project]],MATCH(MYCS8[[#This Row],[Project Code and Name ]],DC[Code Project],0),-3),"")</f>
        <v/>
      </c>
      <c r="C117" s="93"/>
      <c r="D117" s="93"/>
      <c r="E117" s="93"/>
      <c r="F117" s="93"/>
      <c r="G117" s="93"/>
      <c r="H117" s="93"/>
      <c r="I117" s="97"/>
      <c r="J117" s="97"/>
      <c r="K117" s="97"/>
      <c r="L117" s="97"/>
      <c r="M117" s="98">
        <f>I117+J117+K117+MYCS8[[#This Row],[Non contractual commitments]]</f>
        <v>0</v>
      </c>
      <c r="N117" s="97"/>
      <c r="O117" s="97"/>
      <c r="P117" s="97"/>
      <c r="Q117" s="97"/>
      <c r="R117" s="97"/>
      <c r="S117" s="93"/>
      <c r="T117" s="93"/>
      <c r="U117" s="100"/>
    </row>
    <row r="118" spans="1:21" ht="20.25" x14ac:dyDescent="0.3">
      <c r="A118" s="93"/>
      <c r="B118" s="94" t="str">
        <f ca="1">IFERROR(OFFSET(DC[[#Headers],[Code Project]],MATCH(MYCS8[[#This Row],[Project Code and Name ]],DC[Code Project],0),-3),"")</f>
        <v/>
      </c>
      <c r="C118" s="93"/>
      <c r="D118" s="93"/>
      <c r="E118" s="93"/>
      <c r="F118" s="93"/>
      <c r="G118" s="93"/>
      <c r="H118" s="93"/>
      <c r="I118" s="97"/>
      <c r="J118" s="97"/>
      <c r="K118" s="97"/>
      <c r="L118" s="97"/>
      <c r="M118" s="98">
        <f>I118+J118+K118+MYCS8[[#This Row],[Non contractual commitments]]</f>
        <v>0</v>
      </c>
      <c r="N118" s="97"/>
      <c r="O118" s="97"/>
      <c r="P118" s="97"/>
      <c r="Q118" s="97"/>
      <c r="R118" s="97"/>
      <c r="S118" s="93"/>
      <c r="T118" s="93"/>
      <c r="U118" s="100"/>
    </row>
    <row r="119" spans="1:21" ht="20.25" x14ac:dyDescent="0.3">
      <c r="A119" s="93"/>
      <c r="B119" s="94" t="str">
        <f ca="1">IFERROR(OFFSET(DC[[#Headers],[Code Project]],MATCH(MYCS8[[#This Row],[Project Code and Name ]],DC[Code Project],0),-3),"")</f>
        <v/>
      </c>
      <c r="C119" s="93"/>
      <c r="D119" s="93"/>
      <c r="E119" s="93"/>
      <c r="F119" s="93"/>
      <c r="G119" s="93"/>
      <c r="H119" s="93"/>
      <c r="I119" s="97"/>
      <c r="J119" s="97"/>
      <c r="K119" s="97"/>
      <c r="L119" s="97"/>
      <c r="M119" s="98">
        <f>I119+J119+K119+MYCS8[[#This Row],[Non contractual commitments]]</f>
        <v>0</v>
      </c>
      <c r="N119" s="97"/>
      <c r="O119" s="97"/>
      <c r="P119" s="97"/>
      <c r="Q119" s="97"/>
      <c r="R119" s="97"/>
      <c r="S119" s="93"/>
      <c r="T119" s="93"/>
      <c r="U119" s="100"/>
    </row>
    <row r="120" spans="1:21" ht="20.25" x14ac:dyDescent="0.3">
      <c r="A120" s="93"/>
      <c r="B120" s="94" t="str">
        <f ca="1">IFERROR(OFFSET(DC[[#Headers],[Code Project]],MATCH(MYCS8[[#This Row],[Project Code and Name ]],DC[Code Project],0),-3),"")</f>
        <v/>
      </c>
      <c r="C120" s="93"/>
      <c r="D120" s="93"/>
      <c r="E120" s="93"/>
      <c r="F120" s="93"/>
      <c r="G120" s="93"/>
      <c r="H120" s="93"/>
      <c r="I120" s="97"/>
      <c r="J120" s="97"/>
      <c r="K120" s="97"/>
      <c r="L120" s="97"/>
      <c r="M120" s="98">
        <f>I120+J120+K120+MYCS8[[#This Row],[Non contractual commitments]]</f>
        <v>0</v>
      </c>
      <c r="N120" s="97"/>
      <c r="O120" s="97"/>
      <c r="P120" s="97"/>
      <c r="Q120" s="97"/>
      <c r="R120" s="97"/>
      <c r="S120" s="93"/>
      <c r="T120" s="93"/>
      <c r="U120" s="100"/>
    </row>
    <row r="121" spans="1:21" ht="20.25" x14ac:dyDescent="0.3">
      <c r="A121" s="93"/>
      <c r="B121" s="94" t="str">
        <f ca="1">IFERROR(OFFSET(DC[[#Headers],[Code Project]],MATCH(MYCS8[[#This Row],[Project Code and Name ]],DC[Code Project],0),-3),"")</f>
        <v/>
      </c>
      <c r="C121" s="93"/>
      <c r="D121" s="93"/>
      <c r="E121" s="93"/>
      <c r="F121" s="93"/>
      <c r="G121" s="93"/>
      <c r="H121" s="93"/>
      <c r="I121" s="97"/>
      <c r="J121" s="97"/>
      <c r="K121" s="97"/>
      <c r="L121" s="97"/>
      <c r="M121" s="98">
        <f>I121+J121+K121+MYCS8[[#This Row],[Non contractual commitments]]</f>
        <v>0</v>
      </c>
      <c r="N121" s="97"/>
      <c r="O121" s="97"/>
      <c r="P121" s="97"/>
      <c r="Q121" s="97"/>
      <c r="R121" s="97"/>
      <c r="S121" s="93"/>
      <c r="T121" s="93"/>
      <c r="U121" s="100"/>
    </row>
    <row r="122" spans="1:21" ht="20.25" x14ac:dyDescent="0.3">
      <c r="A122" s="93"/>
      <c r="B122" s="94" t="str">
        <f ca="1">IFERROR(OFFSET(DC[[#Headers],[Code Project]],MATCH(MYCS8[[#This Row],[Project Code and Name ]],DC[Code Project],0),-3),"")</f>
        <v/>
      </c>
      <c r="C122" s="93"/>
      <c r="D122" s="93"/>
      <c r="E122" s="93"/>
      <c r="F122" s="93"/>
      <c r="G122" s="93"/>
      <c r="H122" s="93"/>
      <c r="I122" s="97"/>
      <c r="J122" s="97"/>
      <c r="K122" s="97"/>
      <c r="L122" s="97"/>
      <c r="M122" s="98">
        <f>I122+J122+K122+MYCS8[[#This Row],[Non contractual commitments]]</f>
        <v>0</v>
      </c>
      <c r="N122" s="97"/>
      <c r="O122" s="97"/>
      <c r="P122" s="97"/>
      <c r="Q122" s="97"/>
      <c r="R122" s="97"/>
      <c r="S122" s="93"/>
      <c r="T122" s="93"/>
      <c r="U122" s="100"/>
    </row>
    <row r="123" spans="1:21" ht="20.25" x14ac:dyDescent="0.3">
      <c r="A123" s="93"/>
      <c r="B123" s="94" t="str">
        <f ca="1">IFERROR(OFFSET(DC[[#Headers],[Code Project]],MATCH(MYCS8[[#This Row],[Project Code and Name ]],DC[Code Project],0),-3),"")</f>
        <v/>
      </c>
      <c r="C123" s="93"/>
      <c r="D123" s="93"/>
      <c r="E123" s="93"/>
      <c r="F123" s="93"/>
      <c r="G123" s="93"/>
      <c r="H123" s="93"/>
      <c r="I123" s="97"/>
      <c r="J123" s="97"/>
      <c r="K123" s="97"/>
      <c r="L123" s="97"/>
      <c r="M123" s="98">
        <f>I123+J123+K123+MYCS8[[#This Row],[Non contractual commitments]]</f>
        <v>0</v>
      </c>
      <c r="N123" s="97"/>
      <c r="O123" s="97"/>
      <c r="P123" s="97"/>
      <c r="Q123" s="97"/>
      <c r="R123" s="97"/>
      <c r="S123" s="93"/>
      <c r="T123" s="93"/>
      <c r="U123" s="100"/>
    </row>
    <row r="124" spans="1:21" ht="20.25" x14ac:dyDescent="0.3">
      <c r="A124" s="93"/>
      <c r="B124" s="94" t="str">
        <f ca="1">IFERROR(OFFSET(DC[[#Headers],[Code Project]],MATCH(MYCS8[[#This Row],[Project Code and Name ]],DC[Code Project],0),-3),"")</f>
        <v/>
      </c>
      <c r="C124" s="93"/>
      <c r="D124" s="93"/>
      <c r="E124" s="93"/>
      <c r="F124" s="93"/>
      <c r="G124" s="93"/>
      <c r="H124" s="93"/>
      <c r="I124" s="97"/>
      <c r="J124" s="97"/>
      <c r="K124" s="97"/>
      <c r="L124" s="97"/>
      <c r="M124" s="98">
        <f>I124+J124+K124+MYCS8[[#This Row],[Non contractual commitments]]</f>
        <v>0</v>
      </c>
      <c r="N124" s="97"/>
      <c r="O124" s="97"/>
      <c r="P124" s="97"/>
      <c r="Q124" s="97"/>
      <c r="R124" s="97"/>
      <c r="S124" s="93"/>
      <c r="T124" s="93"/>
      <c r="U124" s="100"/>
    </row>
    <row r="125" spans="1:21" ht="20.25" x14ac:dyDescent="0.3">
      <c r="A125" s="93"/>
      <c r="B125" s="94" t="str">
        <f ca="1">IFERROR(OFFSET(DC[[#Headers],[Code Project]],MATCH(MYCS8[[#This Row],[Project Code and Name ]],DC[Code Project],0),-3),"")</f>
        <v/>
      </c>
      <c r="C125" s="93"/>
      <c r="D125" s="93"/>
      <c r="E125" s="93"/>
      <c r="F125" s="93"/>
      <c r="G125" s="93"/>
      <c r="H125" s="93"/>
      <c r="I125" s="97"/>
      <c r="J125" s="97"/>
      <c r="K125" s="97"/>
      <c r="L125" s="97"/>
      <c r="M125" s="98">
        <f>I125+J125+K125+MYCS8[[#This Row],[Non contractual commitments]]</f>
        <v>0</v>
      </c>
      <c r="N125" s="97"/>
      <c r="O125" s="97"/>
      <c r="P125" s="97"/>
      <c r="Q125" s="97"/>
      <c r="R125" s="97"/>
      <c r="S125" s="93"/>
      <c r="T125" s="93"/>
      <c r="U125" s="100"/>
    </row>
    <row r="126" spans="1:21" ht="20.25" x14ac:dyDescent="0.3">
      <c r="A126" s="93"/>
      <c r="B126" s="94" t="str">
        <f ca="1">IFERROR(OFFSET(DC[[#Headers],[Code Project]],MATCH(MYCS8[[#This Row],[Project Code and Name ]],DC[Code Project],0),-3),"")</f>
        <v/>
      </c>
      <c r="C126" s="93"/>
      <c r="D126" s="93"/>
      <c r="E126" s="93"/>
      <c r="F126" s="93"/>
      <c r="G126" s="93"/>
      <c r="H126" s="93"/>
      <c r="I126" s="97"/>
      <c r="J126" s="97"/>
      <c r="K126" s="97"/>
      <c r="L126" s="97"/>
      <c r="M126" s="98">
        <f>I126+J126+K126+MYCS8[[#This Row],[Non contractual commitments]]</f>
        <v>0</v>
      </c>
      <c r="N126" s="97"/>
      <c r="O126" s="97"/>
      <c r="P126" s="97"/>
      <c r="Q126" s="97"/>
      <c r="R126" s="97"/>
      <c r="S126" s="93"/>
      <c r="T126" s="93"/>
      <c r="U126" s="100"/>
    </row>
    <row r="127" spans="1:21" ht="20.25" x14ac:dyDescent="0.3">
      <c r="A127" s="93"/>
      <c r="B127" s="94" t="str">
        <f ca="1">IFERROR(OFFSET(DC[[#Headers],[Code Project]],MATCH(MYCS8[[#This Row],[Project Code and Name ]],DC[Code Project],0),-3),"")</f>
        <v/>
      </c>
      <c r="C127" s="93"/>
      <c r="D127" s="93"/>
      <c r="E127" s="93"/>
      <c r="F127" s="93"/>
      <c r="G127" s="93"/>
      <c r="H127" s="93"/>
      <c r="I127" s="97"/>
      <c r="J127" s="97"/>
      <c r="K127" s="97"/>
      <c r="L127" s="97"/>
      <c r="M127" s="98">
        <f>I127+J127+K127+MYCS8[[#This Row],[Non contractual commitments]]</f>
        <v>0</v>
      </c>
      <c r="N127" s="97"/>
      <c r="O127" s="97"/>
      <c r="P127" s="97"/>
      <c r="Q127" s="97"/>
      <c r="R127" s="97"/>
      <c r="S127" s="93"/>
      <c r="T127" s="93"/>
      <c r="U127" s="100"/>
    </row>
    <row r="128" spans="1:21" ht="20.25" x14ac:dyDescent="0.3">
      <c r="A128" s="93"/>
      <c r="B128" s="94" t="str">
        <f ca="1">IFERROR(OFFSET(DC[[#Headers],[Code Project]],MATCH(MYCS8[[#This Row],[Project Code and Name ]],DC[Code Project],0),-3),"")</f>
        <v/>
      </c>
      <c r="C128" s="93"/>
      <c r="D128" s="93"/>
      <c r="E128" s="93"/>
      <c r="F128" s="93"/>
      <c r="G128" s="93"/>
      <c r="H128" s="93"/>
      <c r="I128" s="97"/>
      <c r="J128" s="97"/>
      <c r="K128" s="97"/>
      <c r="L128" s="97"/>
      <c r="M128" s="98">
        <f>I128+J128+K128+MYCS8[[#This Row],[Non contractual commitments]]</f>
        <v>0</v>
      </c>
      <c r="N128" s="97"/>
      <c r="O128" s="97"/>
      <c r="P128" s="97"/>
      <c r="Q128" s="97"/>
      <c r="R128" s="97"/>
      <c r="S128" s="93"/>
      <c r="T128" s="93"/>
      <c r="U128" s="100"/>
    </row>
    <row r="129" spans="1:21" ht="20.25" x14ac:dyDescent="0.3">
      <c r="A129" s="93"/>
      <c r="B129" s="94" t="str">
        <f ca="1">IFERROR(OFFSET(DC[[#Headers],[Code Project]],MATCH(MYCS8[[#This Row],[Project Code and Name ]],DC[Code Project],0),-3),"")</f>
        <v/>
      </c>
      <c r="C129" s="93"/>
      <c r="D129" s="93"/>
      <c r="E129" s="93"/>
      <c r="F129" s="93"/>
      <c r="G129" s="93"/>
      <c r="H129" s="93"/>
      <c r="I129" s="97"/>
      <c r="J129" s="97"/>
      <c r="K129" s="97"/>
      <c r="L129" s="97"/>
      <c r="M129" s="98">
        <f>I129+J129+K129+MYCS8[[#This Row],[Non contractual commitments]]</f>
        <v>0</v>
      </c>
      <c r="N129" s="97"/>
      <c r="O129" s="97"/>
      <c r="P129" s="97"/>
      <c r="Q129" s="97"/>
      <c r="R129" s="97"/>
      <c r="S129" s="93"/>
      <c r="T129" s="93"/>
      <c r="U129" s="100"/>
    </row>
    <row r="130" spans="1:21" ht="20.25" x14ac:dyDescent="0.3">
      <c r="A130" s="93"/>
      <c r="B130" s="94" t="str">
        <f ca="1">IFERROR(OFFSET(DC[[#Headers],[Code Project]],MATCH(MYCS8[[#This Row],[Project Code and Name ]],DC[Code Project],0),-3),"")</f>
        <v/>
      </c>
      <c r="C130" s="93"/>
      <c r="D130" s="93"/>
      <c r="E130" s="93"/>
      <c r="F130" s="93"/>
      <c r="G130" s="93"/>
      <c r="H130" s="93"/>
      <c r="I130" s="97"/>
      <c r="J130" s="97"/>
      <c r="K130" s="97"/>
      <c r="L130" s="97"/>
      <c r="M130" s="98">
        <f>I130+J130+K130+MYCS8[[#This Row],[Non contractual commitments]]</f>
        <v>0</v>
      </c>
      <c r="N130" s="97"/>
      <c r="O130" s="97"/>
      <c r="P130" s="97"/>
      <c r="Q130" s="97"/>
      <c r="R130" s="97"/>
      <c r="S130" s="93"/>
      <c r="T130" s="93"/>
      <c r="U130" s="100"/>
    </row>
    <row r="131" spans="1:21" ht="20.25" x14ac:dyDescent="0.3">
      <c r="A131" s="93"/>
      <c r="B131" s="94" t="str">
        <f ca="1">IFERROR(OFFSET(DC[[#Headers],[Code Project]],MATCH(MYCS8[[#This Row],[Project Code and Name ]],DC[Code Project],0),-3),"")</f>
        <v/>
      </c>
      <c r="C131" s="93"/>
      <c r="D131" s="93"/>
      <c r="E131" s="93"/>
      <c r="F131" s="93"/>
      <c r="G131" s="93"/>
      <c r="H131" s="93"/>
      <c r="I131" s="97"/>
      <c r="J131" s="97"/>
      <c r="K131" s="97"/>
      <c r="L131" s="97"/>
      <c r="M131" s="98">
        <f>I131+J131+K131+MYCS8[[#This Row],[Non contractual commitments]]</f>
        <v>0</v>
      </c>
      <c r="N131" s="97"/>
      <c r="O131" s="97"/>
      <c r="P131" s="97"/>
      <c r="Q131" s="97"/>
      <c r="R131" s="97"/>
      <c r="S131" s="93"/>
      <c r="T131" s="93"/>
      <c r="U131" s="100"/>
    </row>
    <row r="132" spans="1:21" ht="20.25" x14ac:dyDescent="0.3">
      <c r="A132" s="93"/>
      <c r="B132" s="94" t="str">
        <f ca="1">IFERROR(OFFSET(DC[[#Headers],[Code Project]],MATCH(MYCS8[[#This Row],[Project Code and Name ]],DC[Code Project],0),-3),"")</f>
        <v/>
      </c>
      <c r="C132" s="93"/>
      <c r="D132" s="93"/>
      <c r="E132" s="93"/>
      <c r="F132" s="93"/>
      <c r="G132" s="93"/>
      <c r="H132" s="93"/>
      <c r="I132" s="97"/>
      <c r="J132" s="97"/>
      <c r="K132" s="97"/>
      <c r="L132" s="97"/>
      <c r="M132" s="98">
        <f>I132+J132+K132+MYCS8[[#This Row],[Non contractual commitments]]</f>
        <v>0</v>
      </c>
      <c r="N132" s="97"/>
      <c r="O132" s="97"/>
      <c r="P132" s="97"/>
      <c r="Q132" s="97"/>
      <c r="R132" s="97"/>
      <c r="S132" s="93"/>
      <c r="T132" s="93"/>
      <c r="U132" s="100"/>
    </row>
    <row r="133" spans="1:21" ht="20.25" x14ac:dyDescent="0.3">
      <c r="A133" s="93"/>
      <c r="B133" s="94" t="str">
        <f ca="1">IFERROR(OFFSET(DC[[#Headers],[Code Project]],MATCH(MYCS8[[#This Row],[Project Code and Name ]],DC[Code Project],0),-3),"")</f>
        <v/>
      </c>
      <c r="C133" s="93"/>
      <c r="D133" s="93"/>
      <c r="E133" s="93"/>
      <c r="F133" s="93"/>
      <c r="G133" s="93"/>
      <c r="H133" s="93"/>
      <c r="I133" s="97"/>
      <c r="J133" s="97"/>
      <c r="K133" s="97"/>
      <c r="L133" s="97"/>
      <c r="M133" s="98">
        <f>I133+J133+K133+MYCS8[[#This Row],[Non contractual commitments]]</f>
        <v>0</v>
      </c>
      <c r="N133" s="97"/>
      <c r="O133" s="97"/>
      <c r="P133" s="97"/>
      <c r="Q133" s="97"/>
      <c r="R133" s="97"/>
      <c r="S133" s="93"/>
      <c r="T133" s="93"/>
      <c r="U133" s="100"/>
    </row>
    <row r="134" spans="1:21" ht="20.25" x14ac:dyDescent="0.3">
      <c r="A134" s="93"/>
      <c r="B134" s="94" t="str">
        <f ca="1">IFERROR(OFFSET(DC[[#Headers],[Code Project]],MATCH(MYCS8[[#This Row],[Project Code and Name ]],DC[Code Project],0),-3),"")</f>
        <v/>
      </c>
      <c r="C134" s="93"/>
      <c r="D134" s="93"/>
      <c r="E134" s="93"/>
      <c r="F134" s="93"/>
      <c r="G134" s="93"/>
      <c r="H134" s="93"/>
      <c r="I134" s="97"/>
      <c r="J134" s="97"/>
      <c r="K134" s="97"/>
      <c r="L134" s="97"/>
      <c r="M134" s="98">
        <f>I134+J134+K134+MYCS8[[#This Row],[Non contractual commitments]]</f>
        <v>0</v>
      </c>
      <c r="N134" s="97"/>
      <c r="O134" s="97"/>
      <c r="P134" s="97"/>
      <c r="Q134" s="97"/>
      <c r="R134" s="97"/>
      <c r="S134" s="93"/>
      <c r="T134" s="93"/>
      <c r="U134" s="100"/>
    </row>
    <row r="135" spans="1:21" ht="20.25" x14ac:dyDescent="0.3">
      <c r="A135" s="93"/>
      <c r="B135" s="94" t="str">
        <f ca="1">IFERROR(OFFSET(DC[[#Headers],[Code Project]],MATCH(MYCS8[[#This Row],[Project Code and Name ]],DC[Code Project],0),-3),"")</f>
        <v/>
      </c>
      <c r="C135" s="93"/>
      <c r="D135" s="93"/>
      <c r="E135" s="93"/>
      <c r="F135" s="93"/>
      <c r="G135" s="93"/>
      <c r="H135" s="93"/>
      <c r="I135" s="97"/>
      <c r="J135" s="97"/>
      <c r="K135" s="97"/>
      <c r="L135" s="97"/>
      <c r="M135" s="98">
        <f>I135+J135+K135+MYCS8[[#This Row],[Non contractual commitments]]</f>
        <v>0</v>
      </c>
      <c r="N135" s="97"/>
      <c r="O135" s="97"/>
      <c r="P135" s="97"/>
      <c r="Q135" s="97"/>
      <c r="R135" s="97"/>
      <c r="S135" s="93"/>
      <c r="T135" s="93"/>
      <c r="U135" s="100"/>
    </row>
    <row r="136" spans="1:21" ht="20.25" x14ac:dyDescent="0.3">
      <c r="A136" s="93"/>
      <c r="B136" s="94" t="str">
        <f ca="1">IFERROR(OFFSET(DC[[#Headers],[Code Project]],MATCH(MYCS8[[#This Row],[Project Code and Name ]],DC[Code Project],0),-3),"")</f>
        <v/>
      </c>
      <c r="C136" s="93"/>
      <c r="D136" s="93"/>
      <c r="E136" s="93"/>
      <c r="F136" s="93"/>
      <c r="G136" s="93"/>
      <c r="H136" s="93"/>
      <c r="I136" s="97"/>
      <c r="J136" s="97"/>
      <c r="K136" s="97"/>
      <c r="L136" s="97"/>
      <c r="M136" s="98">
        <f>I136+J136+K136+MYCS8[[#This Row],[Non contractual commitments]]</f>
        <v>0</v>
      </c>
      <c r="N136" s="97"/>
      <c r="O136" s="97"/>
      <c r="P136" s="97"/>
      <c r="Q136" s="97"/>
      <c r="R136" s="97"/>
      <c r="S136" s="93"/>
      <c r="T136" s="93"/>
      <c r="U136" s="100"/>
    </row>
    <row r="137" spans="1:21" ht="20.25" x14ac:dyDescent="0.3">
      <c r="A137" s="93"/>
      <c r="B137" s="94" t="str">
        <f ca="1">IFERROR(OFFSET(DC[[#Headers],[Code Project]],MATCH(MYCS8[[#This Row],[Project Code and Name ]],DC[Code Project],0),-3),"")</f>
        <v/>
      </c>
      <c r="C137" s="93"/>
      <c r="D137" s="93"/>
      <c r="E137" s="93"/>
      <c r="F137" s="93"/>
      <c r="G137" s="93"/>
      <c r="H137" s="93"/>
      <c r="I137" s="97"/>
      <c r="J137" s="97"/>
      <c r="K137" s="97"/>
      <c r="L137" s="97"/>
      <c r="M137" s="98">
        <f>I137+J137+K137+MYCS8[[#This Row],[Non contractual commitments]]</f>
        <v>0</v>
      </c>
      <c r="N137" s="97"/>
      <c r="O137" s="97"/>
      <c r="P137" s="97"/>
      <c r="Q137" s="97"/>
      <c r="R137" s="97"/>
      <c r="S137" s="93"/>
      <c r="T137" s="93"/>
      <c r="U137" s="100"/>
    </row>
    <row r="138" spans="1:21" ht="20.25" x14ac:dyDescent="0.3">
      <c r="A138" s="93"/>
      <c r="B138" s="94" t="str">
        <f ca="1">IFERROR(OFFSET(DC[[#Headers],[Code Project]],MATCH(MYCS8[[#This Row],[Project Code and Name ]],DC[Code Project],0),-3),"")</f>
        <v/>
      </c>
      <c r="C138" s="93"/>
      <c r="D138" s="93"/>
      <c r="E138" s="93"/>
      <c r="F138" s="93"/>
      <c r="G138" s="93"/>
      <c r="H138" s="93"/>
      <c r="I138" s="97"/>
      <c r="J138" s="97"/>
      <c r="K138" s="97"/>
      <c r="L138" s="97"/>
      <c r="M138" s="98">
        <f>I138+J138+K138+MYCS8[[#This Row],[Non contractual commitments]]</f>
        <v>0</v>
      </c>
      <c r="N138" s="97"/>
      <c r="O138" s="97"/>
      <c r="P138" s="97"/>
      <c r="Q138" s="97"/>
      <c r="R138" s="97"/>
      <c r="S138" s="93"/>
      <c r="T138" s="93"/>
      <c r="U138" s="100"/>
    </row>
    <row r="139" spans="1:21" ht="20.25" x14ac:dyDescent="0.3">
      <c r="A139" s="93"/>
      <c r="B139" s="94" t="str">
        <f ca="1">IFERROR(OFFSET(DC[[#Headers],[Code Project]],MATCH(MYCS8[[#This Row],[Project Code and Name ]],DC[Code Project],0),-3),"")</f>
        <v/>
      </c>
      <c r="C139" s="93"/>
      <c r="D139" s="93"/>
      <c r="E139" s="93"/>
      <c r="F139" s="93"/>
      <c r="G139" s="93"/>
      <c r="H139" s="93"/>
      <c r="I139" s="97"/>
      <c r="J139" s="97"/>
      <c r="K139" s="97"/>
      <c r="L139" s="97"/>
      <c r="M139" s="98">
        <f>I139+J139+K139+MYCS8[[#This Row],[Non contractual commitments]]</f>
        <v>0</v>
      </c>
      <c r="N139" s="97"/>
      <c r="O139" s="97"/>
      <c r="P139" s="97"/>
      <c r="Q139" s="97"/>
      <c r="R139" s="97"/>
      <c r="S139" s="93"/>
      <c r="T139" s="93"/>
      <c r="U139" s="100"/>
    </row>
    <row r="140" spans="1:21" ht="20.25" x14ac:dyDescent="0.3">
      <c r="A140" s="93"/>
      <c r="B140" s="94" t="str">
        <f ca="1">IFERROR(OFFSET(DC[[#Headers],[Code Project]],MATCH(MYCS8[[#This Row],[Project Code and Name ]],DC[Code Project],0),-3),"")</f>
        <v/>
      </c>
      <c r="C140" s="93"/>
      <c r="D140" s="93"/>
      <c r="E140" s="93"/>
      <c r="F140" s="93"/>
      <c r="G140" s="93"/>
      <c r="H140" s="93"/>
      <c r="I140" s="97"/>
      <c r="J140" s="97"/>
      <c r="K140" s="97"/>
      <c r="L140" s="97"/>
      <c r="M140" s="98">
        <f>I140+J140+K140+MYCS8[[#This Row],[Non contractual commitments]]</f>
        <v>0</v>
      </c>
      <c r="N140" s="97"/>
      <c r="O140" s="97"/>
      <c r="P140" s="97"/>
      <c r="Q140" s="97"/>
      <c r="R140" s="97"/>
      <c r="S140" s="93"/>
      <c r="T140" s="93"/>
      <c r="U140" s="100"/>
    </row>
    <row r="141" spans="1:21" ht="20.25" x14ac:dyDescent="0.3">
      <c r="A141" s="93"/>
      <c r="B141" s="94" t="str">
        <f ca="1">IFERROR(OFFSET(DC[[#Headers],[Code Project]],MATCH(MYCS8[[#This Row],[Project Code and Name ]],DC[Code Project],0),-3),"")</f>
        <v/>
      </c>
      <c r="C141" s="93"/>
      <c r="D141" s="93"/>
      <c r="E141" s="93"/>
      <c r="F141" s="93"/>
      <c r="G141" s="93"/>
      <c r="H141" s="93"/>
      <c r="I141" s="97"/>
      <c r="J141" s="97"/>
      <c r="K141" s="97"/>
      <c r="L141" s="97"/>
      <c r="M141" s="98">
        <f>I141+J141+K141+MYCS8[[#This Row],[Non contractual commitments]]</f>
        <v>0</v>
      </c>
      <c r="N141" s="97"/>
      <c r="O141" s="97"/>
      <c r="P141" s="97"/>
      <c r="Q141" s="97"/>
      <c r="R141" s="97"/>
      <c r="S141" s="93"/>
      <c r="T141" s="93"/>
      <c r="U141" s="100"/>
    </row>
    <row r="142" spans="1:21" ht="20.25" x14ac:dyDescent="0.3">
      <c r="A142" s="93"/>
      <c r="B142" s="94" t="str">
        <f ca="1">IFERROR(OFFSET(DC[[#Headers],[Code Project]],MATCH(MYCS8[[#This Row],[Project Code and Name ]],DC[Code Project],0),-3),"")</f>
        <v/>
      </c>
      <c r="C142" s="93"/>
      <c r="D142" s="93"/>
      <c r="E142" s="93"/>
      <c r="F142" s="93"/>
      <c r="G142" s="93"/>
      <c r="H142" s="93"/>
      <c r="I142" s="97"/>
      <c r="J142" s="97"/>
      <c r="K142" s="97"/>
      <c r="L142" s="97"/>
      <c r="M142" s="98">
        <f>I142+J142+K142+MYCS8[[#This Row],[Non contractual commitments]]</f>
        <v>0</v>
      </c>
      <c r="N142" s="97"/>
      <c r="O142" s="97"/>
      <c r="P142" s="97"/>
      <c r="Q142" s="97"/>
      <c r="R142" s="97"/>
      <c r="S142" s="93"/>
      <c r="T142" s="93"/>
      <c r="U142" s="100"/>
    </row>
    <row r="143" spans="1:21" ht="20.25" x14ac:dyDescent="0.3">
      <c r="A143" s="93"/>
      <c r="B143" s="94" t="str">
        <f ca="1">IFERROR(OFFSET(DC[[#Headers],[Code Project]],MATCH(MYCS8[[#This Row],[Project Code and Name ]],DC[Code Project],0),-3),"")</f>
        <v/>
      </c>
      <c r="C143" s="93"/>
      <c r="D143" s="93"/>
      <c r="E143" s="93"/>
      <c r="F143" s="93"/>
      <c r="G143" s="93"/>
      <c r="H143" s="93"/>
      <c r="I143" s="97"/>
      <c r="J143" s="97"/>
      <c r="K143" s="97"/>
      <c r="L143" s="97"/>
      <c r="M143" s="98">
        <f>I143+J143+K143+MYCS8[[#This Row],[Non contractual commitments]]</f>
        <v>0</v>
      </c>
      <c r="N143" s="97"/>
      <c r="O143" s="97"/>
      <c r="P143" s="97"/>
      <c r="Q143" s="97"/>
      <c r="R143" s="97"/>
      <c r="S143" s="93"/>
      <c r="T143" s="93"/>
      <c r="U143" s="100"/>
    </row>
    <row r="144" spans="1:21" ht="20.25" x14ac:dyDescent="0.3">
      <c r="A144" s="93"/>
      <c r="B144" s="94" t="str">
        <f ca="1">IFERROR(OFFSET(DC[[#Headers],[Code Project]],MATCH(MYCS8[[#This Row],[Project Code and Name ]],DC[Code Project],0),-3),"")</f>
        <v/>
      </c>
      <c r="C144" s="93"/>
      <c r="D144" s="93"/>
      <c r="E144" s="93"/>
      <c r="F144" s="93"/>
      <c r="G144" s="93"/>
      <c r="H144" s="93"/>
      <c r="I144" s="97"/>
      <c r="J144" s="97"/>
      <c r="K144" s="97"/>
      <c r="L144" s="97"/>
      <c r="M144" s="98">
        <f>I144+J144+K144+MYCS8[[#This Row],[Non contractual commitments]]</f>
        <v>0</v>
      </c>
      <c r="N144" s="97"/>
      <c r="O144" s="97"/>
      <c r="P144" s="97"/>
      <c r="Q144" s="97"/>
      <c r="R144" s="97"/>
      <c r="S144" s="93"/>
      <c r="T144" s="93"/>
      <c r="U144" s="100"/>
    </row>
    <row r="145" spans="1:21" ht="20.25" x14ac:dyDescent="0.3">
      <c r="A145" s="93"/>
      <c r="B145" s="94" t="str">
        <f ca="1">IFERROR(OFFSET(DC[[#Headers],[Code Project]],MATCH(MYCS8[[#This Row],[Project Code and Name ]],DC[Code Project],0),-3),"")</f>
        <v/>
      </c>
      <c r="C145" s="93"/>
      <c r="D145" s="93"/>
      <c r="E145" s="93"/>
      <c r="F145" s="93"/>
      <c r="G145" s="93"/>
      <c r="H145" s="93"/>
      <c r="I145" s="97"/>
      <c r="J145" s="97"/>
      <c r="K145" s="97"/>
      <c r="L145" s="97"/>
      <c r="M145" s="98">
        <f>I145+J145+K145+MYCS8[[#This Row],[Non contractual commitments]]</f>
        <v>0</v>
      </c>
      <c r="N145" s="97"/>
      <c r="O145" s="97"/>
      <c r="P145" s="97"/>
      <c r="Q145" s="97"/>
      <c r="R145" s="97"/>
      <c r="S145" s="93"/>
      <c r="T145" s="93"/>
      <c r="U145" s="100"/>
    </row>
    <row r="146" spans="1:21" ht="20.25" x14ac:dyDescent="0.3">
      <c r="A146" s="93"/>
      <c r="B146" s="94" t="str">
        <f ca="1">IFERROR(OFFSET(DC[[#Headers],[Code Project]],MATCH(MYCS8[[#This Row],[Project Code and Name ]],DC[Code Project],0),-3),"")</f>
        <v/>
      </c>
      <c r="C146" s="93"/>
      <c r="D146" s="93"/>
      <c r="E146" s="93"/>
      <c r="F146" s="93"/>
      <c r="G146" s="93"/>
      <c r="H146" s="93"/>
      <c r="I146" s="97"/>
      <c r="J146" s="97"/>
      <c r="K146" s="97"/>
      <c r="L146" s="97"/>
      <c r="M146" s="98">
        <f>I146+J146+K146+MYCS8[[#This Row],[Non contractual commitments]]</f>
        <v>0</v>
      </c>
      <c r="N146" s="97"/>
      <c r="O146" s="97"/>
      <c r="P146" s="97"/>
      <c r="Q146" s="97"/>
      <c r="R146" s="97"/>
      <c r="S146" s="93"/>
      <c r="T146" s="93"/>
      <c r="U146" s="100"/>
    </row>
    <row r="147" spans="1:21" ht="20.25" x14ac:dyDescent="0.3">
      <c r="A147" s="93"/>
      <c r="B147" s="94" t="str">
        <f ca="1">IFERROR(OFFSET(DC[[#Headers],[Code Project]],MATCH(MYCS8[[#This Row],[Project Code and Name ]],DC[Code Project],0),-3),"")</f>
        <v/>
      </c>
      <c r="C147" s="93"/>
      <c r="D147" s="93"/>
      <c r="E147" s="93"/>
      <c r="F147" s="93"/>
      <c r="G147" s="93"/>
      <c r="H147" s="93"/>
      <c r="I147" s="97"/>
      <c r="J147" s="97"/>
      <c r="K147" s="97"/>
      <c r="L147" s="97"/>
      <c r="M147" s="98">
        <f>I147+J147+K147+MYCS8[[#This Row],[Non contractual commitments]]</f>
        <v>0</v>
      </c>
      <c r="N147" s="97"/>
      <c r="O147" s="97"/>
      <c r="P147" s="97"/>
      <c r="Q147" s="97"/>
      <c r="R147" s="97"/>
      <c r="S147" s="93"/>
      <c r="T147" s="93"/>
      <c r="U147" s="100"/>
    </row>
    <row r="148" spans="1:21" ht="20.25" x14ac:dyDescent="0.3">
      <c r="A148" s="93"/>
      <c r="B148" s="94" t="str">
        <f ca="1">IFERROR(OFFSET(DC[[#Headers],[Code Project]],MATCH(MYCS8[[#This Row],[Project Code and Name ]],DC[Code Project],0),-3),"")</f>
        <v/>
      </c>
      <c r="C148" s="93"/>
      <c r="D148" s="93"/>
      <c r="E148" s="93"/>
      <c r="F148" s="93"/>
      <c r="G148" s="93"/>
      <c r="H148" s="93"/>
      <c r="I148" s="97"/>
      <c r="J148" s="97"/>
      <c r="K148" s="97"/>
      <c r="L148" s="97"/>
      <c r="M148" s="98">
        <f>I148+J148+K148+MYCS8[[#This Row],[Non contractual commitments]]</f>
        <v>0</v>
      </c>
      <c r="N148" s="97"/>
      <c r="O148" s="97"/>
      <c r="P148" s="97"/>
      <c r="Q148" s="97"/>
      <c r="R148" s="97"/>
      <c r="S148" s="93"/>
      <c r="T148" s="93"/>
      <c r="U148" s="100"/>
    </row>
    <row r="149" spans="1:21" ht="20.25" x14ac:dyDescent="0.3">
      <c r="A149" s="93"/>
      <c r="B149" s="94" t="str">
        <f ca="1">IFERROR(OFFSET(DC[[#Headers],[Code Project]],MATCH(MYCS8[[#This Row],[Project Code and Name ]],DC[Code Project],0),-3),"")</f>
        <v/>
      </c>
      <c r="C149" s="93"/>
      <c r="D149" s="93"/>
      <c r="E149" s="93"/>
      <c r="F149" s="93"/>
      <c r="G149" s="93"/>
      <c r="H149" s="93"/>
      <c r="I149" s="97"/>
      <c r="J149" s="97"/>
      <c r="K149" s="97"/>
      <c r="L149" s="97"/>
      <c r="M149" s="98">
        <f>I149+J149+K149+MYCS8[[#This Row],[Non contractual commitments]]</f>
        <v>0</v>
      </c>
      <c r="N149" s="97"/>
      <c r="O149" s="97"/>
      <c r="P149" s="97"/>
      <c r="Q149" s="97"/>
      <c r="R149" s="97"/>
      <c r="S149" s="93"/>
      <c r="T149" s="93"/>
      <c r="U149" s="100"/>
    </row>
    <row r="150" spans="1:21" ht="20.25" x14ac:dyDescent="0.3">
      <c r="A150" s="93"/>
      <c r="B150" s="94" t="str">
        <f ca="1">IFERROR(OFFSET(DC[[#Headers],[Code Project]],MATCH(MYCS8[[#This Row],[Project Code and Name ]],DC[Code Project],0),-3),"")</f>
        <v/>
      </c>
      <c r="C150" s="93"/>
      <c r="D150" s="93"/>
      <c r="E150" s="93"/>
      <c r="F150" s="93"/>
      <c r="G150" s="93"/>
      <c r="H150" s="93"/>
      <c r="I150" s="97"/>
      <c r="J150" s="97"/>
      <c r="K150" s="97"/>
      <c r="L150" s="97"/>
      <c r="M150" s="98">
        <f>I150+J150+K150+MYCS8[[#This Row],[Non contractual commitments]]</f>
        <v>0</v>
      </c>
      <c r="N150" s="97"/>
      <c r="O150" s="97"/>
      <c r="P150" s="97"/>
      <c r="Q150" s="97"/>
      <c r="R150" s="97"/>
      <c r="S150" s="93"/>
      <c r="T150" s="93"/>
      <c r="U150" s="100"/>
    </row>
    <row r="151" spans="1:21" ht="20.25" x14ac:dyDescent="0.3">
      <c r="A151" s="93"/>
      <c r="B151" s="94" t="str">
        <f ca="1">IFERROR(OFFSET(DC[[#Headers],[Code Project]],MATCH(MYCS8[[#This Row],[Project Code and Name ]],DC[Code Project],0),-3),"")</f>
        <v/>
      </c>
      <c r="C151" s="93"/>
      <c r="D151" s="93"/>
      <c r="E151" s="93"/>
      <c r="F151" s="93"/>
      <c r="G151" s="93"/>
      <c r="H151" s="93"/>
      <c r="I151" s="97"/>
      <c r="J151" s="97"/>
      <c r="K151" s="97"/>
      <c r="L151" s="97"/>
      <c r="M151" s="98">
        <f>I151+J151+K151+MYCS8[[#This Row],[Non contractual commitments]]</f>
        <v>0</v>
      </c>
      <c r="N151" s="97"/>
      <c r="O151" s="97"/>
      <c r="P151" s="97"/>
      <c r="Q151" s="97"/>
      <c r="R151" s="97"/>
      <c r="S151" s="93"/>
      <c r="T151" s="93"/>
      <c r="U151" s="100"/>
    </row>
    <row r="152" spans="1:21" ht="20.25" x14ac:dyDescent="0.3">
      <c r="A152" s="93"/>
      <c r="B152" s="94" t="str">
        <f ca="1">IFERROR(OFFSET(DC[[#Headers],[Code Project]],MATCH(MYCS8[[#This Row],[Project Code and Name ]],DC[Code Project],0),-3),"")</f>
        <v/>
      </c>
      <c r="C152" s="93"/>
      <c r="D152" s="93"/>
      <c r="E152" s="93"/>
      <c r="F152" s="93"/>
      <c r="G152" s="93"/>
      <c r="H152" s="93"/>
      <c r="I152" s="97"/>
      <c r="J152" s="97"/>
      <c r="K152" s="97"/>
      <c r="L152" s="97"/>
      <c r="M152" s="98">
        <f>I152+J152+K152+MYCS8[[#This Row],[Non contractual commitments]]</f>
        <v>0</v>
      </c>
      <c r="N152" s="97"/>
      <c r="O152" s="97"/>
      <c r="P152" s="97"/>
      <c r="Q152" s="97"/>
      <c r="R152" s="97"/>
      <c r="S152" s="93"/>
      <c r="T152" s="93"/>
      <c r="U152" s="100"/>
    </row>
    <row r="153" spans="1:21" ht="20.25" x14ac:dyDescent="0.3">
      <c r="A153" s="93"/>
      <c r="B153" s="94" t="str">
        <f ca="1">IFERROR(OFFSET(DC[[#Headers],[Code Project]],MATCH(MYCS8[[#This Row],[Project Code and Name ]],DC[Code Project],0),-3),"")</f>
        <v/>
      </c>
      <c r="C153" s="93"/>
      <c r="D153" s="93"/>
      <c r="E153" s="93"/>
      <c r="F153" s="93"/>
      <c r="G153" s="93"/>
      <c r="H153" s="93"/>
      <c r="I153" s="97"/>
      <c r="J153" s="97"/>
      <c r="K153" s="97"/>
      <c r="L153" s="97"/>
      <c r="M153" s="98">
        <f>I153+J153+K153+MYCS8[[#This Row],[Non contractual commitments]]</f>
        <v>0</v>
      </c>
      <c r="N153" s="97"/>
      <c r="O153" s="97"/>
      <c r="P153" s="97"/>
      <c r="Q153" s="97"/>
      <c r="R153" s="97"/>
      <c r="S153" s="93"/>
      <c r="T153" s="93"/>
      <c r="U153" s="100"/>
    </row>
    <row r="154" spans="1:21" ht="20.25" x14ac:dyDescent="0.3">
      <c r="A154" s="93"/>
      <c r="B154" s="94" t="str">
        <f ca="1">IFERROR(OFFSET(DC[[#Headers],[Code Project]],MATCH(MYCS8[[#This Row],[Project Code and Name ]],DC[Code Project],0),-3),"")</f>
        <v/>
      </c>
      <c r="C154" s="93"/>
      <c r="D154" s="93"/>
      <c r="E154" s="93"/>
      <c r="F154" s="93"/>
      <c r="G154" s="93"/>
      <c r="H154" s="93"/>
      <c r="I154" s="97"/>
      <c r="J154" s="97"/>
      <c r="K154" s="97"/>
      <c r="L154" s="97"/>
      <c r="M154" s="98">
        <f>I154+J154+K154+MYCS8[[#This Row],[Non contractual commitments]]</f>
        <v>0</v>
      </c>
      <c r="N154" s="97"/>
      <c r="O154" s="97"/>
      <c r="P154" s="97"/>
      <c r="Q154" s="97"/>
      <c r="R154" s="97"/>
      <c r="S154" s="93"/>
      <c r="T154" s="93"/>
      <c r="U154" s="100"/>
    </row>
    <row r="155" spans="1:21" ht="20.25" x14ac:dyDescent="0.3">
      <c r="A155" s="93"/>
      <c r="B155" s="94" t="str">
        <f ca="1">IFERROR(OFFSET(DC[[#Headers],[Code Project]],MATCH(MYCS8[[#This Row],[Project Code and Name ]],DC[Code Project],0),-3),"")</f>
        <v/>
      </c>
      <c r="C155" s="93"/>
      <c r="D155" s="93"/>
      <c r="E155" s="93"/>
      <c r="F155" s="93"/>
      <c r="G155" s="93"/>
      <c r="H155" s="93"/>
      <c r="I155" s="97"/>
      <c r="J155" s="97"/>
      <c r="K155" s="97"/>
      <c r="L155" s="97"/>
      <c r="M155" s="98">
        <f>I155+J155+K155+MYCS8[[#This Row],[Non contractual commitments]]</f>
        <v>0</v>
      </c>
      <c r="N155" s="97"/>
      <c r="O155" s="97"/>
      <c r="P155" s="97"/>
      <c r="Q155" s="97"/>
      <c r="R155" s="97"/>
      <c r="S155" s="93"/>
      <c r="T155" s="93"/>
      <c r="U155" s="100"/>
    </row>
    <row r="156" spans="1:21" ht="20.25" x14ac:dyDescent="0.3">
      <c r="A156" s="93"/>
      <c r="B156" s="94" t="str">
        <f ca="1">IFERROR(OFFSET(DC[[#Headers],[Code Project]],MATCH(MYCS8[[#This Row],[Project Code and Name ]],DC[Code Project],0),-3),"")</f>
        <v/>
      </c>
      <c r="C156" s="93"/>
      <c r="D156" s="93"/>
      <c r="E156" s="93"/>
      <c r="F156" s="93"/>
      <c r="G156" s="93"/>
      <c r="H156" s="93"/>
      <c r="I156" s="97"/>
      <c r="J156" s="97"/>
      <c r="K156" s="97"/>
      <c r="L156" s="97"/>
      <c r="M156" s="98">
        <f>I156+J156+K156+MYCS8[[#This Row],[Non contractual commitments]]</f>
        <v>0</v>
      </c>
      <c r="N156" s="97"/>
      <c r="O156" s="97"/>
      <c r="P156" s="97"/>
      <c r="Q156" s="97"/>
      <c r="R156" s="97"/>
      <c r="S156" s="93"/>
      <c r="T156" s="93"/>
      <c r="U156" s="100"/>
    </row>
    <row r="157" spans="1:21" ht="20.25" x14ac:dyDescent="0.3">
      <c r="A157" s="93"/>
      <c r="B157" s="94" t="str">
        <f ca="1">IFERROR(OFFSET(DC[[#Headers],[Code Project]],MATCH(MYCS8[[#This Row],[Project Code and Name ]],DC[Code Project],0),-3),"")</f>
        <v/>
      </c>
      <c r="C157" s="93"/>
      <c r="D157" s="93"/>
      <c r="E157" s="93"/>
      <c r="F157" s="93"/>
      <c r="G157" s="93"/>
      <c r="H157" s="93"/>
      <c r="I157" s="97"/>
      <c r="J157" s="97"/>
      <c r="K157" s="97"/>
      <c r="L157" s="97"/>
      <c r="M157" s="98">
        <f>I157+J157+K157+MYCS8[[#This Row],[Non contractual commitments]]</f>
        <v>0</v>
      </c>
      <c r="N157" s="97"/>
      <c r="O157" s="97"/>
      <c r="P157" s="97"/>
      <c r="Q157" s="97"/>
      <c r="R157" s="97"/>
      <c r="S157" s="93"/>
      <c r="T157" s="93"/>
      <c r="U157" s="100"/>
    </row>
    <row r="158" spans="1:21" ht="20.25" x14ac:dyDescent="0.3">
      <c r="A158" s="93"/>
      <c r="B158" s="94" t="str">
        <f ca="1">IFERROR(OFFSET(DC[[#Headers],[Code Project]],MATCH(MYCS8[[#This Row],[Project Code and Name ]],DC[Code Project],0),-3),"")</f>
        <v/>
      </c>
      <c r="C158" s="93"/>
      <c r="D158" s="93"/>
      <c r="E158" s="93"/>
      <c r="F158" s="93"/>
      <c r="G158" s="93"/>
      <c r="H158" s="93"/>
      <c r="I158" s="97"/>
      <c r="J158" s="97"/>
      <c r="K158" s="97"/>
      <c r="L158" s="97"/>
      <c r="M158" s="98">
        <f>I158+J158+K158+MYCS8[[#This Row],[Non contractual commitments]]</f>
        <v>0</v>
      </c>
      <c r="N158" s="97"/>
      <c r="O158" s="97"/>
      <c r="P158" s="97"/>
      <c r="Q158" s="97"/>
      <c r="R158" s="97"/>
      <c r="S158" s="93"/>
      <c r="T158" s="93"/>
      <c r="U158" s="100"/>
    </row>
    <row r="159" spans="1:21" ht="20.25" x14ac:dyDescent="0.3">
      <c r="A159" s="93"/>
      <c r="B159" s="94" t="str">
        <f ca="1">IFERROR(OFFSET(DC[[#Headers],[Code Project]],MATCH(MYCS8[[#This Row],[Project Code and Name ]],DC[Code Project],0),-3),"")</f>
        <v/>
      </c>
      <c r="C159" s="93"/>
      <c r="D159" s="93"/>
      <c r="E159" s="93"/>
      <c r="F159" s="93"/>
      <c r="G159" s="93"/>
      <c r="H159" s="93"/>
      <c r="I159" s="97"/>
      <c r="J159" s="97"/>
      <c r="K159" s="97"/>
      <c r="L159" s="97"/>
      <c r="M159" s="98">
        <f>I159+J159+K159+MYCS8[[#This Row],[Non contractual commitments]]</f>
        <v>0</v>
      </c>
      <c r="N159" s="97"/>
      <c r="O159" s="97"/>
      <c r="P159" s="97"/>
      <c r="Q159" s="97"/>
      <c r="R159" s="97"/>
      <c r="S159" s="93"/>
      <c r="T159" s="93"/>
      <c r="U159" s="100"/>
    </row>
    <row r="160" spans="1:21" ht="20.25" x14ac:dyDescent="0.3">
      <c r="A160" s="93"/>
      <c r="B160" s="94" t="str">
        <f ca="1">IFERROR(OFFSET(DC[[#Headers],[Code Project]],MATCH(MYCS8[[#This Row],[Project Code and Name ]],DC[Code Project],0),-3),"")</f>
        <v/>
      </c>
      <c r="C160" s="93"/>
      <c r="D160" s="93"/>
      <c r="E160" s="93"/>
      <c r="F160" s="93"/>
      <c r="G160" s="93"/>
      <c r="H160" s="93"/>
      <c r="I160" s="97"/>
      <c r="J160" s="97"/>
      <c r="K160" s="97"/>
      <c r="L160" s="97"/>
      <c r="M160" s="98">
        <f>I160+J160+K160+MYCS8[[#This Row],[Non contractual commitments]]</f>
        <v>0</v>
      </c>
      <c r="N160" s="97"/>
      <c r="O160" s="97"/>
      <c r="P160" s="97"/>
      <c r="Q160" s="97"/>
      <c r="R160" s="97"/>
      <c r="S160" s="93"/>
      <c r="T160" s="93"/>
      <c r="U160" s="100"/>
    </row>
    <row r="161" spans="1:21" ht="20.25" x14ac:dyDescent="0.3">
      <c r="A161" s="93"/>
      <c r="B161" s="94" t="str">
        <f ca="1">IFERROR(OFFSET(DC[[#Headers],[Code Project]],MATCH(MYCS8[[#This Row],[Project Code and Name ]],DC[Code Project],0),-3),"")</f>
        <v/>
      </c>
      <c r="C161" s="93"/>
      <c r="D161" s="93"/>
      <c r="E161" s="93"/>
      <c r="F161" s="93"/>
      <c r="G161" s="93"/>
      <c r="H161" s="93"/>
      <c r="I161" s="97"/>
      <c r="J161" s="97"/>
      <c r="K161" s="97"/>
      <c r="L161" s="97"/>
      <c r="M161" s="98">
        <f>I161+J161+K161+MYCS8[[#This Row],[Non contractual commitments]]</f>
        <v>0</v>
      </c>
      <c r="N161" s="97"/>
      <c r="O161" s="97"/>
      <c r="P161" s="97"/>
      <c r="Q161" s="97"/>
      <c r="R161" s="97"/>
      <c r="S161" s="93"/>
      <c r="T161" s="93"/>
      <c r="U161" s="100"/>
    </row>
    <row r="162" spans="1:21" ht="20.25" x14ac:dyDescent="0.3">
      <c r="A162" s="93"/>
      <c r="B162" s="94" t="str">
        <f ca="1">IFERROR(OFFSET(DC[[#Headers],[Code Project]],MATCH(MYCS8[[#This Row],[Project Code and Name ]],DC[Code Project],0),-3),"")</f>
        <v/>
      </c>
      <c r="C162" s="93"/>
      <c r="D162" s="93"/>
      <c r="E162" s="93"/>
      <c r="F162" s="93"/>
      <c r="G162" s="93"/>
      <c r="H162" s="93"/>
      <c r="I162" s="97"/>
      <c r="J162" s="97"/>
      <c r="K162" s="97"/>
      <c r="L162" s="97"/>
      <c r="M162" s="98">
        <f>I162+J162+K162+MYCS8[[#This Row],[Non contractual commitments]]</f>
        <v>0</v>
      </c>
      <c r="N162" s="97"/>
      <c r="O162" s="97"/>
      <c r="P162" s="97"/>
      <c r="Q162" s="97"/>
      <c r="R162" s="97"/>
      <c r="S162" s="93"/>
      <c r="T162" s="93"/>
      <c r="U162" s="100"/>
    </row>
    <row r="163" spans="1:21" ht="20.25" x14ac:dyDescent="0.3">
      <c r="A163" s="93"/>
      <c r="B163" s="94" t="str">
        <f ca="1">IFERROR(OFFSET(DC[[#Headers],[Code Project]],MATCH(MYCS8[[#This Row],[Project Code and Name ]],DC[Code Project],0),-3),"")</f>
        <v/>
      </c>
      <c r="C163" s="93"/>
      <c r="D163" s="93"/>
      <c r="E163" s="93"/>
      <c r="F163" s="93"/>
      <c r="G163" s="93"/>
      <c r="H163" s="93"/>
      <c r="I163" s="97"/>
      <c r="J163" s="97"/>
      <c r="K163" s="97"/>
      <c r="L163" s="97"/>
      <c r="M163" s="98">
        <f>I163+J163+K163+MYCS8[[#This Row],[Non contractual commitments]]</f>
        <v>0</v>
      </c>
      <c r="N163" s="97"/>
      <c r="O163" s="97"/>
      <c r="P163" s="97"/>
      <c r="Q163" s="97"/>
      <c r="R163" s="97"/>
      <c r="S163" s="93"/>
      <c r="T163" s="93"/>
      <c r="U163" s="100"/>
    </row>
    <row r="164" spans="1:21" ht="20.25" x14ac:dyDescent="0.3">
      <c r="A164" s="93"/>
      <c r="B164" s="94" t="str">
        <f ca="1">IFERROR(OFFSET(DC[[#Headers],[Code Project]],MATCH(MYCS8[[#This Row],[Project Code and Name ]],DC[Code Project],0),-3),"")</f>
        <v/>
      </c>
      <c r="C164" s="93"/>
      <c r="D164" s="93"/>
      <c r="E164" s="93"/>
      <c r="F164" s="93"/>
      <c r="G164" s="93"/>
      <c r="H164" s="93"/>
      <c r="I164" s="97"/>
      <c r="J164" s="97"/>
      <c r="K164" s="97"/>
      <c r="L164" s="97"/>
      <c r="M164" s="98">
        <f>I164+J164+K164+MYCS8[[#This Row],[Non contractual commitments]]</f>
        <v>0</v>
      </c>
      <c r="N164" s="97"/>
      <c r="O164" s="97"/>
      <c r="P164" s="97"/>
      <c r="Q164" s="97"/>
      <c r="R164" s="97"/>
      <c r="S164" s="93"/>
      <c r="T164" s="93"/>
      <c r="U164" s="100"/>
    </row>
    <row r="165" spans="1:21" ht="20.25" x14ac:dyDescent="0.3">
      <c r="A165" s="93"/>
      <c r="B165" s="94" t="str">
        <f ca="1">IFERROR(OFFSET(DC[[#Headers],[Code Project]],MATCH(MYCS8[[#This Row],[Project Code and Name ]],DC[Code Project],0),-3),"")</f>
        <v/>
      </c>
      <c r="C165" s="93"/>
      <c r="D165" s="93"/>
      <c r="E165" s="93"/>
      <c r="F165" s="93"/>
      <c r="G165" s="93"/>
      <c r="H165" s="93"/>
      <c r="I165" s="97"/>
      <c r="J165" s="97"/>
      <c r="K165" s="97"/>
      <c r="L165" s="97"/>
      <c r="M165" s="98">
        <f>I165+J165+K165+MYCS8[[#This Row],[Non contractual commitments]]</f>
        <v>0</v>
      </c>
      <c r="N165" s="97"/>
      <c r="O165" s="97"/>
      <c r="P165" s="97"/>
      <c r="Q165" s="97"/>
      <c r="R165" s="97"/>
      <c r="S165" s="93"/>
      <c r="T165" s="93"/>
      <c r="U165" s="100"/>
    </row>
    <row r="166" spans="1:21" ht="20.25" x14ac:dyDescent="0.3">
      <c r="A166" s="93"/>
      <c r="B166" s="94" t="str">
        <f ca="1">IFERROR(OFFSET(DC[[#Headers],[Code Project]],MATCH(MYCS8[[#This Row],[Project Code and Name ]],DC[Code Project],0),-3),"")</f>
        <v/>
      </c>
      <c r="C166" s="93"/>
      <c r="D166" s="93"/>
      <c r="E166" s="93"/>
      <c r="F166" s="93"/>
      <c r="G166" s="93"/>
      <c r="H166" s="93"/>
      <c r="I166" s="97"/>
      <c r="J166" s="97"/>
      <c r="K166" s="97"/>
      <c r="L166" s="97"/>
      <c r="M166" s="98">
        <f>I166+J166+K166+MYCS8[[#This Row],[Non contractual commitments]]</f>
        <v>0</v>
      </c>
      <c r="N166" s="97"/>
      <c r="O166" s="97"/>
      <c r="P166" s="97"/>
      <c r="Q166" s="97"/>
      <c r="R166" s="97"/>
      <c r="S166" s="93"/>
      <c r="T166" s="93"/>
      <c r="U166" s="100"/>
    </row>
    <row r="167" spans="1:21" ht="20.25" x14ac:dyDescent="0.3">
      <c r="A167" s="93"/>
      <c r="B167" s="94" t="str">
        <f ca="1">IFERROR(OFFSET(DC[[#Headers],[Code Project]],MATCH(MYCS8[[#This Row],[Project Code and Name ]],DC[Code Project],0),-3),"")</f>
        <v/>
      </c>
      <c r="C167" s="93"/>
      <c r="D167" s="93"/>
      <c r="E167" s="93"/>
      <c r="F167" s="93"/>
      <c r="G167" s="93"/>
      <c r="H167" s="93"/>
      <c r="I167" s="97"/>
      <c r="J167" s="97"/>
      <c r="K167" s="97"/>
      <c r="L167" s="97"/>
      <c r="M167" s="98">
        <f>I167+J167+K167+MYCS8[[#This Row],[Non contractual commitments]]</f>
        <v>0</v>
      </c>
      <c r="N167" s="97"/>
      <c r="O167" s="97"/>
      <c r="P167" s="97"/>
      <c r="Q167" s="97"/>
      <c r="R167" s="97"/>
      <c r="S167" s="93"/>
      <c r="T167" s="93"/>
      <c r="U167" s="100"/>
    </row>
    <row r="168" spans="1:21" ht="20.25" x14ac:dyDescent="0.3">
      <c r="A168" s="93"/>
      <c r="B168" s="94" t="str">
        <f ca="1">IFERROR(OFFSET(DC[[#Headers],[Code Project]],MATCH(MYCS8[[#This Row],[Project Code and Name ]],DC[Code Project],0),-3),"")</f>
        <v/>
      </c>
      <c r="C168" s="93"/>
      <c r="D168" s="93"/>
      <c r="E168" s="93"/>
      <c r="F168" s="93"/>
      <c r="G168" s="93"/>
      <c r="H168" s="93"/>
      <c r="I168" s="97"/>
      <c r="J168" s="97"/>
      <c r="K168" s="97"/>
      <c r="L168" s="97"/>
      <c r="M168" s="98">
        <f>I168+J168+K168+MYCS8[[#This Row],[Non contractual commitments]]</f>
        <v>0</v>
      </c>
      <c r="N168" s="97"/>
      <c r="O168" s="97"/>
      <c r="P168" s="97"/>
      <c r="Q168" s="97"/>
      <c r="R168" s="97"/>
      <c r="S168" s="93"/>
      <c r="T168" s="93"/>
      <c r="U168" s="100"/>
    </row>
    <row r="169" spans="1:21" ht="20.25" x14ac:dyDescent="0.3">
      <c r="A169" s="93"/>
      <c r="B169" s="94" t="str">
        <f ca="1">IFERROR(OFFSET(DC[[#Headers],[Code Project]],MATCH(MYCS8[[#This Row],[Project Code and Name ]],DC[Code Project],0),-3),"")</f>
        <v/>
      </c>
      <c r="C169" s="93"/>
      <c r="D169" s="93"/>
      <c r="E169" s="93"/>
      <c r="F169" s="93"/>
      <c r="G169" s="93"/>
      <c r="H169" s="93"/>
      <c r="I169" s="97"/>
      <c r="J169" s="97"/>
      <c r="K169" s="97"/>
      <c r="L169" s="97"/>
      <c r="M169" s="98">
        <f>I169+J169+K169+MYCS8[[#This Row],[Non contractual commitments]]</f>
        <v>0</v>
      </c>
      <c r="N169" s="97"/>
      <c r="O169" s="97"/>
      <c r="P169" s="97"/>
      <c r="Q169" s="97"/>
      <c r="R169" s="97"/>
      <c r="S169" s="93"/>
      <c r="T169" s="93"/>
      <c r="U169" s="100"/>
    </row>
    <row r="170" spans="1:21" ht="20.25" x14ac:dyDescent="0.3">
      <c r="A170" s="93"/>
      <c r="B170" s="94" t="str">
        <f ca="1">IFERROR(OFFSET(DC[[#Headers],[Code Project]],MATCH(MYCS8[[#This Row],[Project Code and Name ]],DC[Code Project],0),-3),"")</f>
        <v/>
      </c>
      <c r="C170" s="93"/>
      <c r="D170" s="93"/>
      <c r="E170" s="93"/>
      <c r="F170" s="93"/>
      <c r="G170" s="93"/>
      <c r="H170" s="93"/>
      <c r="I170" s="97"/>
      <c r="J170" s="97"/>
      <c r="K170" s="97"/>
      <c r="L170" s="97"/>
      <c r="M170" s="98">
        <f>I170+J170+K170+MYCS8[[#This Row],[Non contractual commitments]]</f>
        <v>0</v>
      </c>
      <c r="N170" s="97"/>
      <c r="O170" s="97"/>
      <c r="P170" s="97"/>
      <c r="Q170" s="97"/>
      <c r="R170" s="97"/>
      <c r="S170" s="93"/>
      <c r="T170" s="93"/>
      <c r="U170" s="100"/>
    </row>
    <row r="171" spans="1:21" ht="20.25" x14ac:dyDescent="0.3">
      <c r="A171" s="93"/>
      <c r="B171" s="94" t="str">
        <f ca="1">IFERROR(OFFSET(DC[[#Headers],[Code Project]],MATCH(MYCS8[[#This Row],[Project Code and Name ]],DC[Code Project],0),-3),"")</f>
        <v/>
      </c>
      <c r="C171" s="93"/>
      <c r="D171" s="93"/>
      <c r="E171" s="93"/>
      <c r="F171" s="93"/>
      <c r="G171" s="93"/>
      <c r="H171" s="93"/>
      <c r="I171" s="97"/>
      <c r="J171" s="97"/>
      <c r="K171" s="97"/>
      <c r="L171" s="97"/>
      <c r="M171" s="98">
        <f>I171+J171+K171+MYCS8[[#This Row],[Non contractual commitments]]</f>
        <v>0</v>
      </c>
      <c r="N171" s="97"/>
      <c r="O171" s="97"/>
      <c r="P171" s="97"/>
      <c r="Q171" s="97"/>
      <c r="R171" s="97"/>
      <c r="S171" s="93"/>
      <c r="T171" s="93"/>
      <c r="U171" s="100"/>
    </row>
    <row r="172" spans="1:21" ht="20.25" x14ac:dyDescent="0.3">
      <c r="A172" s="93"/>
      <c r="B172" s="94" t="str">
        <f ca="1">IFERROR(OFFSET(DC[[#Headers],[Code Project]],MATCH(MYCS8[[#This Row],[Project Code and Name ]],DC[Code Project],0),-3),"")</f>
        <v/>
      </c>
      <c r="C172" s="93"/>
      <c r="D172" s="93"/>
      <c r="E172" s="93"/>
      <c r="F172" s="93"/>
      <c r="G172" s="93"/>
      <c r="H172" s="93"/>
      <c r="I172" s="97"/>
      <c r="J172" s="97"/>
      <c r="K172" s="97"/>
      <c r="L172" s="97"/>
      <c r="M172" s="98">
        <f>I172+J172+K172+MYCS8[[#This Row],[Non contractual commitments]]</f>
        <v>0</v>
      </c>
      <c r="N172" s="97"/>
      <c r="O172" s="97"/>
      <c r="P172" s="97"/>
      <c r="Q172" s="97"/>
      <c r="R172" s="97"/>
      <c r="S172" s="93"/>
      <c r="T172" s="93"/>
      <c r="U172" s="100"/>
    </row>
    <row r="173" spans="1:21" ht="20.25" x14ac:dyDescent="0.3">
      <c r="A173" s="93"/>
      <c r="B173" s="94" t="str">
        <f ca="1">IFERROR(OFFSET(DC[[#Headers],[Code Project]],MATCH(MYCS8[[#This Row],[Project Code and Name ]],DC[Code Project],0),-3),"")</f>
        <v/>
      </c>
      <c r="C173" s="93"/>
      <c r="D173" s="93"/>
      <c r="E173" s="93"/>
      <c r="F173" s="93"/>
      <c r="G173" s="93"/>
      <c r="H173" s="93"/>
      <c r="I173" s="97"/>
      <c r="J173" s="97"/>
      <c r="K173" s="97"/>
      <c r="L173" s="97"/>
      <c r="M173" s="98">
        <f>I173+J173+K173+MYCS8[[#This Row],[Non contractual commitments]]</f>
        <v>0</v>
      </c>
      <c r="N173" s="97"/>
      <c r="O173" s="97"/>
      <c r="P173" s="97"/>
      <c r="Q173" s="97"/>
      <c r="R173" s="97"/>
      <c r="S173" s="93"/>
      <c r="T173" s="93"/>
      <c r="U173" s="100"/>
    </row>
    <row r="174" spans="1:21" ht="20.25" x14ac:dyDescent="0.3">
      <c r="A174" s="93"/>
      <c r="B174" s="94" t="str">
        <f ca="1">IFERROR(OFFSET(DC[[#Headers],[Code Project]],MATCH(MYCS8[[#This Row],[Project Code and Name ]],DC[Code Project],0),-3),"")</f>
        <v/>
      </c>
      <c r="C174" s="93"/>
      <c r="D174" s="93"/>
      <c r="E174" s="93"/>
      <c r="F174" s="93"/>
      <c r="G174" s="93"/>
      <c r="H174" s="93"/>
      <c r="I174" s="97"/>
      <c r="J174" s="97"/>
      <c r="K174" s="97"/>
      <c r="L174" s="97"/>
      <c r="M174" s="98">
        <f>I174+J174+K174+MYCS8[[#This Row],[Non contractual commitments]]</f>
        <v>0</v>
      </c>
      <c r="N174" s="97"/>
      <c r="O174" s="97"/>
      <c r="P174" s="97"/>
      <c r="Q174" s="97"/>
      <c r="R174" s="97"/>
      <c r="S174" s="93"/>
      <c r="T174" s="93"/>
      <c r="U174" s="100"/>
    </row>
    <row r="175" spans="1:21" ht="20.25" x14ac:dyDescent="0.3">
      <c r="A175" s="93"/>
      <c r="B175" s="94" t="str">
        <f ca="1">IFERROR(OFFSET(DC[[#Headers],[Code Project]],MATCH(MYCS8[[#This Row],[Project Code and Name ]],DC[Code Project],0),-3),"")</f>
        <v/>
      </c>
      <c r="C175" s="93"/>
      <c r="D175" s="93"/>
      <c r="E175" s="93"/>
      <c r="F175" s="93"/>
      <c r="G175" s="93"/>
      <c r="H175" s="93"/>
      <c r="I175" s="97"/>
      <c r="J175" s="97"/>
      <c r="K175" s="97"/>
      <c r="L175" s="97"/>
      <c r="M175" s="98">
        <f>I175+J175+K175+MYCS8[[#This Row],[Non contractual commitments]]</f>
        <v>0</v>
      </c>
      <c r="N175" s="97"/>
      <c r="O175" s="97"/>
      <c r="P175" s="97"/>
      <c r="Q175" s="97"/>
      <c r="R175" s="97"/>
      <c r="S175" s="93"/>
      <c r="T175" s="93"/>
      <c r="U175" s="100"/>
    </row>
    <row r="176" spans="1:21" ht="20.25" x14ac:dyDescent="0.3">
      <c r="A176" s="93"/>
      <c r="B176" s="94" t="str">
        <f ca="1">IFERROR(OFFSET(DC[[#Headers],[Code Project]],MATCH(MYCS8[[#This Row],[Project Code and Name ]],DC[Code Project],0),-3),"")</f>
        <v/>
      </c>
      <c r="C176" s="93"/>
      <c r="D176" s="93"/>
      <c r="E176" s="93"/>
      <c r="F176" s="93"/>
      <c r="G176" s="93"/>
      <c r="H176" s="93"/>
      <c r="I176" s="97"/>
      <c r="J176" s="97"/>
      <c r="K176" s="97"/>
      <c r="L176" s="97"/>
      <c r="M176" s="98">
        <f>I176+J176+K176+MYCS8[[#This Row],[Non contractual commitments]]</f>
        <v>0</v>
      </c>
      <c r="N176" s="97"/>
      <c r="O176" s="97"/>
      <c r="P176" s="97"/>
      <c r="Q176" s="97"/>
      <c r="R176" s="97"/>
      <c r="S176" s="93"/>
      <c r="T176" s="93"/>
      <c r="U176" s="100"/>
    </row>
    <row r="177" spans="1:21" ht="20.25" x14ac:dyDescent="0.3">
      <c r="A177" s="93"/>
      <c r="B177" s="94" t="str">
        <f ca="1">IFERROR(OFFSET(DC[[#Headers],[Code Project]],MATCH(MYCS8[[#This Row],[Project Code and Name ]],DC[Code Project],0),-3),"")</f>
        <v/>
      </c>
      <c r="C177" s="93"/>
      <c r="D177" s="93"/>
      <c r="E177" s="93"/>
      <c r="F177" s="93"/>
      <c r="G177" s="93"/>
      <c r="H177" s="93"/>
      <c r="I177" s="97"/>
      <c r="J177" s="97"/>
      <c r="K177" s="97"/>
      <c r="L177" s="97"/>
      <c r="M177" s="98">
        <f>I177+J177+K177+MYCS8[[#This Row],[Non contractual commitments]]</f>
        <v>0</v>
      </c>
      <c r="N177" s="97"/>
      <c r="O177" s="97"/>
      <c r="P177" s="97"/>
      <c r="Q177" s="97"/>
      <c r="R177" s="97"/>
      <c r="S177" s="93"/>
      <c r="T177" s="93"/>
      <c r="U177" s="100"/>
    </row>
    <row r="178" spans="1:21" ht="20.25" x14ac:dyDescent="0.3">
      <c r="A178" s="93"/>
      <c r="B178" s="94" t="str">
        <f ca="1">IFERROR(OFFSET(DC[[#Headers],[Code Project]],MATCH(MYCS8[[#This Row],[Project Code and Name ]],DC[Code Project],0),-3),"")</f>
        <v/>
      </c>
      <c r="C178" s="93"/>
      <c r="D178" s="93"/>
      <c r="E178" s="93"/>
      <c r="F178" s="93"/>
      <c r="G178" s="93"/>
      <c r="H178" s="93"/>
      <c r="I178" s="97"/>
      <c r="J178" s="97"/>
      <c r="K178" s="97"/>
      <c r="L178" s="97"/>
      <c r="M178" s="98">
        <f>I178+J178+K178+MYCS8[[#This Row],[Non contractual commitments]]</f>
        <v>0</v>
      </c>
      <c r="N178" s="97"/>
      <c r="O178" s="97"/>
      <c r="P178" s="97"/>
      <c r="Q178" s="97"/>
      <c r="R178" s="97"/>
      <c r="S178" s="93"/>
      <c r="T178" s="93"/>
      <c r="U178" s="100"/>
    </row>
    <row r="179" spans="1:21" ht="20.25" x14ac:dyDescent="0.3">
      <c r="A179" s="93"/>
      <c r="B179" s="94" t="str">
        <f ca="1">IFERROR(OFFSET(DC[[#Headers],[Code Project]],MATCH(MYCS8[[#This Row],[Project Code and Name ]],DC[Code Project],0),-3),"")</f>
        <v/>
      </c>
      <c r="C179" s="93"/>
      <c r="D179" s="93"/>
      <c r="E179" s="93"/>
      <c r="F179" s="93"/>
      <c r="G179" s="93"/>
      <c r="H179" s="93"/>
      <c r="I179" s="97"/>
      <c r="J179" s="97"/>
      <c r="K179" s="97"/>
      <c r="L179" s="97"/>
      <c r="M179" s="98">
        <f>I179+J179+K179+MYCS8[[#This Row],[Non contractual commitments]]</f>
        <v>0</v>
      </c>
      <c r="N179" s="97"/>
      <c r="O179" s="97"/>
      <c r="P179" s="97"/>
      <c r="Q179" s="97"/>
      <c r="R179" s="97"/>
      <c r="S179" s="93"/>
      <c r="T179" s="93"/>
      <c r="U179" s="100"/>
    </row>
    <row r="180" spans="1:21" ht="20.25" x14ac:dyDescent="0.3">
      <c r="A180" s="93"/>
      <c r="B180" s="94" t="str">
        <f ca="1">IFERROR(OFFSET(DC[[#Headers],[Code Project]],MATCH(MYCS8[[#This Row],[Project Code and Name ]],DC[Code Project],0),-3),"")</f>
        <v/>
      </c>
      <c r="C180" s="93"/>
      <c r="D180" s="93"/>
      <c r="E180" s="93"/>
      <c r="F180" s="93"/>
      <c r="G180" s="93"/>
      <c r="H180" s="93"/>
      <c r="I180" s="97"/>
      <c r="J180" s="97"/>
      <c r="K180" s="97"/>
      <c r="L180" s="97"/>
      <c r="M180" s="98">
        <f>I180+J180+K180+MYCS8[[#This Row],[Non contractual commitments]]</f>
        <v>0</v>
      </c>
      <c r="N180" s="97"/>
      <c r="O180" s="97"/>
      <c r="P180" s="97"/>
      <c r="Q180" s="97"/>
      <c r="R180" s="97"/>
      <c r="S180" s="93"/>
      <c r="T180" s="93"/>
      <c r="U180" s="100"/>
    </row>
    <row r="181" spans="1:21" ht="20.25" x14ac:dyDescent="0.3">
      <c r="A181" s="93"/>
      <c r="B181" s="94" t="str">
        <f ca="1">IFERROR(OFFSET(DC[[#Headers],[Code Project]],MATCH(MYCS8[[#This Row],[Project Code and Name ]],DC[Code Project],0),-3),"")</f>
        <v/>
      </c>
      <c r="C181" s="93"/>
      <c r="D181" s="93"/>
      <c r="E181" s="93"/>
      <c r="F181" s="93"/>
      <c r="G181" s="93"/>
      <c r="H181" s="93"/>
      <c r="I181" s="97"/>
      <c r="J181" s="97"/>
      <c r="K181" s="97"/>
      <c r="L181" s="97"/>
      <c r="M181" s="98">
        <f>I181+J181+K181+MYCS8[[#This Row],[Non contractual commitments]]</f>
        <v>0</v>
      </c>
      <c r="N181" s="97"/>
      <c r="O181" s="97"/>
      <c r="P181" s="97"/>
      <c r="Q181" s="97"/>
      <c r="R181" s="97"/>
      <c r="S181" s="93"/>
      <c r="T181" s="93"/>
      <c r="U181" s="100"/>
    </row>
    <row r="182" spans="1:21" ht="20.25" x14ac:dyDescent="0.3">
      <c r="A182" s="93"/>
      <c r="B182" s="94" t="str">
        <f ca="1">IFERROR(OFFSET(DC[[#Headers],[Code Project]],MATCH(MYCS8[[#This Row],[Project Code and Name ]],DC[Code Project],0),-3),"")</f>
        <v/>
      </c>
      <c r="C182" s="93"/>
      <c r="D182" s="93"/>
      <c r="E182" s="93"/>
      <c r="F182" s="93"/>
      <c r="G182" s="93"/>
      <c r="H182" s="93"/>
      <c r="I182" s="97"/>
      <c r="J182" s="97"/>
      <c r="K182" s="97"/>
      <c r="L182" s="97"/>
      <c r="M182" s="98">
        <f>I182+J182+K182+MYCS8[[#This Row],[Non contractual commitments]]</f>
        <v>0</v>
      </c>
      <c r="N182" s="97"/>
      <c r="O182" s="97"/>
      <c r="P182" s="97"/>
      <c r="Q182" s="97"/>
      <c r="R182" s="97"/>
      <c r="S182" s="93"/>
      <c r="T182" s="93"/>
      <c r="U182" s="100"/>
    </row>
    <row r="183" spans="1:21" ht="20.25" x14ac:dyDescent="0.3">
      <c r="A183" s="93"/>
      <c r="B183" s="94" t="str">
        <f ca="1">IFERROR(OFFSET(DC[[#Headers],[Code Project]],MATCH(MYCS8[[#This Row],[Project Code and Name ]],DC[Code Project],0),-3),"")</f>
        <v/>
      </c>
      <c r="C183" s="93"/>
      <c r="D183" s="93"/>
      <c r="E183" s="93"/>
      <c r="F183" s="93"/>
      <c r="G183" s="93"/>
      <c r="H183" s="93"/>
      <c r="I183" s="97"/>
      <c r="J183" s="97"/>
      <c r="K183" s="97"/>
      <c r="L183" s="97"/>
      <c r="M183" s="98">
        <f>I183+J183+K183+MYCS8[[#This Row],[Non contractual commitments]]</f>
        <v>0</v>
      </c>
      <c r="N183" s="97"/>
      <c r="O183" s="97"/>
      <c r="P183" s="97"/>
      <c r="Q183" s="97"/>
      <c r="R183" s="97"/>
      <c r="S183" s="93"/>
      <c r="T183" s="93"/>
      <c r="U183" s="100"/>
    </row>
    <row r="184" spans="1:21" ht="20.25" x14ac:dyDescent="0.3">
      <c r="A184" s="93"/>
      <c r="B184" s="94" t="str">
        <f ca="1">IFERROR(OFFSET(DC[[#Headers],[Code Project]],MATCH(MYCS8[[#This Row],[Project Code and Name ]],DC[Code Project],0),-3),"")</f>
        <v/>
      </c>
      <c r="C184" s="93"/>
      <c r="D184" s="93"/>
      <c r="E184" s="93"/>
      <c r="F184" s="93"/>
      <c r="G184" s="93"/>
      <c r="H184" s="93"/>
      <c r="I184" s="97"/>
      <c r="J184" s="97"/>
      <c r="K184" s="97"/>
      <c r="L184" s="97"/>
      <c r="M184" s="98">
        <f>I184+J184+K184+MYCS8[[#This Row],[Non contractual commitments]]</f>
        <v>0</v>
      </c>
      <c r="N184" s="97"/>
      <c r="O184" s="97"/>
      <c r="P184" s="97"/>
      <c r="Q184" s="97"/>
      <c r="R184" s="97"/>
      <c r="S184" s="93"/>
      <c r="T184" s="93"/>
      <c r="U184" s="100"/>
    </row>
    <row r="185" spans="1:21" ht="20.25" x14ac:dyDescent="0.3">
      <c r="A185" s="93"/>
      <c r="B185" s="94" t="str">
        <f ca="1">IFERROR(OFFSET(DC[[#Headers],[Code Project]],MATCH(MYCS8[[#This Row],[Project Code and Name ]],DC[Code Project],0),-3),"")</f>
        <v/>
      </c>
      <c r="C185" s="93"/>
      <c r="D185" s="93"/>
      <c r="E185" s="93"/>
      <c r="F185" s="93"/>
      <c r="G185" s="93"/>
      <c r="H185" s="93"/>
      <c r="I185" s="97"/>
      <c r="J185" s="97"/>
      <c r="K185" s="97"/>
      <c r="L185" s="97"/>
      <c r="M185" s="98">
        <f>I185+J185+K185+MYCS8[[#This Row],[Non contractual commitments]]</f>
        <v>0</v>
      </c>
      <c r="N185" s="97"/>
      <c r="O185" s="97"/>
      <c r="P185" s="97"/>
      <c r="Q185" s="97"/>
      <c r="R185" s="97"/>
      <c r="S185" s="93"/>
      <c r="T185" s="93"/>
      <c r="U185" s="100"/>
    </row>
    <row r="186" spans="1:21" ht="20.25" x14ac:dyDescent="0.3">
      <c r="A186" s="93"/>
      <c r="B186" s="94" t="str">
        <f ca="1">IFERROR(OFFSET(DC[[#Headers],[Code Project]],MATCH(MYCS8[[#This Row],[Project Code and Name ]],DC[Code Project],0),-3),"")</f>
        <v/>
      </c>
      <c r="C186" s="93"/>
      <c r="D186" s="93"/>
      <c r="E186" s="93"/>
      <c r="F186" s="93"/>
      <c r="G186" s="93"/>
      <c r="H186" s="93"/>
      <c r="I186" s="97"/>
      <c r="J186" s="97"/>
      <c r="K186" s="97"/>
      <c r="L186" s="97"/>
      <c r="M186" s="98">
        <f>I186+J186+K186+MYCS8[[#This Row],[Non contractual commitments]]</f>
        <v>0</v>
      </c>
      <c r="N186" s="97"/>
      <c r="O186" s="97"/>
      <c r="P186" s="97"/>
      <c r="Q186" s="97"/>
      <c r="R186" s="97"/>
      <c r="S186" s="93"/>
      <c r="T186" s="93"/>
      <c r="U186" s="100"/>
    </row>
    <row r="187" spans="1:21" ht="20.25" x14ac:dyDescent="0.3">
      <c r="A187" s="93"/>
      <c r="B187" s="94" t="str">
        <f ca="1">IFERROR(OFFSET(DC[[#Headers],[Code Project]],MATCH(MYCS8[[#This Row],[Project Code and Name ]],DC[Code Project],0),-3),"")</f>
        <v/>
      </c>
      <c r="C187" s="93"/>
      <c r="D187" s="93"/>
      <c r="E187" s="93"/>
      <c r="F187" s="93"/>
      <c r="G187" s="93"/>
      <c r="H187" s="93"/>
      <c r="I187" s="97"/>
      <c r="J187" s="97"/>
      <c r="K187" s="97"/>
      <c r="L187" s="97"/>
      <c r="M187" s="98">
        <f>I187+J187+K187+MYCS8[[#This Row],[Non contractual commitments]]</f>
        <v>0</v>
      </c>
      <c r="N187" s="97"/>
      <c r="O187" s="97"/>
      <c r="P187" s="97"/>
      <c r="Q187" s="97"/>
      <c r="R187" s="97"/>
      <c r="S187" s="93"/>
      <c r="T187" s="93"/>
      <c r="U187" s="100"/>
    </row>
    <row r="188" spans="1:21" ht="20.25" x14ac:dyDescent="0.3">
      <c r="A188" s="93"/>
      <c r="B188" s="94" t="str">
        <f ca="1">IFERROR(OFFSET(DC[[#Headers],[Code Project]],MATCH(MYCS8[[#This Row],[Project Code and Name ]],DC[Code Project],0),-3),"")</f>
        <v/>
      </c>
      <c r="C188" s="93"/>
      <c r="D188" s="93"/>
      <c r="E188" s="93"/>
      <c r="F188" s="93"/>
      <c r="G188" s="93"/>
      <c r="H188" s="93"/>
      <c r="I188" s="97"/>
      <c r="J188" s="97"/>
      <c r="K188" s="97"/>
      <c r="L188" s="97"/>
      <c r="M188" s="98">
        <f>I188+J188+K188+MYCS8[[#This Row],[Non contractual commitments]]</f>
        <v>0</v>
      </c>
      <c r="N188" s="97"/>
      <c r="O188" s="97"/>
      <c r="P188" s="97"/>
      <c r="Q188" s="97"/>
      <c r="R188" s="97"/>
      <c r="S188" s="93"/>
      <c r="T188" s="93"/>
      <c r="U188" s="100"/>
    </row>
    <row r="189" spans="1:21" ht="20.25" x14ac:dyDescent="0.3">
      <c r="A189" s="93"/>
      <c r="B189" s="94" t="str">
        <f ca="1">IFERROR(OFFSET(DC[[#Headers],[Code Project]],MATCH(MYCS8[[#This Row],[Project Code and Name ]],DC[Code Project],0),-3),"")</f>
        <v/>
      </c>
      <c r="C189" s="93"/>
      <c r="D189" s="93"/>
      <c r="E189" s="93"/>
      <c r="F189" s="93"/>
      <c r="G189" s="93"/>
      <c r="H189" s="93"/>
      <c r="I189" s="97"/>
      <c r="J189" s="97"/>
      <c r="K189" s="97"/>
      <c r="L189" s="97"/>
      <c r="M189" s="98">
        <f>I189+J189+K189+MYCS8[[#This Row],[Non contractual commitments]]</f>
        <v>0</v>
      </c>
      <c r="N189" s="97"/>
      <c r="O189" s="97"/>
      <c r="P189" s="97"/>
      <c r="Q189" s="97"/>
      <c r="R189" s="97"/>
      <c r="S189" s="93"/>
      <c r="T189" s="93"/>
      <c r="U189" s="100"/>
    </row>
    <row r="190" spans="1:21" ht="20.25" x14ac:dyDescent="0.3">
      <c r="A190" s="93"/>
      <c r="B190" s="94" t="str">
        <f ca="1">IFERROR(OFFSET(DC[[#Headers],[Code Project]],MATCH(MYCS8[[#This Row],[Project Code and Name ]],DC[Code Project],0),-3),"")</f>
        <v/>
      </c>
      <c r="C190" s="93"/>
      <c r="D190" s="93"/>
      <c r="E190" s="93"/>
      <c r="F190" s="93"/>
      <c r="G190" s="93"/>
      <c r="H190" s="93"/>
      <c r="I190" s="97"/>
      <c r="J190" s="97"/>
      <c r="K190" s="97"/>
      <c r="L190" s="97"/>
      <c r="M190" s="98">
        <f>I190+J190+K190+MYCS8[[#This Row],[Non contractual commitments]]</f>
        <v>0</v>
      </c>
      <c r="N190" s="97"/>
      <c r="O190" s="97"/>
      <c r="P190" s="97"/>
      <c r="Q190" s="97"/>
      <c r="R190" s="97"/>
      <c r="S190" s="93"/>
      <c r="T190" s="93"/>
      <c r="U190" s="100"/>
    </row>
    <row r="191" spans="1:21" ht="20.25" x14ac:dyDescent="0.3">
      <c r="A191" s="93"/>
      <c r="B191" s="94" t="str">
        <f ca="1">IFERROR(OFFSET(DC[[#Headers],[Code Project]],MATCH(MYCS8[[#This Row],[Project Code and Name ]],DC[Code Project],0),-3),"")</f>
        <v/>
      </c>
      <c r="C191" s="93"/>
      <c r="D191" s="93"/>
      <c r="E191" s="93"/>
      <c r="F191" s="93"/>
      <c r="G191" s="93"/>
      <c r="H191" s="93"/>
      <c r="I191" s="97"/>
      <c r="J191" s="97"/>
      <c r="K191" s="97"/>
      <c r="L191" s="97"/>
      <c r="M191" s="98">
        <f>I191+J191+K191+MYCS8[[#This Row],[Non contractual commitments]]</f>
        <v>0</v>
      </c>
      <c r="N191" s="97"/>
      <c r="O191" s="97"/>
      <c r="P191" s="97"/>
      <c r="Q191" s="97"/>
      <c r="R191" s="97"/>
      <c r="S191" s="93"/>
      <c r="T191" s="93"/>
      <c r="U191" s="100"/>
    </row>
    <row r="192" spans="1:21" ht="20.25" x14ac:dyDescent="0.3">
      <c r="A192" s="93"/>
      <c r="B192" s="94" t="str">
        <f ca="1">IFERROR(OFFSET(DC[[#Headers],[Code Project]],MATCH(MYCS8[[#This Row],[Project Code and Name ]],DC[Code Project],0),-3),"")</f>
        <v/>
      </c>
      <c r="C192" s="93"/>
      <c r="D192" s="93"/>
      <c r="E192" s="93"/>
      <c r="F192" s="93"/>
      <c r="G192" s="93"/>
      <c r="H192" s="93"/>
      <c r="I192" s="97"/>
      <c r="J192" s="97"/>
      <c r="K192" s="97"/>
      <c r="L192" s="97"/>
      <c r="M192" s="98">
        <f>I192+J192+K192+MYCS8[[#This Row],[Non contractual commitments]]</f>
        <v>0</v>
      </c>
      <c r="N192" s="97"/>
      <c r="O192" s="97"/>
      <c r="P192" s="97"/>
      <c r="Q192" s="97"/>
      <c r="R192" s="97"/>
      <c r="S192" s="93"/>
      <c r="T192" s="93"/>
      <c r="U192" s="100"/>
    </row>
    <row r="193" spans="1:21" ht="20.25" x14ac:dyDescent="0.3">
      <c r="A193" s="93"/>
      <c r="B193" s="94" t="str">
        <f ca="1">IFERROR(OFFSET(DC[[#Headers],[Code Project]],MATCH(MYCS8[[#This Row],[Project Code and Name ]],DC[Code Project],0),-3),"")</f>
        <v/>
      </c>
      <c r="C193" s="93"/>
      <c r="D193" s="93"/>
      <c r="E193" s="93"/>
      <c r="F193" s="93"/>
      <c r="G193" s="93"/>
      <c r="H193" s="93"/>
      <c r="I193" s="97"/>
      <c r="J193" s="97"/>
      <c r="K193" s="97"/>
      <c r="L193" s="97"/>
      <c r="M193" s="98">
        <f>I193+J193+K193+MYCS8[[#This Row],[Non contractual commitments]]</f>
        <v>0</v>
      </c>
      <c r="N193" s="97"/>
      <c r="O193" s="97"/>
      <c r="P193" s="97"/>
      <c r="Q193" s="97"/>
      <c r="R193" s="97"/>
      <c r="S193" s="93"/>
      <c r="T193" s="93"/>
      <c r="U193" s="100"/>
    </row>
    <row r="194" spans="1:21" ht="20.25" x14ac:dyDescent="0.3">
      <c r="A194" s="93"/>
      <c r="B194" s="94" t="str">
        <f ca="1">IFERROR(OFFSET(DC[[#Headers],[Code Project]],MATCH(MYCS8[[#This Row],[Project Code and Name ]],DC[Code Project],0),-3),"")</f>
        <v/>
      </c>
      <c r="C194" s="93"/>
      <c r="D194" s="93"/>
      <c r="E194" s="93"/>
      <c r="F194" s="93"/>
      <c r="G194" s="93"/>
      <c r="H194" s="93"/>
      <c r="I194" s="97"/>
      <c r="J194" s="97"/>
      <c r="K194" s="97"/>
      <c r="L194" s="97"/>
      <c r="M194" s="98">
        <f>I194+J194+K194+MYCS8[[#This Row],[Non contractual commitments]]</f>
        <v>0</v>
      </c>
      <c r="N194" s="97"/>
      <c r="O194" s="97"/>
      <c r="P194" s="97"/>
      <c r="Q194" s="97"/>
      <c r="R194" s="97"/>
      <c r="S194" s="93"/>
      <c r="T194" s="93"/>
      <c r="U194" s="100"/>
    </row>
    <row r="195" spans="1:21" ht="20.25" x14ac:dyDescent="0.3">
      <c r="A195" s="93"/>
      <c r="B195" s="94" t="str">
        <f ca="1">IFERROR(OFFSET(DC[[#Headers],[Code Project]],MATCH(MYCS8[[#This Row],[Project Code and Name ]],DC[Code Project],0),-3),"")</f>
        <v/>
      </c>
      <c r="C195" s="93"/>
      <c r="D195" s="93"/>
      <c r="E195" s="93"/>
      <c r="F195" s="93"/>
      <c r="G195" s="93"/>
      <c r="H195" s="93"/>
      <c r="I195" s="97"/>
      <c r="J195" s="97"/>
      <c r="K195" s="97"/>
      <c r="L195" s="97"/>
      <c r="M195" s="98">
        <f>I195+J195+K195+MYCS8[[#This Row],[Non contractual commitments]]</f>
        <v>0</v>
      </c>
      <c r="N195" s="97"/>
      <c r="O195" s="97"/>
      <c r="P195" s="97"/>
      <c r="Q195" s="97"/>
      <c r="R195" s="97"/>
      <c r="S195" s="93"/>
      <c r="T195" s="93"/>
      <c r="U195" s="100"/>
    </row>
    <row r="196" spans="1:21" ht="20.25" x14ac:dyDescent="0.3">
      <c r="A196" s="93"/>
      <c r="B196" s="94" t="str">
        <f ca="1">IFERROR(OFFSET(DC[[#Headers],[Code Project]],MATCH(MYCS8[[#This Row],[Project Code and Name ]],DC[Code Project],0),-3),"")</f>
        <v/>
      </c>
      <c r="C196" s="93"/>
      <c r="D196" s="93"/>
      <c r="E196" s="93"/>
      <c r="F196" s="93"/>
      <c r="G196" s="93"/>
      <c r="H196" s="93"/>
      <c r="I196" s="97"/>
      <c r="J196" s="97"/>
      <c r="K196" s="97"/>
      <c r="L196" s="97"/>
      <c r="M196" s="98">
        <f>I196+J196+K196+MYCS8[[#This Row],[Non contractual commitments]]</f>
        <v>0</v>
      </c>
      <c r="N196" s="97"/>
      <c r="O196" s="97"/>
      <c r="P196" s="97"/>
      <c r="Q196" s="97"/>
      <c r="R196" s="97"/>
      <c r="S196" s="93"/>
      <c r="T196" s="93"/>
      <c r="U196" s="100"/>
    </row>
    <row r="197" spans="1:21" ht="20.25" x14ac:dyDescent="0.3">
      <c r="A197" s="93"/>
      <c r="B197" s="94" t="str">
        <f ca="1">IFERROR(OFFSET(DC[[#Headers],[Code Project]],MATCH(MYCS8[[#This Row],[Project Code and Name ]],DC[Code Project],0),-3),"")</f>
        <v/>
      </c>
      <c r="C197" s="93"/>
      <c r="D197" s="93"/>
      <c r="E197" s="93"/>
      <c r="F197" s="93"/>
      <c r="G197" s="93"/>
      <c r="H197" s="93"/>
      <c r="I197" s="97"/>
      <c r="J197" s="97"/>
      <c r="K197" s="97"/>
      <c r="L197" s="97"/>
      <c r="M197" s="98">
        <f>I197+J197+K197+MYCS8[[#This Row],[Non contractual commitments]]</f>
        <v>0</v>
      </c>
      <c r="N197" s="97"/>
      <c r="O197" s="97"/>
      <c r="P197" s="97"/>
      <c r="Q197" s="97"/>
      <c r="R197" s="97"/>
      <c r="S197" s="93"/>
      <c r="T197" s="93"/>
      <c r="U197" s="100"/>
    </row>
    <row r="198" spans="1:21" ht="20.25" x14ac:dyDescent="0.3">
      <c r="A198" s="93"/>
      <c r="B198" s="94" t="str">
        <f ca="1">IFERROR(OFFSET(DC[[#Headers],[Code Project]],MATCH(MYCS8[[#This Row],[Project Code and Name ]],DC[Code Project],0),-3),"")</f>
        <v/>
      </c>
      <c r="C198" s="93"/>
      <c r="D198" s="93"/>
      <c r="E198" s="93"/>
      <c r="F198" s="93"/>
      <c r="G198" s="93"/>
      <c r="H198" s="93"/>
      <c r="I198" s="97"/>
      <c r="J198" s="97"/>
      <c r="K198" s="97"/>
      <c r="L198" s="97"/>
      <c r="M198" s="98">
        <f>I198+J198+K198+MYCS8[[#This Row],[Non contractual commitments]]</f>
        <v>0</v>
      </c>
      <c r="N198" s="97"/>
      <c r="O198" s="97"/>
      <c r="P198" s="97"/>
      <c r="Q198" s="97"/>
      <c r="R198" s="97"/>
      <c r="S198" s="93"/>
      <c r="T198" s="93"/>
      <c r="U198" s="100"/>
    </row>
    <row r="199" spans="1:21" ht="20.25" x14ac:dyDescent="0.3">
      <c r="A199" s="93"/>
      <c r="B199" s="94" t="str">
        <f ca="1">IFERROR(OFFSET(DC[[#Headers],[Code Project]],MATCH(MYCS8[[#This Row],[Project Code and Name ]],DC[Code Project],0),-3),"")</f>
        <v/>
      </c>
      <c r="C199" s="93"/>
      <c r="D199" s="93"/>
      <c r="E199" s="93"/>
      <c r="F199" s="93"/>
      <c r="G199" s="93"/>
      <c r="H199" s="93"/>
      <c r="I199" s="97"/>
      <c r="J199" s="97"/>
      <c r="K199" s="97"/>
      <c r="L199" s="97"/>
      <c r="M199" s="98">
        <f>I199+J199+K199+MYCS8[[#This Row],[Non contractual commitments]]</f>
        <v>0</v>
      </c>
      <c r="N199" s="97"/>
      <c r="O199" s="97"/>
      <c r="P199" s="97"/>
      <c r="Q199" s="97"/>
      <c r="R199" s="97"/>
      <c r="S199" s="93"/>
      <c r="T199" s="93"/>
      <c r="U199" s="100"/>
    </row>
    <row r="200" spans="1:21" ht="20.25" x14ac:dyDescent="0.3">
      <c r="A200" s="93"/>
      <c r="B200" s="94" t="str">
        <f ca="1">IFERROR(OFFSET(DC[[#Headers],[Code Project]],MATCH(MYCS8[[#This Row],[Project Code and Name ]],DC[Code Project],0),-3),"")</f>
        <v/>
      </c>
      <c r="C200" s="93"/>
      <c r="D200" s="93"/>
      <c r="E200" s="93"/>
      <c r="F200" s="93"/>
      <c r="G200" s="93"/>
      <c r="H200" s="93"/>
      <c r="I200" s="97"/>
      <c r="J200" s="97"/>
      <c r="K200" s="97"/>
      <c r="L200" s="97"/>
      <c r="M200" s="98">
        <f>I200+J200+K200+MYCS8[[#This Row],[Non contractual commitments]]</f>
        <v>0</v>
      </c>
      <c r="N200" s="97"/>
      <c r="O200" s="97"/>
      <c r="P200" s="97"/>
      <c r="Q200" s="97"/>
      <c r="R200" s="97"/>
      <c r="S200" s="93"/>
      <c r="T200" s="93"/>
      <c r="U200" s="100"/>
    </row>
    <row r="201" spans="1:21" ht="20.25" x14ac:dyDescent="0.3">
      <c r="A201" s="93"/>
      <c r="B201" s="94" t="str">
        <f ca="1">IFERROR(OFFSET(DC[[#Headers],[Code Project]],MATCH(MYCS8[[#This Row],[Project Code and Name ]],DC[Code Project],0),-3),"")</f>
        <v/>
      </c>
      <c r="C201" s="93"/>
      <c r="D201" s="93"/>
      <c r="E201" s="93"/>
      <c r="F201" s="93"/>
      <c r="G201" s="93"/>
      <c r="H201" s="93"/>
      <c r="I201" s="97"/>
      <c r="J201" s="97"/>
      <c r="K201" s="97"/>
      <c r="L201" s="97"/>
      <c r="M201" s="98">
        <f>I201+J201+K201+MYCS8[[#This Row],[Non contractual commitments]]</f>
        <v>0</v>
      </c>
      <c r="N201" s="97"/>
      <c r="O201" s="97"/>
      <c r="P201" s="97"/>
      <c r="Q201" s="97"/>
      <c r="R201" s="97"/>
      <c r="S201" s="93"/>
      <c r="T201" s="93"/>
      <c r="U201" s="100"/>
    </row>
    <row r="202" spans="1:21" ht="20.25" x14ac:dyDescent="0.3">
      <c r="A202" s="93"/>
      <c r="B202" s="94" t="str">
        <f ca="1">IFERROR(OFFSET(DC[[#Headers],[Code Project]],MATCH(MYCS8[[#This Row],[Project Code and Name ]],DC[Code Project],0),-3),"")</f>
        <v/>
      </c>
      <c r="C202" s="93"/>
      <c r="D202" s="93"/>
      <c r="E202" s="93"/>
      <c r="F202" s="93"/>
      <c r="G202" s="93"/>
      <c r="H202" s="93"/>
      <c r="I202" s="97"/>
      <c r="J202" s="97"/>
      <c r="K202" s="97"/>
      <c r="L202" s="97"/>
      <c r="M202" s="98">
        <f>I202+J202+K202+MYCS8[[#This Row],[Non contractual commitments]]</f>
        <v>0</v>
      </c>
      <c r="N202" s="97"/>
      <c r="O202" s="97"/>
      <c r="P202" s="97"/>
      <c r="Q202" s="97"/>
      <c r="R202" s="97"/>
      <c r="S202" s="93"/>
      <c r="T202" s="93"/>
      <c r="U202" s="100"/>
    </row>
    <row r="203" spans="1:21" ht="20.25" x14ac:dyDescent="0.3">
      <c r="A203" s="93"/>
      <c r="B203" s="94" t="str">
        <f ca="1">IFERROR(OFFSET(DC[[#Headers],[Code Project]],MATCH(MYCS8[[#This Row],[Project Code and Name ]],DC[Code Project],0),-3),"")</f>
        <v/>
      </c>
      <c r="C203" s="93"/>
      <c r="D203" s="93"/>
      <c r="E203" s="93"/>
      <c r="F203" s="93"/>
      <c r="G203" s="93"/>
      <c r="H203" s="93"/>
      <c r="I203" s="97"/>
      <c r="J203" s="97"/>
      <c r="K203" s="97"/>
      <c r="L203" s="97"/>
      <c r="M203" s="98">
        <f>I203+J203+K203+MYCS8[[#This Row],[Non contractual commitments]]</f>
        <v>0</v>
      </c>
      <c r="N203" s="97"/>
      <c r="O203" s="97"/>
      <c r="P203" s="97"/>
      <c r="Q203" s="97"/>
      <c r="R203" s="97"/>
      <c r="S203" s="93"/>
      <c r="T203" s="93"/>
      <c r="U203" s="100"/>
    </row>
    <row r="204" spans="1:21" ht="20.25" x14ac:dyDescent="0.3">
      <c r="A204" s="93"/>
      <c r="B204" s="94" t="str">
        <f ca="1">IFERROR(OFFSET(DC[[#Headers],[Code Project]],MATCH(MYCS8[[#This Row],[Project Code and Name ]],DC[Code Project],0),-3),"")</f>
        <v/>
      </c>
      <c r="C204" s="93"/>
      <c r="D204" s="93"/>
      <c r="E204" s="93"/>
      <c r="F204" s="93"/>
      <c r="G204" s="93"/>
      <c r="H204" s="93"/>
      <c r="I204" s="97"/>
      <c r="J204" s="97"/>
      <c r="K204" s="97"/>
      <c r="L204" s="97"/>
      <c r="M204" s="98">
        <f>I204+J204+K204+MYCS8[[#This Row],[Non contractual commitments]]</f>
        <v>0</v>
      </c>
      <c r="N204" s="97"/>
      <c r="O204" s="97"/>
      <c r="P204" s="97"/>
      <c r="Q204" s="97"/>
      <c r="R204" s="97"/>
      <c r="S204" s="93"/>
      <c r="T204" s="93"/>
      <c r="U204" s="100"/>
    </row>
    <row r="205" spans="1:21" ht="20.25" x14ac:dyDescent="0.3">
      <c r="A205" s="93"/>
      <c r="B205" s="94" t="str">
        <f ca="1">IFERROR(OFFSET(DC[[#Headers],[Code Project]],MATCH(MYCS8[[#This Row],[Project Code and Name ]],DC[Code Project],0),-3),"")</f>
        <v/>
      </c>
      <c r="C205" s="93"/>
      <c r="D205" s="93"/>
      <c r="E205" s="93"/>
      <c r="F205" s="93"/>
      <c r="G205" s="93"/>
      <c r="H205" s="93"/>
      <c r="I205" s="97"/>
      <c r="J205" s="97"/>
      <c r="K205" s="97"/>
      <c r="L205" s="97"/>
      <c r="M205" s="98">
        <f>I205+J205+K205+MYCS8[[#This Row],[Non contractual commitments]]</f>
        <v>0</v>
      </c>
      <c r="N205" s="97"/>
      <c r="O205" s="97"/>
      <c r="P205" s="97"/>
      <c r="Q205" s="97"/>
      <c r="R205" s="97"/>
      <c r="S205" s="93"/>
      <c r="T205" s="93"/>
      <c r="U205" s="100"/>
    </row>
    <row r="206" spans="1:21" ht="20.25" x14ac:dyDescent="0.3">
      <c r="A206" s="93"/>
      <c r="B206" s="94" t="str">
        <f ca="1">IFERROR(OFFSET(DC[[#Headers],[Code Project]],MATCH(MYCS8[[#This Row],[Project Code and Name ]],DC[Code Project],0),-3),"")</f>
        <v/>
      </c>
      <c r="C206" s="93"/>
      <c r="D206" s="93"/>
      <c r="E206" s="93"/>
      <c r="F206" s="93"/>
      <c r="G206" s="93"/>
      <c r="H206" s="93"/>
      <c r="I206" s="97"/>
      <c r="J206" s="97"/>
      <c r="K206" s="97"/>
      <c r="L206" s="97"/>
      <c r="M206" s="98">
        <f>I206+J206+K206+MYCS8[[#This Row],[Non contractual commitments]]</f>
        <v>0</v>
      </c>
      <c r="N206" s="97"/>
      <c r="O206" s="97"/>
      <c r="P206" s="97"/>
      <c r="Q206" s="97"/>
      <c r="R206" s="97"/>
      <c r="S206" s="93"/>
      <c r="T206" s="93"/>
      <c r="U206" s="100"/>
    </row>
    <row r="207" spans="1:21" ht="20.25" x14ac:dyDescent="0.3">
      <c r="A207" s="93"/>
      <c r="B207" s="94" t="str">
        <f ca="1">IFERROR(OFFSET(DC[[#Headers],[Code Project]],MATCH(MYCS8[[#This Row],[Project Code and Name ]],DC[Code Project],0),-3),"")</f>
        <v/>
      </c>
      <c r="C207" s="93"/>
      <c r="D207" s="93"/>
      <c r="E207" s="93"/>
      <c r="F207" s="93"/>
      <c r="G207" s="93"/>
      <c r="H207" s="93"/>
      <c r="I207" s="97"/>
      <c r="J207" s="97"/>
      <c r="K207" s="97"/>
      <c r="L207" s="97"/>
      <c r="M207" s="98">
        <f>I207+J207+K207+MYCS8[[#This Row],[Non contractual commitments]]</f>
        <v>0</v>
      </c>
      <c r="N207" s="97"/>
      <c r="O207" s="97"/>
      <c r="P207" s="97"/>
      <c r="Q207" s="97"/>
      <c r="R207" s="97"/>
      <c r="S207" s="93"/>
      <c r="T207" s="93"/>
      <c r="U207" s="100"/>
    </row>
    <row r="208" spans="1:21" ht="20.25" x14ac:dyDescent="0.3">
      <c r="A208" s="93"/>
      <c r="B208" s="94" t="str">
        <f ca="1">IFERROR(OFFSET(DC[[#Headers],[Code Project]],MATCH(MYCS8[[#This Row],[Project Code and Name ]],DC[Code Project],0),-3),"")</f>
        <v/>
      </c>
      <c r="C208" s="93"/>
      <c r="D208" s="93"/>
      <c r="E208" s="93"/>
      <c r="F208" s="93"/>
      <c r="G208" s="93"/>
      <c r="H208" s="93"/>
      <c r="I208" s="97"/>
      <c r="J208" s="97"/>
      <c r="K208" s="97"/>
      <c r="L208" s="97"/>
      <c r="M208" s="98">
        <f>I208+J208+K208+MYCS8[[#This Row],[Non contractual commitments]]</f>
        <v>0</v>
      </c>
      <c r="N208" s="97"/>
      <c r="O208" s="97"/>
      <c r="P208" s="97"/>
      <c r="Q208" s="97"/>
      <c r="R208" s="97"/>
      <c r="S208" s="93"/>
      <c r="T208" s="93"/>
      <c r="U208" s="100"/>
    </row>
    <row r="209" spans="1:21" ht="20.25" x14ac:dyDescent="0.3">
      <c r="A209" s="93"/>
      <c r="B209" s="94" t="str">
        <f ca="1">IFERROR(OFFSET(DC[[#Headers],[Code Project]],MATCH(MYCS8[[#This Row],[Project Code and Name ]],DC[Code Project],0),-3),"")</f>
        <v/>
      </c>
      <c r="C209" s="93"/>
      <c r="D209" s="93"/>
      <c r="E209" s="93"/>
      <c r="F209" s="93"/>
      <c r="G209" s="93"/>
      <c r="H209" s="93"/>
      <c r="I209" s="97"/>
      <c r="J209" s="97"/>
      <c r="K209" s="97"/>
      <c r="L209" s="97"/>
      <c r="M209" s="98">
        <f>I209+J209+K209+MYCS8[[#This Row],[Non contractual commitments]]</f>
        <v>0</v>
      </c>
      <c r="N209" s="97"/>
      <c r="O209" s="97"/>
      <c r="P209" s="97"/>
      <c r="Q209" s="97"/>
      <c r="R209" s="97"/>
      <c r="S209" s="93"/>
      <c r="T209" s="93"/>
      <c r="U209" s="100"/>
    </row>
    <row r="210" spans="1:21" ht="20.25" x14ac:dyDescent="0.3">
      <c r="A210" s="93"/>
      <c r="B210" s="94" t="str">
        <f ca="1">IFERROR(OFFSET(DC[[#Headers],[Code Project]],MATCH(MYCS8[[#This Row],[Project Code and Name ]],DC[Code Project],0),-3),"")</f>
        <v/>
      </c>
      <c r="C210" s="93"/>
      <c r="D210" s="93"/>
      <c r="E210" s="93"/>
      <c r="F210" s="93"/>
      <c r="G210" s="93"/>
      <c r="H210" s="93"/>
      <c r="I210" s="97"/>
      <c r="J210" s="97"/>
      <c r="K210" s="97"/>
      <c r="L210" s="97"/>
      <c r="M210" s="98">
        <f>I210+J210+K210+MYCS8[[#This Row],[Non contractual commitments]]</f>
        <v>0</v>
      </c>
      <c r="N210" s="97"/>
      <c r="O210" s="97"/>
      <c r="P210" s="97"/>
      <c r="Q210" s="97"/>
      <c r="R210" s="97"/>
      <c r="S210" s="93"/>
      <c r="T210" s="93"/>
      <c r="U210" s="100"/>
    </row>
    <row r="211" spans="1:21" ht="20.25" x14ac:dyDescent="0.3">
      <c r="A211" s="93"/>
      <c r="B211" s="94" t="str">
        <f ca="1">IFERROR(OFFSET(DC[[#Headers],[Code Project]],MATCH(MYCS8[[#This Row],[Project Code and Name ]],DC[Code Project],0),-3),"")</f>
        <v/>
      </c>
      <c r="C211" s="93"/>
      <c r="D211" s="93"/>
      <c r="E211" s="93"/>
      <c r="F211" s="93"/>
      <c r="G211" s="93"/>
      <c r="H211" s="93"/>
      <c r="I211" s="97"/>
      <c r="J211" s="97"/>
      <c r="K211" s="97"/>
      <c r="L211" s="97"/>
      <c r="M211" s="98">
        <f>I211+J211+K211+MYCS8[[#This Row],[Non contractual commitments]]</f>
        <v>0</v>
      </c>
      <c r="N211" s="97"/>
      <c r="O211" s="97"/>
      <c r="P211" s="97"/>
      <c r="Q211" s="97"/>
      <c r="R211" s="97"/>
      <c r="S211" s="93"/>
      <c r="T211" s="93"/>
      <c r="U211" s="100"/>
    </row>
    <row r="212" spans="1:21" ht="20.25" x14ac:dyDescent="0.3">
      <c r="A212" s="93"/>
      <c r="B212" s="94" t="str">
        <f ca="1">IFERROR(OFFSET(DC[[#Headers],[Code Project]],MATCH(MYCS8[[#This Row],[Project Code and Name ]],DC[Code Project],0),-3),"")</f>
        <v/>
      </c>
      <c r="C212" s="93"/>
      <c r="D212" s="93"/>
      <c r="E212" s="93"/>
      <c r="F212" s="93"/>
      <c r="G212" s="93"/>
      <c r="H212" s="93"/>
      <c r="I212" s="97"/>
      <c r="J212" s="97"/>
      <c r="K212" s="97"/>
      <c r="L212" s="97"/>
      <c r="M212" s="98">
        <f>I212+J212+K212+MYCS8[[#This Row],[Non contractual commitments]]</f>
        <v>0</v>
      </c>
      <c r="N212" s="97"/>
      <c r="O212" s="97"/>
      <c r="P212" s="97"/>
      <c r="Q212" s="97"/>
      <c r="R212" s="97"/>
      <c r="S212" s="93"/>
      <c r="T212" s="93"/>
      <c r="U212" s="100"/>
    </row>
    <row r="213" spans="1:21" ht="20.25" x14ac:dyDescent="0.3">
      <c r="A213" s="93"/>
      <c r="B213" s="94" t="str">
        <f ca="1">IFERROR(OFFSET(DC[[#Headers],[Code Project]],MATCH(MYCS8[[#This Row],[Project Code and Name ]],DC[Code Project],0),-3),"")</f>
        <v/>
      </c>
      <c r="C213" s="93"/>
      <c r="D213" s="93"/>
      <c r="E213" s="93"/>
      <c r="F213" s="93"/>
      <c r="G213" s="93"/>
      <c r="H213" s="93"/>
      <c r="I213" s="97"/>
      <c r="J213" s="97"/>
      <c r="K213" s="97"/>
      <c r="L213" s="97"/>
      <c r="M213" s="98">
        <f>I213+J213+K213+MYCS8[[#This Row],[Non contractual commitments]]</f>
        <v>0</v>
      </c>
      <c r="N213" s="97"/>
      <c r="O213" s="97"/>
      <c r="P213" s="97"/>
      <c r="Q213" s="97"/>
      <c r="R213" s="97"/>
      <c r="S213" s="93"/>
      <c r="T213" s="93"/>
      <c r="U213" s="100"/>
    </row>
    <row r="214" spans="1:21" ht="20.25" x14ac:dyDescent="0.3">
      <c r="A214" s="93"/>
      <c r="B214" s="94" t="str">
        <f ca="1">IFERROR(OFFSET(DC[[#Headers],[Code Project]],MATCH(MYCS8[[#This Row],[Project Code and Name ]],DC[Code Project],0),-3),"")</f>
        <v/>
      </c>
      <c r="C214" s="93"/>
      <c r="D214" s="93"/>
      <c r="E214" s="93"/>
      <c r="F214" s="93"/>
      <c r="G214" s="93"/>
      <c r="H214" s="93"/>
      <c r="I214" s="97"/>
      <c r="J214" s="97"/>
      <c r="K214" s="97"/>
      <c r="L214" s="97"/>
      <c r="M214" s="98">
        <f>I214+J214+K214+MYCS8[[#This Row],[Non contractual commitments]]</f>
        <v>0</v>
      </c>
      <c r="N214" s="97"/>
      <c r="O214" s="97"/>
      <c r="P214" s="97"/>
      <c r="Q214" s="97"/>
      <c r="R214" s="97"/>
      <c r="S214" s="93"/>
      <c r="T214" s="93"/>
      <c r="U214" s="100"/>
    </row>
    <row r="215" spans="1:21" ht="20.25" x14ac:dyDescent="0.3">
      <c r="A215" s="93"/>
      <c r="B215" s="94" t="str">
        <f ca="1">IFERROR(OFFSET(DC[[#Headers],[Code Project]],MATCH(MYCS8[[#This Row],[Project Code and Name ]],DC[Code Project],0),-3),"")</f>
        <v/>
      </c>
      <c r="C215" s="93"/>
      <c r="D215" s="93"/>
      <c r="E215" s="93"/>
      <c r="F215" s="93"/>
      <c r="G215" s="93"/>
      <c r="H215" s="93"/>
      <c r="I215" s="97"/>
      <c r="J215" s="97"/>
      <c r="K215" s="97"/>
      <c r="L215" s="97"/>
      <c r="M215" s="98">
        <f>I215+J215+K215+MYCS8[[#This Row],[Non contractual commitments]]</f>
        <v>0</v>
      </c>
      <c r="N215" s="97"/>
      <c r="O215" s="97"/>
      <c r="P215" s="97"/>
      <c r="Q215" s="97"/>
      <c r="R215" s="97"/>
      <c r="S215" s="93"/>
      <c r="T215" s="93"/>
      <c r="U215" s="100"/>
    </row>
    <row r="216" spans="1:21" ht="20.25" x14ac:dyDescent="0.3">
      <c r="A216" s="93"/>
      <c r="B216" s="94" t="str">
        <f ca="1">IFERROR(OFFSET(DC[[#Headers],[Code Project]],MATCH(MYCS8[[#This Row],[Project Code and Name ]],DC[Code Project],0),-3),"")</f>
        <v/>
      </c>
      <c r="C216" s="93"/>
      <c r="D216" s="93"/>
      <c r="E216" s="93"/>
      <c r="F216" s="93"/>
      <c r="G216" s="93"/>
      <c r="H216" s="93"/>
      <c r="I216" s="97"/>
      <c r="J216" s="97"/>
      <c r="K216" s="97"/>
      <c r="L216" s="97"/>
      <c r="M216" s="98">
        <f>I216+J216+K216+MYCS8[[#This Row],[Non contractual commitments]]</f>
        <v>0</v>
      </c>
      <c r="N216" s="97"/>
      <c r="O216" s="97"/>
      <c r="P216" s="97"/>
      <c r="Q216" s="97"/>
      <c r="R216" s="97"/>
      <c r="S216" s="93"/>
      <c r="T216" s="93"/>
      <c r="U216" s="100"/>
    </row>
    <row r="217" spans="1:21" ht="20.25" x14ac:dyDescent="0.3">
      <c r="A217" s="93"/>
      <c r="B217" s="94" t="str">
        <f ca="1">IFERROR(OFFSET(DC[[#Headers],[Code Project]],MATCH(MYCS8[[#This Row],[Project Code and Name ]],DC[Code Project],0),-3),"")</f>
        <v/>
      </c>
      <c r="C217" s="93"/>
      <c r="D217" s="93"/>
      <c r="E217" s="93"/>
      <c r="F217" s="93"/>
      <c r="G217" s="93"/>
      <c r="H217" s="93"/>
      <c r="I217" s="97"/>
      <c r="J217" s="97"/>
      <c r="K217" s="97"/>
      <c r="L217" s="97"/>
      <c r="M217" s="98">
        <f>I217+J217+K217+MYCS8[[#This Row],[Non contractual commitments]]</f>
        <v>0</v>
      </c>
      <c r="N217" s="97"/>
      <c r="O217" s="97"/>
      <c r="P217" s="97"/>
      <c r="Q217" s="97"/>
      <c r="R217" s="97"/>
      <c r="S217" s="93"/>
      <c r="T217" s="93"/>
      <c r="U217" s="100"/>
    </row>
    <row r="218" spans="1:21" ht="20.25" x14ac:dyDescent="0.3">
      <c r="A218" s="93"/>
      <c r="B218" s="94" t="str">
        <f ca="1">IFERROR(OFFSET(DC[[#Headers],[Code Project]],MATCH(MYCS8[[#This Row],[Project Code and Name ]],DC[Code Project],0),-3),"")</f>
        <v/>
      </c>
      <c r="C218" s="93"/>
      <c r="D218" s="93"/>
      <c r="E218" s="93"/>
      <c r="F218" s="93"/>
      <c r="G218" s="93"/>
      <c r="H218" s="93"/>
      <c r="I218" s="97"/>
      <c r="J218" s="97"/>
      <c r="K218" s="97"/>
      <c r="L218" s="97"/>
      <c r="M218" s="98">
        <f>I218+J218+K218+MYCS8[[#This Row],[Non contractual commitments]]</f>
        <v>0</v>
      </c>
      <c r="N218" s="97"/>
      <c r="O218" s="97"/>
      <c r="P218" s="97"/>
      <c r="Q218" s="97"/>
      <c r="R218" s="97"/>
      <c r="S218" s="93"/>
      <c r="T218" s="93"/>
      <c r="U218" s="100"/>
    </row>
    <row r="219" spans="1:21" ht="20.25" x14ac:dyDescent="0.3">
      <c r="A219" s="93"/>
      <c r="B219" s="94" t="str">
        <f ca="1">IFERROR(OFFSET(DC[[#Headers],[Code Project]],MATCH(MYCS8[[#This Row],[Project Code and Name ]],DC[Code Project],0),-3),"")</f>
        <v/>
      </c>
      <c r="C219" s="93"/>
      <c r="D219" s="93"/>
      <c r="E219" s="93"/>
      <c r="F219" s="93"/>
      <c r="G219" s="93"/>
      <c r="H219" s="93"/>
      <c r="I219" s="97"/>
      <c r="J219" s="97"/>
      <c r="K219" s="97"/>
      <c r="L219" s="97"/>
      <c r="M219" s="98">
        <f>I219+J219+K219+MYCS8[[#This Row],[Non contractual commitments]]</f>
        <v>0</v>
      </c>
      <c r="N219" s="97"/>
      <c r="O219" s="97"/>
      <c r="P219" s="97"/>
      <c r="Q219" s="97"/>
      <c r="R219" s="97"/>
      <c r="S219" s="93"/>
      <c r="T219" s="93"/>
      <c r="U219" s="100"/>
    </row>
    <row r="220" spans="1:21" ht="20.25" x14ac:dyDescent="0.3">
      <c r="A220" s="93"/>
      <c r="B220" s="94" t="str">
        <f ca="1">IFERROR(OFFSET(DC[[#Headers],[Code Project]],MATCH(MYCS8[[#This Row],[Project Code and Name ]],DC[Code Project],0),-3),"")</f>
        <v/>
      </c>
      <c r="C220" s="93"/>
      <c r="D220" s="93"/>
      <c r="E220" s="93"/>
      <c r="F220" s="93"/>
      <c r="G220" s="93"/>
      <c r="H220" s="93"/>
      <c r="I220" s="97"/>
      <c r="J220" s="97"/>
      <c r="K220" s="97"/>
      <c r="L220" s="97"/>
      <c r="M220" s="98">
        <f>I220+J220+K220+MYCS8[[#This Row],[Non contractual commitments]]</f>
        <v>0</v>
      </c>
      <c r="N220" s="97"/>
      <c r="O220" s="97"/>
      <c r="P220" s="97"/>
      <c r="Q220" s="97"/>
      <c r="R220" s="97"/>
      <c r="S220" s="93"/>
      <c r="T220" s="93"/>
      <c r="U220" s="100"/>
    </row>
    <row r="221" spans="1:21" ht="20.25" x14ac:dyDescent="0.3">
      <c r="A221" s="93"/>
      <c r="B221" s="94" t="str">
        <f ca="1">IFERROR(OFFSET(DC[[#Headers],[Code Project]],MATCH(MYCS8[[#This Row],[Project Code and Name ]],DC[Code Project],0),-3),"")</f>
        <v/>
      </c>
      <c r="C221" s="93"/>
      <c r="D221" s="93"/>
      <c r="E221" s="93"/>
      <c r="F221" s="93"/>
      <c r="G221" s="93"/>
      <c r="H221" s="93"/>
      <c r="I221" s="97"/>
      <c r="J221" s="97"/>
      <c r="K221" s="97"/>
      <c r="L221" s="97"/>
      <c r="M221" s="98">
        <f>I221+J221+K221+MYCS8[[#This Row],[Non contractual commitments]]</f>
        <v>0</v>
      </c>
      <c r="N221" s="97"/>
      <c r="O221" s="97"/>
      <c r="P221" s="97"/>
      <c r="Q221" s="97"/>
      <c r="R221" s="97"/>
      <c r="S221" s="93"/>
      <c r="T221" s="93"/>
      <c r="U221" s="100"/>
    </row>
    <row r="222" spans="1:21" ht="20.25" x14ac:dyDescent="0.3">
      <c r="A222" s="93"/>
      <c r="B222" s="94" t="str">
        <f ca="1">IFERROR(OFFSET(DC[[#Headers],[Code Project]],MATCH(MYCS8[[#This Row],[Project Code and Name ]],DC[Code Project],0),-3),"")</f>
        <v/>
      </c>
      <c r="C222" s="93"/>
      <c r="D222" s="93"/>
      <c r="E222" s="93"/>
      <c r="F222" s="93"/>
      <c r="G222" s="93"/>
      <c r="H222" s="93"/>
      <c r="I222" s="97"/>
      <c r="J222" s="97"/>
      <c r="K222" s="97"/>
      <c r="L222" s="97"/>
      <c r="M222" s="98">
        <f>I222+J222+K222+MYCS8[[#This Row],[Non contractual commitments]]</f>
        <v>0</v>
      </c>
      <c r="N222" s="97"/>
      <c r="O222" s="97"/>
      <c r="P222" s="97"/>
      <c r="Q222" s="97"/>
      <c r="R222" s="97"/>
      <c r="S222" s="93"/>
      <c r="T222" s="93"/>
      <c r="U222" s="100"/>
    </row>
    <row r="223" spans="1:21" ht="20.25" x14ac:dyDescent="0.3">
      <c r="A223" s="93"/>
      <c r="B223" s="94" t="str">
        <f ca="1">IFERROR(OFFSET(DC[[#Headers],[Code Project]],MATCH(MYCS8[[#This Row],[Project Code and Name ]],DC[Code Project],0),-3),"")</f>
        <v/>
      </c>
      <c r="C223" s="93"/>
      <c r="D223" s="93"/>
      <c r="E223" s="93"/>
      <c r="F223" s="93"/>
      <c r="G223" s="93"/>
      <c r="H223" s="93"/>
      <c r="I223" s="97"/>
      <c r="J223" s="97"/>
      <c r="K223" s="97"/>
      <c r="L223" s="97"/>
      <c r="M223" s="98">
        <f>I223+J223+K223+MYCS8[[#This Row],[Non contractual commitments]]</f>
        <v>0</v>
      </c>
      <c r="N223" s="97"/>
      <c r="O223" s="97"/>
      <c r="P223" s="97"/>
      <c r="Q223" s="97"/>
      <c r="R223" s="97"/>
      <c r="S223" s="93"/>
      <c r="T223" s="93"/>
      <c r="U223" s="100"/>
    </row>
    <row r="224" spans="1:21" ht="20.25" x14ac:dyDescent="0.3">
      <c r="A224" s="93"/>
      <c r="B224" s="94" t="str">
        <f ca="1">IFERROR(OFFSET(DC[[#Headers],[Code Project]],MATCH(MYCS8[[#This Row],[Project Code and Name ]],DC[Code Project],0),-3),"")</f>
        <v/>
      </c>
      <c r="C224" s="93"/>
      <c r="D224" s="93"/>
      <c r="E224" s="93"/>
      <c r="F224" s="93"/>
      <c r="G224" s="93"/>
      <c r="H224" s="93"/>
      <c r="I224" s="97"/>
      <c r="J224" s="97"/>
      <c r="K224" s="97"/>
      <c r="L224" s="97"/>
      <c r="M224" s="98">
        <f>I224+J224+K224+MYCS8[[#This Row],[Non contractual commitments]]</f>
        <v>0</v>
      </c>
      <c r="N224" s="97"/>
      <c r="O224" s="97"/>
      <c r="P224" s="97"/>
      <c r="Q224" s="97"/>
      <c r="R224" s="97"/>
      <c r="S224" s="93"/>
      <c r="T224" s="93"/>
      <c r="U224" s="100"/>
    </row>
    <row r="225" spans="1:21" ht="20.25" x14ac:dyDescent="0.3">
      <c r="A225" s="93"/>
      <c r="B225" s="94" t="str">
        <f ca="1">IFERROR(OFFSET(DC[[#Headers],[Code Project]],MATCH(MYCS8[[#This Row],[Project Code and Name ]],DC[Code Project],0),-3),"")</f>
        <v/>
      </c>
      <c r="C225" s="93"/>
      <c r="D225" s="93"/>
      <c r="E225" s="93"/>
      <c r="F225" s="93"/>
      <c r="G225" s="93"/>
      <c r="H225" s="93"/>
      <c r="I225" s="97"/>
      <c r="J225" s="97"/>
      <c r="K225" s="97"/>
      <c r="L225" s="97"/>
      <c r="M225" s="98">
        <f>I225+J225+K225+MYCS8[[#This Row],[Non contractual commitments]]</f>
        <v>0</v>
      </c>
      <c r="N225" s="97"/>
      <c r="O225" s="97"/>
      <c r="P225" s="97"/>
      <c r="Q225" s="97"/>
      <c r="R225" s="97"/>
      <c r="S225" s="93"/>
      <c r="T225" s="93"/>
      <c r="U225" s="100"/>
    </row>
    <row r="226" spans="1:21" ht="20.25" x14ac:dyDescent="0.3">
      <c r="A226" s="93"/>
      <c r="B226" s="94" t="str">
        <f ca="1">IFERROR(OFFSET(DC[[#Headers],[Code Project]],MATCH(MYCS8[[#This Row],[Project Code and Name ]],DC[Code Project],0),-3),"")</f>
        <v/>
      </c>
      <c r="C226" s="93"/>
      <c r="D226" s="93"/>
      <c r="E226" s="93"/>
      <c r="F226" s="93"/>
      <c r="G226" s="93"/>
      <c r="H226" s="93"/>
      <c r="I226" s="97"/>
      <c r="J226" s="97"/>
      <c r="K226" s="97"/>
      <c r="L226" s="97"/>
      <c r="M226" s="98">
        <f>I226+J226+K226+MYCS8[[#This Row],[Non contractual commitments]]</f>
        <v>0</v>
      </c>
      <c r="N226" s="97"/>
      <c r="O226" s="97"/>
      <c r="P226" s="97"/>
      <c r="Q226" s="97"/>
      <c r="R226" s="97"/>
      <c r="S226" s="93"/>
      <c r="T226" s="93"/>
      <c r="U226" s="100"/>
    </row>
    <row r="227" spans="1:21" ht="20.25" x14ac:dyDescent="0.3">
      <c r="A227" s="93"/>
      <c r="B227" s="94" t="str">
        <f ca="1">IFERROR(OFFSET(DC[[#Headers],[Code Project]],MATCH(MYCS8[[#This Row],[Project Code and Name ]],DC[Code Project],0),-3),"")</f>
        <v/>
      </c>
      <c r="C227" s="93"/>
      <c r="D227" s="93"/>
      <c r="E227" s="93"/>
      <c r="F227" s="93"/>
      <c r="G227" s="93"/>
      <c r="H227" s="93"/>
      <c r="I227" s="97"/>
      <c r="J227" s="97"/>
      <c r="K227" s="97"/>
      <c r="L227" s="97"/>
      <c r="M227" s="98">
        <f>I227+J227+K227+MYCS8[[#This Row],[Non contractual commitments]]</f>
        <v>0</v>
      </c>
      <c r="N227" s="97"/>
      <c r="O227" s="97"/>
      <c r="P227" s="97"/>
      <c r="Q227" s="97"/>
      <c r="R227" s="97"/>
      <c r="S227" s="93"/>
      <c r="T227" s="93"/>
      <c r="U227" s="100"/>
    </row>
    <row r="228" spans="1:21" ht="20.25" x14ac:dyDescent="0.3">
      <c r="A228" s="93"/>
      <c r="B228" s="94" t="str">
        <f ca="1">IFERROR(OFFSET(DC[[#Headers],[Code Project]],MATCH(MYCS8[[#This Row],[Project Code and Name ]],DC[Code Project],0),-3),"")</f>
        <v/>
      </c>
      <c r="C228" s="93"/>
      <c r="D228" s="93"/>
      <c r="E228" s="93"/>
      <c r="F228" s="93"/>
      <c r="G228" s="93"/>
      <c r="H228" s="93"/>
      <c r="I228" s="97"/>
      <c r="J228" s="97"/>
      <c r="K228" s="97"/>
      <c r="L228" s="97"/>
      <c r="M228" s="98">
        <f>I228+J228+K228+MYCS8[[#This Row],[Non contractual commitments]]</f>
        <v>0</v>
      </c>
      <c r="N228" s="97"/>
      <c r="O228" s="97"/>
      <c r="P228" s="97"/>
      <c r="Q228" s="97"/>
      <c r="R228" s="97"/>
      <c r="S228" s="93"/>
      <c r="T228" s="93"/>
      <c r="U228" s="100"/>
    </row>
    <row r="229" spans="1:21" ht="20.25" x14ac:dyDescent="0.3">
      <c r="A229" s="93"/>
      <c r="B229" s="94" t="str">
        <f ca="1">IFERROR(OFFSET(DC[[#Headers],[Code Project]],MATCH(MYCS8[[#This Row],[Project Code and Name ]],DC[Code Project],0),-3),"")</f>
        <v/>
      </c>
      <c r="C229" s="93"/>
      <c r="D229" s="93"/>
      <c r="E229" s="93"/>
      <c r="F229" s="93"/>
      <c r="G229" s="93"/>
      <c r="H229" s="93"/>
      <c r="I229" s="97"/>
      <c r="J229" s="97"/>
      <c r="K229" s="97"/>
      <c r="L229" s="97"/>
      <c r="M229" s="98">
        <f>I229+J229+K229+MYCS8[[#This Row],[Non contractual commitments]]</f>
        <v>0</v>
      </c>
      <c r="N229" s="97"/>
      <c r="O229" s="97"/>
      <c r="P229" s="97"/>
      <c r="Q229" s="97"/>
      <c r="R229" s="97"/>
      <c r="S229" s="93"/>
      <c r="T229" s="93"/>
      <c r="U229" s="100"/>
    </row>
    <row r="230" spans="1:21" ht="20.25" x14ac:dyDescent="0.3">
      <c r="A230" s="93"/>
      <c r="B230" s="94" t="str">
        <f ca="1">IFERROR(OFFSET(DC[[#Headers],[Code Project]],MATCH(MYCS8[[#This Row],[Project Code and Name ]],DC[Code Project],0),-3),"")</f>
        <v/>
      </c>
      <c r="C230" s="93"/>
      <c r="D230" s="93"/>
      <c r="E230" s="93"/>
      <c r="F230" s="93"/>
      <c r="G230" s="93"/>
      <c r="H230" s="93"/>
      <c r="I230" s="97"/>
      <c r="J230" s="97"/>
      <c r="K230" s="97"/>
      <c r="L230" s="97"/>
      <c r="M230" s="98">
        <f>I230+J230+K230+MYCS8[[#This Row],[Non contractual commitments]]</f>
        <v>0</v>
      </c>
      <c r="N230" s="97"/>
      <c r="O230" s="97"/>
      <c r="P230" s="97"/>
      <c r="Q230" s="97"/>
      <c r="R230" s="97"/>
      <c r="S230" s="93"/>
      <c r="T230" s="93"/>
      <c r="U230" s="100"/>
    </row>
    <row r="231" spans="1:21" ht="20.25" x14ac:dyDescent="0.3">
      <c r="A231" s="93"/>
      <c r="B231" s="94" t="str">
        <f ca="1">IFERROR(OFFSET(DC[[#Headers],[Code Project]],MATCH(MYCS8[[#This Row],[Project Code and Name ]],DC[Code Project],0),-3),"")</f>
        <v/>
      </c>
      <c r="C231" s="93"/>
      <c r="D231" s="93"/>
      <c r="E231" s="93"/>
      <c r="F231" s="93"/>
      <c r="G231" s="93"/>
      <c r="H231" s="93"/>
      <c r="I231" s="97"/>
      <c r="J231" s="97"/>
      <c r="K231" s="97"/>
      <c r="L231" s="97"/>
      <c r="M231" s="98">
        <f>I231+J231+K231+MYCS8[[#This Row],[Non contractual commitments]]</f>
        <v>0</v>
      </c>
      <c r="N231" s="97"/>
      <c r="O231" s="97"/>
      <c r="P231" s="97"/>
      <c r="Q231" s="97"/>
      <c r="R231" s="97"/>
      <c r="S231" s="93"/>
      <c r="T231" s="93"/>
      <c r="U231" s="100"/>
    </row>
    <row r="232" spans="1:21" ht="20.25" x14ac:dyDescent="0.3">
      <c r="A232" s="93"/>
      <c r="B232" s="94" t="str">
        <f ca="1">IFERROR(OFFSET(DC[[#Headers],[Code Project]],MATCH(MYCS8[[#This Row],[Project Code and Name ]],DC[Code Project],0),-3),"")</f>
        <v/>
      </c>
      <c r="C232" s="93"/>
      <c r="D232" s="93"/>
      <c r="E232" s="93"/>
      <c r="F232" s="93"/>
      <c r="G232" s="93"/>
      <c r="H232" s="93"/>
      <c r="I232" s="97"/>
      <c r="J232" s="97"/>
      <c r="K232" s="97"/>
      <c r="L232" s="97"/>
      <c r="M232" s="98">
        <f>I232+J232+K232+MYCS8[[#This Row],[Non contractual commitments]]</f>
        <v>0</v>
      </c>
      <c r="N232" s="97"/>
      <c r="O232" s="97"/>
      <c r="P232" s="97"/>
      <c r="Q232" s="97"/>
      <c r="R232" s="97"/>
      <c r="S232" s="93"/>
      <c r="T232" s="93"/>
      <c r="U232" s="100"/>
    </row>
    <row r="233" spans="1:21" ht="20.25" x14ac:dyDescent="0.3">
      <c r="A233" s="93"/>
      <c r="B233" s="94" t="str">
        <f ca="1">IFERROR(OFFSET(DC[[#Headers],[Code Project]],MATCH(MYCS8[[#This Row],[Project Code and Name ]],DC[Code Project],0),-3),"")</f>
        <v/>
      </c>
      <c r="C233" s="93"/>
      <c r="D233" s="93"/>
      <c r="E233" s="93"/>
      <c r="F233" s="93"/>
      <c r="G233" s="93"/>
      <c r="H233" s="93"/>
      <c r="I233" s="97"/>
      <c r="J233" s="97"/>
      <c r="K233" s="97"/>
      <c r="L233" s="97"/>
      <c r="M233" s="98">
        <f>I233+J233+K233+MYCS8[[#This Row],[Non contractual commitments]]</f>
        <v>0</v>
      </c>
      <c r="N233" s="97"/>
      <c r="O233" s="97"/>
      <c r="P233" s="97"/>
      <c r="Q233" s="97"/>
      <c r="R233" s="97"/>
      <c r="S233" s="93"/>
      <c r="T233" s="93"/>
      <c r="U233" s="100"/>
    </row>
    <row r="234" spans="1:21" ht="20.25" x14ac:dyDescent="0.3">
      <c r="A234" s="93"/>
      <c r="B234" s="94" t="str">
        <f ca="1">IFERROR(OFFSET(DC[[#Headers],[Code Project]],MATCH(MYCS8[[#This Row],[Project Code and Name ]],DC[Code Project],0),-3),"")</f>
        <v/>
      </c>
      <c r="C234" s="93"/>
      <c r="D234" s="93"/>
      <c r="E234" s="93"/>
      <c r="F234" s="93"/>
      <c r="G234" s="93"/>
      <c r="H234" s="93"/>
      <c r="I234" s="97"/>
      <c r="J234" s="97"/>
      <c r="K234" s="97"/>
      <c r="L234" s="97"/>
      <c r="M234" s="98">
        <f>I234+J234+K234+MYCS8[[#This Row],[Non contractual commitments]]</f>
        <v>0</v>
      </c>
      <c r="N234" s="97"/>
      <c r="O234" s="97"/>
      <c r="P234" s="97"/>
      <c r="Q234" s="97"/>
      <c r="R234" s="97"/>
      <c r="S234" s="93"/>
      <c r="T234" s="93"/>
      <c r="U234" s="100"/>
    </row>
    <row r="235" spans="1:21" ht="20.25" x14ac:dyDescent="0.3">
      <c r="A235" s="93"/>
      <c r="B235" s="94" t="str">
        <f ca="1">IFERROR(OFFSET(DC[[#Headers],[Code Project]],MATCH(MYCS8[[#This Row],[Project Code and Name ]],DC[Code Project],0),-3),"")</f>
        <v/>
      </c>
      <c r="C235" s="93"/>
      <c r="D235" s="93"/>
      <c r="E235" s="93"/>
      <c r="F235" s="93"/>
      <c r="G235" s="93"/>
      <c r="H235" s="93"/>
      <c r="I235" s="97"/>
      <c r="J235" s="97"/>
      <c r="K235" s="97"/>
      <c r="L235" s="97"/>
      <c r="M235" s="98">
        <f>I235+J235+K235+MYCS8[[#This Row],[Non contractual commitments]]</f>
        <v>0</v>
      </c>
      <c r="N235" s="97"/>
      <c r="O235" s="97"/>
      <c r="P235" s="97"/>
      <c r="Q235" s="97"/>
      <c r="R235" s="97"/>
      <c r="S235" s="93"/>
      <c r="T235" s="93"/>
      <c r="U235" s="100"/>
    </row>
    <row r="236" spans="1:21" ht="20.25" x14ac:dyDescent="0.3">
      <c r="A236" s="93"/>
      <c r="B236" s="94" t="str">
        <f ca="1">IFERROR(OFFSET(DC[[#Headers],[Code Project]],MATCH(MYCS8[[#This Row],[Project Code and Name ]],DC[Code Project],0),-3),"")</f>
        <v/>
      </c>
      <c r="C236" s="93"/>
      <c r="D236" s="93"/>
      <c r="E236" s="93"/>
      <c r="F236" s="93"/>
      <c r="G236" s="93"/>
      <c r="H236" s="93"/>
      <c r="I236" s="97"/>
      <c r="J236" s="97"/>
      <c r="K236" s="97"/>
      <c r="L236" s="97"/>
      <c r="M236" s="98">
        <f>I236+J236+K236+MYCS8[[#This Row],[Non contractual commitments]]</f>
        <v>0</v>
      </c>
      <c r="N236" s="97"/>
      <c r="O236" s="97"/>
      <c r="P236" s="97"/>
      <c r="Q236" s="97"/>
      <c r="R236" s="97"/>
      <c r="S236" s="93"/>
      <c r="T236" s="93"/>
      <c r="U236" s="100"/>
    </row>
    <row r="237" spans="1:21" ht="20.25" x14ac:dyDescent="0.3">
      <c r="A237" s="93"/>
      <c r="B237" s="94" t="str">
        <f ca="1">IFERROR(OFFSET(DC[[#Headers],[Code Project]],MATCH(MYCS8[[#This Row],[Project Code and Name ]],DC[Code Project],0),-3),"")</f>
        <v/>
      </c>
      <c r="C237" s="93"/>
      <c r="D237" s="93"/>
      <c r="E237" s="93"/>
      <c r="F237" s="93"/>
      <c r="G237" s="93"/>
      <c r="H237" s="93"/>
      <c r="I237" s="97"/>
      <c r="J237" s="97"/>
      <c r="K237" s="97"/>
      <c r="L237" s="97"/>
      <c r="M237" s="98">
        <f>I237+J237+K237+MYCS8[[#This Row],[Non contractual commitments]]</f>
        <v>0</v>
      </c>
      <c r="N237" s="97"/>
      <c r="O237" s="97"/>
      <c r="P237" s="97"/>
      <c r="Q237" s="97"/>
      <c r="R237" s="97"/>
      <c r="S237" s="93"/>
      <c r="T237" s="93"/>
      <c r="U237" s="100"/>
    </row>
    <row r="238" spans="1:21" ht="20.25" x14ac:dyDescent="0.3">
      <c r="A238" s="93"/>
      <c r="B238" s="94" t="str">
        <f ca="1">IFERROR(OFFSET(DC[[#Headers],[Code Project]],MATCH(MYCS8[[#This Row],[Project Code and Name ]],DC[Code Project],0),-3),"")</f>
        <v/>
      </c>
      <c r="C238" s="93"/>
      <c r="D238" s="93"/>
      <c r="E238" s="93"/>
      <c r="F238" s="93"/>
      <c r="G238" s="93"/>
      <c r="H238" s="93"/>
      <c r="I238" s="97"/>
      <c r="J238" s="97"/>
      <c r="K238" s="97"/>
      <c r="L238" s="97"/>
      <c r="M238" s="98">
        <f>I238+J238+K238+MYCS8[[#This Row],[Non contractual commitments]]</f>
        <v>0</v>
      </c>
      <c r="N238" s="97"/>
      <c r="O238" s="97"/>
      <c r="P238" s="97"/>
      <c r="Q238" s="97"/>
      <c r="R238" s="97"/>
      <c r="S238" s="93"/>
      <c r="T238" s="93"/>
      <c r="U238" s="100"/>
    </row>
    <row r="239" spans="1:21" ht="20.25" x14ac:dyDescent="0.3">
      <c r="A239" s="93"/>
      <c r="B239" s="94" t="str">
        <f ca="1">IFERROR(OFFSET(DC[[#Headers],[Code Project]],MATCH(MYCS8[[#This Row],[Project Code and Name ]],DC[Code Project],0),-3),"")</f>
        <v/>
      </c>
      <c r="C239" s="93"/>
      <c r="D239" s="93"/>
      <c r="E239" s="93"/>
      <c r="F239" s="93"/>
      <c r="G239" s="93"/>
      <c r="H239" s="93"/>
      <c r="I239" s="97"/>
      <c r="J239" s="97"/>
      <c r="K239" s="97"/>
      <c r="L239" s="97"/>
      <c r="M239" s="98">
        <f>I239+J239+K239+MYCS8[[#This Row],[Non contractual commitments]]</f>
        <v>0</v>
      </c>
      <c r="N239" s="97"/>
      <c r="O239" s="97"/>
      <c r="P239" s="97"/>
      <c r="Q239" s="97"/>
      <c r="R239" s="97"/>
      <c r="S239" s="93"/>
      <c r="T239" s="93"/>
      <c r="U239" s="100"/>
    </row>
    <row r="240" spans="1:21" ht="20.25" x14ac:dyDescent="0.3">
      <c r="A240" s="93"/>
      <c r="B240" s="94" t="str">
        <f ca="1">IFERROR(OFFSET(DC[[#Headers],[Code Project]],MATCH(MYCS8[[#This Row],[Project Code and Name ]],DC[Code Project],0),-3),"")</f>
        <v/>
      </c>
      <c r="C240" s="93"/>
      <c r="D240" s="93"/>
      <c r="E240" s="93"/>
      <c r="F240" s="93"/>
      <c r="G240" s="93"/>
      <c r="H240" s="93"/>
      <c r="I240" s="97"/>
      <c r="J240" s="97"/>
      <c r="K240" s="97"/>
      <c r="L240" s="97"/>
      <c r="M240" s="98">
        <f>I240+J240+K240+MYCS8[[#This Row],[Non contractual commitments]]</f>
        <v>0</v>
      </c>
      <c r="N240" s="97"/>
      <c r="O240" s="97"/>
      <c r="P240" s="97"/>
      <c r="Q240" s="97"/>
      <c r="R240" s="97"/>
      <c r="S240" s="93"/>
      <c r="T240" s="93"/>
      <c r="U240" s="100"/>
    </row>
    <row r="241" spans="1:21" ht="20.25" x14ac:dyDescent="0.3">
      <c r="A241" s="93"/>
      <c r="B241" s="94" t="str">
        <f ca="1">IFERROR(OFFSET(DC[[#Headers],[Code Project]],MATCH(MYCS8[[#This Row],[Project Code and Name ]],DC[Code Project],0),-3),"")</f>
        <v/>
      </c>
      <c r="C241" s="93"/>
      <c r="D241" s="93"/>
      <c r="E241" s="93"/>
      <c r="F241" s="93"/>
      <c r="G241" s="93"/>
      <c r="H241" s="93"/>
      <c r="I241" s="97"/>
      <c r="J241" s="97"/>
      <c r="K241" s="97"/>
      <c r="L241" s="97"/>
      <c r="M241" s="98">
        <f>I241+J241+K241+MYCS8[[#This Row],[Non contractual commitments]]</f>
        <v>0</v>
      </c>
      <c r="N241" s="97"/>
      <c r="O241" s="97"/>
      <c r="P241" s="97"/>
      <c r="Q241" s="97"/>
      <c r="R241" s="97"/>
      <c r="S241" s="93"/>
      <c r="T241" s="93"/>
      <c r="U241" s="100"/>
    </row>
    <row r="242" spans="1:21" ht="20.25" x14ac:dyDescent="0.3">
      <c r="A242" s="93"/>
      <c r="B242" s="94" t="str">
        <f ca="1">IFERROR(OFFSET(DC[[#Headers],[Code Project]],MATCH(MYCS8[[#This Row],[Project Code and Name ]],DC[Code Project],0),-3),"")</f>
        <v/>
      </c>
      <c r="C242" s="93"/>
      <c r="D242" s="93"/>
      <c r="E242" s="93"/>
      <c r="F242" s="93"/>
      <c r="G242" s="93"/>
      <c r="H242" s="93"/>
      <c r="I242" s="97"/>
      <c r="J242" s="97"/>
      <c r="K242" s="97"/>
      <c r="L242" s="97"/>
      <c r="M242" s="98">
        <f>I242+J242+K242+MYCS8[[#This Row],[Non contractual commitments]]</f>
        <v>0</v>
      </c>
      <c r="N242" s="97"/>
      <c r="O242" s="97"/>
      <c r="P242" s="97"/>
      <c r="Q242" s="97"/>
      <c r="R242" s="97"/>
      <c r="S242" s="93"/>
      <c r="T242" s="93"/>
      <c r="U242" s="100"/>
    </row>
    <row r="243" spans="1:21" ht="20.25" x14ac:dyDescent="0.3">
      <c r="A243" s="93"/>
      <c r="B243" s="94" t="str">
        <f ca="1">IFERROR(OFFSET(DC[[#Headers],[Code Project]],MATCH(MYCS8[[#This Row],[Project Code and Name ]],DC[Code Project],0),-3),"")</f>
        <v/>
      </c>
      <c r="C243" s="93"/>
      <c r="D243" s="93"/>
      <c r="E243" s="93"/>
      <c r="F243" s="93"/>
      <c r="G243" s="93"/>
      <c r="H243" s="93"/>
      <c r="I243" s="97"/>
      <c r="J243" s="97"/>
      <c r="K243" s="97"/>
      <c r="L243" s="97"/>
      <c r="M243" s="98">
        <f>I243+J243+K243+MYCS8[[#This Row],[Non contractual commitments]]</f>
        <v>0</v>
      </c>
      <c r="N243" s="97"/>
      <c r="O243" s="97"/>
      <c r="P243" s="97"/>
      <c r="Q243" s="97"/>
      <c r="R243" s="97"/>
      <c r="S243" s="93"/>
      <c r="T243" s="93"/>
      <c r="U243" s="100"/>
    </row>
    <row r="244" spans="1:21" ht="20.25" x14ac:dyDescent="0.3">
      <c r="A244" s="93"/>
      <c r="B244" s="94" t="str">
        <f ca="1">IFERROR(OFFSET(DC[[#Headers],[Code Project]],MATCH(MYCS8[[#This Row],[Project Code and Name ]],DC[Code Project],0),-3),"")</f>
        <v/>
      </c>
      <c r="C244" s="93"/>
      <c r="D244" s="93"/>
      <c r="E244" s="93"/>
      <c r="F244" s="93"/>
      <c r="G244" s="93"/>
      <c r="H244" s="93"/>
      <c r="I244" s="97"/>
      <c r="J244" s="97"/>
      <c r="K244" s="97"/>
      <c r="L244" s="97"/>
      <c r="M244" s="98">
        <f>I244+J244+K244+MYCS8[[#This Row],[Non contractual commitments]]</f>
        <v>0</v>
      </c>
      <c r="N244" s="97"/>
      <c r="O244" s="97"/>
      <c r="P244" s="97"/>
      <c r="Q244" s="97"/>
      <c r="R244" s="97"/>
      <c r="S244" s="93"/>
      <c r="T244" s="93"/>
      <c r="U244" s="100"/>
    </row>
    <row r="245" spans="1:21" ht="20.25" x14ac:dyDescent="0.3">
      <c r="A245" s="93"/>
      <c r="B245" s="94" t="str">
        <f ca="1">IFERROR(OFFSET(DC[[#Headers],[Code Project]],MATCH(MYCS8[[#This Row],[Project Code and Name ]],DC[Code Project],0),-3),"")</f>
        <v/>
      </c>
      <c r="C245" s="93"/>
      <c r="D245" s="93"/>
      <c r="E245" s="93"/>
      <c r="F245" s="93"/>
      <c r="G245" s="93"/>
      <c r="H245" s="93"/>
      <c r="I245" s="97"/>
      <c r="J245" s="97"/>
      <c r="K245" s="97"/>
      <c r="L245" s="97"/>
      <c r="M245" s="98">
        <f>I245+J245+K245+MYCS8[[#This Row],[Non contractual commitments]]</f>
        <v>0</v>
      </c>
      <c r="N245" s="97"/>
      <c r="O245" s="97"/>
      <c r="P245" s="97"/>
      <c r="Q245" s="97"/>
      <c r="R245" s="97"/>
      <c r="S245" s="93"/>
      <c r="T245" s="93"/>
      <c r="U245" s="100"/>
    </row>
    <row r="246" spans="1:21" ht="20.25" x14ac:dyDescent="0.3">
      <c r="A246" s="93"/>
      <c r="B246" s="94" t="str">
        <f ca="1">IFERROR(OFFSET(DC[[#Headers],[Code Project]],MATCH(MYCS8[[#This Row],[Project Code and Name ]],DC[Code Project],0),-3),"")</f>
        <v/>
      </c>
      <c r="C246" s="93"/>
      <c r="D246" s="93"/>
      <c r="E246" s="93"/>
      <c r="F246" s="93"/>
      <c r="G246" s="93"/>
      <c r="H246" s="93"/>
      <c r="I246" s="97"/>
      <c r="J246" s="97"/>
      <c r="K246" s="97"/>
      <c r="L246" s="97"/>
      <c r="M246" s="98">
        <f>I246+J246+K246+MYCS8[[#This Row],[Non contractual commitments]]</f>
        <v>0</v>
      </c>
      <c r="N246" s="97"/>
      <c r="O246" s="97"/>
      <c r="P246" s="97"/>
      <c r="Q246" s="97"/>
      <c r="R246" s="97"/>
      <c r="S246" s="93"/>
      <c r="T246" s="93"/>
      <c r="U246" s="100"/>
    </row>
    <row r="247" spans="1:21" ht="20.25" x14ac:dyDescent="0.3">
      <c r="A247" s="93"/>
      <c r="B247" s="94" t="str">
        <f ca="1">IFERROR(OFFSET(DC[[#Headers],[Code Project]],MATCH(MYCS8[[#This Row],[Project Code and Name ]],DC[Code Project],0),-3),"")</f>
        <v/>
      </c>
      <c r="C247" s="93"/>
      <c r="D247" s="93"/>
      <c r="E247" s="93"/>
      <c r="F247" s="93"/>
      <c r="G247" s="93"/>
      <c r="H247" s="93"/>
      <c r="I247" s="97"/>
      <c r="J247" s="97"/>
      <c r="K247" s="97"/>
      <c r="L247" s="97"/>
      <c r="M247" s="98">
        <f>I247+J247+K247+MYCS8[[#This Row],[Non contractual commitments]]</f>
        <v>0</v>
      </c>
      <c r="N247" s="97"/>
      <c r="O247" s="97"/>
      <c r="P247" s="97"/>
      <c r="Q247" s="97"/>
      <c r="R247" s="97"/>
      <c r="S247" s="93"/>
      <c r="T247" s="93"/>
      <c r="U247" s="100"/>
    </row>
    <row r="248" spans="1:21" ht="20.25" x14ac:dyDescent="0.3">
      <c r="A248" s="93"/>
      <c r="B248" s="94" t="str">
        <f ca="1">IFERROR(OFFSET(DC[[#Headers],[Code Project]],MATCH(MYCS8[[#This Row],[Project Code and Name ]],DC[Code Project],0),-3),"")</f>
        <v/>
      </c>
      <c r="C248" s="93"/>
      <c r="D248" s="93"/>
      <c r="E248" s="93"/>
      <c r="F248" s="93"/>
      <c r="G248" s="93"/>
      <c r="H248" s="93"/>
      <c r="I248" s="97"/>
      <c r="J248" s="97"/>
      <c r="K248" s="97"/>
      <c r="L248" s="97"/>
      <c r="M248" s="98">
        <f>I248+J248+K248+MYCS8[[#This Row],[Non contractual commitments]]</f>
        <v>0</v>
      </c>
      <c r="N248" s="97"/>
      <c r="O248" s="97"/>
      <c r="P248" s="97"/>
      <c r="Q248" s="97"/>
      <c r="R248" s="97"/>
      <c r="S248" s="93"/>
      <c r="T248" s="93"/>
      <c r="U248" s="100"/>
    </row>
    <row r="249" spans="1:21" ht="20.25" x14ac:dyDescent="0.3">
      <c r="A249" s="93"/>
      <c r="B249" s="94" t="str">
        <f ca="1">IFERROR(OFFSET(DC[[#Headers],[Code Project]],MATCH(MYCS8[[#This Row],[Project Code and Name ]],DC[Code Project],0),-3),"")</f>
        <v/>
      </c>
      <c r="C249" s="93"/>
      <c r="D249" s="93"/>
      <c r="E249" s="93"/>
      <c r="F249" s="93"/>
      <c r="G249" s="93"/>
      <c r="H249" s="93"/>
      <c r="I249" s="97"/>
      <c r="J249" s="97"/>
      <c r="K249" s="97"/>
      <c r="L249" s="97"/>
      <c r="M249" s="98">
        <f>I249+J249+K249+MYCS8[[#This Row],[Non contractual commitments]]</f>
        <v>0</v>
      </c>
      <c r="N249" s="97"/>
      <c r="O249" s="97"/>
      <c r="P249" s="97"/>
      <c r="Q249" s="97"/>
      <c r="R249" s="97"/>
      <c r="S249" s="93"/>
      <c r="T249" s="93"/>
      <c r="U249" s="100"/>
    </row>
    <row r="250" spans="1:21" ht="20.25" x14ac:dyDescent="0.3">
      <c r="A250" s="93"/>
      <c r="B250" s="94" t="str">
        <f ca="1">IFERROR(OFFSET(DC[[#Headers],[Code Project]],MATCH(MYCS8[[#This Row],[Project Code and Name ]],DC[Code Project],0),-3),"")</f>
        <v/>
      </c>
      <c r="C250" s="93"/>
      <c r="D250" s="93"/>
      <c r="E250" s="93"/>
      <c r="F250" s="93"/>
      <c r="G250" s="93"/>
      <c r="H250" s="93"/>
      <c r="I250" s="97"/>
      <c r="J250" s="97"/>
      <c r="K250" s="97"/>
      <c r="L250" s="97"/>
      <c r="M250" s="98">
        <f>I250+J250+K250+MYCS8[[#This Row],[Non contractual commitments]]</f>
        <v>0</v>
      </c>
      <c r="N250" s="97"/>
      <c r="O250" s="97"/>
      <c r="P250" s="97"/>
      <c r="Q250" s="97"/>
      <c r="R250" s="97"/>
      <c r="S250" s="93"/>
      <c r="T250" s="93"/>
      <c r="U250" s="100"/>
    </row>
    <row r="251" spans="1:21" ht="20.25" x14ac:dyDescent="0.3">
      <c r="A251" s="93"/>
      <c r="B251" s="94" t="str">
        <f ca="1">IFERROR(OFFSET(DC[[#Headers],[Code Project]],MATCH(MYCS8[[#This Row],[Project Code and Name ]],DC[Code Project],0),-3),"")</f>
        <v/>
      </c>
      <c r="C251" s="93"/>
      <c r="D251" s="93"/>
      <c r="E251" s="93"/>
      <c r="F251" s="93"/>
      <c r="G251" s="93"/>
      <c r="H251" s="93"/>
      <c r="I251" s="97"/>
      <c r="J251" s="97"/>
      <c r="K251" s="97"/>
      <c r="L251" s="97"/>
      <c r="M251" s="98">
        <f>I251+J251+K251+MYCS8[[#This Row],[Non contractual commitments]]</f>
        <v>0</v>
      </c>
      <c r="N251" s="97"/>
      <c r="O251" s="97"/>
      <c r="P251" s="97"/>
      <c r="Q251" s="97"/>
      <c r="R251" s="97"/>
      <c r="S251" s="93"/>
      <c r="T251" s="93"/>
      <c r="U251" s="100"/>
    </row>
    <row r="252" spans="1:21" ht="20.25" x14ac:dyDescent="0.3">
      <c r="A252" s="93"/>
      <c r="B252" s="94" t="str">
        <f ca="1">IFERROR(OFFSET(DC[[#Headers],[Code Project]],MATCH(MYCS8[[#This Row],[Project Code and Name ]],DC[Code Project],0),-3),"")</f>
        <v/>
      </c>
      <c r="C252" s="93"/>
      <c r="D252" s="93"/>
      <c r="E252" s="93"/>
      <c r="F252" s="93"/>
      <c r="G252" s="93"/>
      <c r="H252" s="93"/>
      <c r="I252" s="97"/>
      <c r="J252" s="97"/>
      <c r="K252" s="97"/>
      <c r="L252" s="97"/>
      <c r="M252" s="98">
        <f>I252+J252+K252+MYCS8[[#This Row],[Non contractual commitments]]</f>
        <v>0</v>
      </c>
      <c r="N252" s="97"/>
      <c r="O252" s="97"/>
      <c r="P252" s="97"/>
      <c r="Q252" s="97"/>
      <c r="R252" s="97"/>
      <c r="S252" s="93"/>
      <c r="T252" s="93"/>
      <c r="U252" s="100"/>
    </row>
    <row r="253" spans="1:21" ht="20.25" x14ac:dyDescent="0.3">
      <c r="A253" s="93"/>
      <c r="B253" s="94" t="str">
        <f ca="1">IFERROR(OFFSET(DC[[#Headers],[Code Project]],MATCH(MYCS8[[#This Row],[Project Code and Name ]],DC[Code Project],0),-3),"")</f>
        <v/>
      </c>
      <c r="C253" s="93"/>
      <c r="D253" s="93"/>
      <c r="E253" s="93"/>
      <c r="F253" s="93"/>
      <c r="G253" s="93"/>
      <c r="H253" s="93"/>
      <c r="I253" s="97"/>
      <c r="J253" s="97"/>
      <c r="K253" s="97"/>
      <c r="L253" s="97"/>
      <c r="M253" s="98">
        <f>I253+J253+K253+MYCS8[[#This Row],[Non contractual commitments]]</f>
        <v>0</v>
      </c>
      <c r="N253" s="97"/>
      <c r="O253" s="97"/>
      <c r="P253" s="97"/>
      <c r="Q253" s="97"/>
      <c r="R253" s="97"/>
      <c r="S253" s="93"/>
      <c r="T253" s="93"/>
      <c r="U253" s="100"/>
    </row>
    <row r="254" spans="1:21" ht="20.25" x14ac:dyDescent="0.3">
      <c r="A254" s="93"/>
      <c r="B254" s="94" t="str">
        <f ca="1">IFERROR(OFFSET(DC[[#Headers],[Code Project]],MATCH(MYCS8[[#This Row],[Project Code and Name ]],DC[Code Project],0),-3),"")</f>
        <v/>
      </c>
      <c r="C254" s="93"/>
      <c r="D254" s="93"/>
      <c r="E254" s="93"/>
      <c r="F254" s="93"/>
      <c r="G254" s="93"/>
      <c r="H254" s="93"/>
      <c r="I254" s="97"/>
      <c r="J254" s="97"/>
      <c r="K254" s="97"/>
      <c r="L254" s="97"/>
      <c r="M254" s="98">
        <f>I254+J254+K254+MYCS8[[#This Row],[Non contractual commitments]]</f>
        <v>0</v>
      </c>
      <c r="N254" s="97"/>
      <c r="O254" s="97"/>
      <c r="P254" s="97"/>
      <c r="Q254" s="97"/>
      <c r="R254" s="97"/>
      <c r="S254" s="93"/>
      <c r="T254" s="93"/>
      <c r="U254" s="100"/>
    </row>
    <row r="255" spans="1:21" ht="20.25" x14ac:dyDescent="0.3">
      <c r="A255" s="93"/>
      <c r="B255" s="94" t="str">
        <f ca="1">IFERROR(OFFSET(DC[[#Headers],[Code Project]],MATCH(MYCS8[[#This Row],[Project Code and Name ]],DC[Code Project],0),-3),"")</f>
        <v/>
      </c>
      <c r="C255" s="93"/>
      <c r="D255" s="93"/>
      <c r="E255" s="93"/>
      <c r="F255" s="93"/>
      <c r="G255" s="93"/>
      <c r="H255" s="93"/>
      <c r="I255" s="97"/>
      <c r="J255" s="97"/>
      <c r="K255" s="97"/>
      <c r="L255" s="97"/>
      <c r="M255" s="98">
        <f>I255+J255+K255+MYCS8[[#This Row],[Non contractual commitments]]</f>
        <v>0</v>
      </c>
      <c r="N255" s="97"/>
      <c r="O255" s="97"/>
      <c r="P255" s="97"/>
      <c r="Q255" s="97"/>
      <c r="R255" s="97"/>
      <c r="S255" s="93"/>
      <c r="T255" s="93"/>
      <c r="U255" s="100"/>
    </row>
    <row r="256" spans="1:21" ht="20.25" x14ac:dyDescent="0.3">
      <c r="A256" s="93"/>
      <c r="B256" s="94" t="str">
        <f ca="1">IFERROR(OFFSET(DC[[#Headers],[Code Project]],MATCH(MYCS8[[#This Row],[Project Code and Name ]],DC[Code Project],0),-3),"")</f>
        <v/>
      </c>
      <c r="C256" s="93"/>
      <c r="D256" s="93"/>
      <c r="E256" s="93"/>
      <c r="F256" s="93"/>
      <c r="G256" s="93"/>
      <c r="H256" s="93"/>
      <c r="I256" s="97"/>
      <c r="J256" s="97"/>
      <c r="K256" s="97"/>
      <c r="L256" s="97"/>
      <c r="M256" s="98">
        <f>I256+J256+K256+MYCS8[[#This Row],[Non contractual commitments]]</f>
        <v>0</v>
      </c>
      <c r="N256" s="97"/>
      <c r="O256" s="97"/>
      <c r="P256" s="97"/>
      <c r="Q256" s="97"/>
      <c r="R256" s="97"/>
      <c r="S256" s="93"/>
      <c r="T256" s="93"/>
      <c r="U256" s="100"/>
    </row>
    <row r="257" spans="1:21" ht="20.25" x14ac:dyDescent="0.3">
      <c r="A257" s="93"/>
      <c r="B257" s="94" t="str">
        <f ca="1">IFERROR(OFFSET(DC[[#Headers],[Code Project]],MATCH(MYCS8[[#This Row],[Project Code and Name ]],DC[Code Project],0),-3),"")</f>
        <v/>
      </c>
      <c r="C257" s="93"/>
      <c r="D257" s="93"/>
      <c r="E257" s="93"/>
      <c r="F257" s="93"/>
      <c r="G257" s="93"/>
      <c r="H257" s="93"/>
      <c r="I257" s="97"/>
      <c r="J257" s="97"/>
      <c r="K257" s="97"/>
      <c r="L257" s="97"/>
      <c r="M257" s="98">
        <f>I257+J257+K257+MYCS8[[#This Row],[Non contractual commitments]]</f>
        <v>0</v>
      </c>
      <c r="N257" s="97"/>
      <c r="O257" s="97"/>
      <c r="P257" s="97"/>
      <c r="Q257" s="97"/>
      <c r="R257" s="97"/>
      <c r="S257" s="93"/>
      <c r="T257" s="93"/>
      <c r="U257" s="100"/>
    </row>
    <row r="258" spans="1:21" ht="20.25" x14ac:dyDescent="0.3">
      <c r="A258" s="93"/>
      <c r="B258" s="94" t="str">
        <f ca="1">IFERROR(OFFSET(DC[[#Headers],[Code Project]],MATCH(MYCS8[[#This Row],[Project Code and Name ]],DC[Code Project],0),-3),"")</f>
        <v/>
      </c>
      <c r="C258" s="93"/>
      <c r="D258" s="93"/>
      <c r="E258" s="93"/>
      <c r="F258" s="93"/>
      <c r="G258" s="93"/>
      <c r="H258" s="93"/>
      <c r="I258" s="97"/>
      <c r="J258" s="97"/>
      <c r="K258" s="97"/>
      <c r="L258" s="97"/>
      <c r="M258" s="98">
        <f>I258+J258+K258+MYCS8[[#This Row],[Non contractual commitments]]</f>
        <v>0</v>
      </c>
      <c r="N258" s="97"/>
      <c r="O258" s="97"/>
      <c r="P258" s="97"/>
      <c r="Q258" s="97"/>
      <c r="R258" s="97"/>
      <c r="S258" s="93"/>
      <c r="T258" s="93"/>
      <c r="U258" s="100"/>
    </row>
    <row r="259" spans="1:21" ht="20.25" x14ac:dyDescent="0.3">
      <c r="A259" s="93"/>
      <c r="B259" s="94" t="str">
        <f ca="1">IFERROR(OFFSET(DC[[#Headers],[Code Project]],MATCH(MYCS8[[#This Row],[Project Code and Name ]],DC[Code Project],0),-3),"")</f>
        <v/>
      </c>
      <c r="C259" s="93"/>
      <c r="D259" s="93"/>
      <c r="E259" s="93"/>
      <c r="F259" s="93"/>
      <c r="G259" s="93"/>
      <c r="H259" s="93"/>
      <c r="I259" s="97"/>
      <c r="J259" s="97"/>
      <c r="K259" s="97"/>
      <c r="L259" s="97"/>
      <c r="M259" s="98">
        <f>I259+J259+K259+MYCS8[[#This Row],[Non contractual commitments]]</f>
        <v>0</v>
      </c>
      <c r="N259" s="97"/>
      <c r="O259" s="97"/>
      <c r="P259" s="97"/>
      <c r="Q259" s="97"/>
      <c r="R259" s="97"/>
      <c r="S259" s="93"/>
      <c r="T259" s="93"/>
      <c r="U259" s="100"/>
    </row>
    <row r="260" spans="1:21" ht="20.25" x14ac:dyDescent="0.3">
      <c r="A260" s="93"/>
      <c r="B260" s="94" t="str">
        <f ca="1">IFERROR(OFFSET(DC[[#Headers],[Code Project]],MATCH(MYCS8[[#This Row],[Project Code and Name ]],DC[Code Project],0),-3),"")</f>
        <v/>
      </c>
      <c r="C260" s="93"/>
      <c r="D260" s="93"/>
      <c r="E260" s="93"/>
      <c r="F260" s="93"/>
      <c r="G260" s="93"/>
      <c r="H260" s="93"/>
      <c r="I260" s="97"/>
      <c r="J260" s="97"/>
      <c r="K260" s="97"/>
      <c r="L260" s="97"/>
      <c r="M260" s="98">
        <f>I260+J260+K260+MYCS8[[#This Row],[Non contractual commitments]]</f>
        <v>0</v>
      </c>
      <c r="N260" s="97"/>
      <c r="O260" s="97"/>
      <c r="P260" s="97"/>
      <c r="Q260" s="97"/>
      <c r="R260" s="97"/>
      <c r="S260" s="93"/>
      <c r="T260" s="93"/>
      <c r="U260" s="100"/>
    </row>
    <row r="261" spans="1:21" ht="20.25" x14ac:dyDescent="0.3">
      <c r="A261" s="93"/>
      <c r="B261" s="94" t="str">
        <f ca="1">IFERROR(OFFSET(DC[[#Headers],[Code Project]],MATCH(MYCS8[[#This Row],[Project Code and Name ]],DC[Code Project],0),-3),"")</f>
        <v/>
      </c>
      <c r="C261" s="93"/>
      <c r="D261" s="93"/>
      <c r="E261" s="93"/>
      <c r="F261" s="93"/>
      <c r="G261" s="93"/>
      <c r="H261" s="93"/>
      <c r="I261" s="97"/>
      <c r="J261" s="97"/>
      <c r="K261" s="97"/>
      <c r="L261" s="97"/>
      <c r="M261" s="98">
        <f>I261+J261+K261+MYCS8[[#This Row],[Non contractual commitments]]</f>
        <v>0</v>
      </c>
      <c r="N261" s="97"/>
      <c r="O261" s="97"/>
      <c r="P261" s="97"/>
      <c r="Q261" s="97"/>
      <c r="R261" s="97"/>
      <c r="S261" s="93"/>
      <c r="T261" s="93"/>
      <c r="U261" s="100"/>
    </row>
    <row r="262" spans="1:21" ht="20.25" x14ac:dyDescent="0.3">
      <c r="A262" s="93"/>
      <c r="B262" s="94" t="str">
        <f ca="1">IFERROR(OFFSET(DC[[#Headers],[Code Project]],MATCH(MYCS8[[#This Row],[Project Code and Name ]],DC[Code Project],0),-3),"")</f>
        <v/>
      </c>
      <c r="C262" s="93"/>
      <c r="D262" s="93"/>
      <c r="E262" s="93"/>
      <c r="F262" s="93"/>
      <c r="G262" s="93"/>
      <c r="H262" s="93"/>
      <c r="I262" s="97"/>
      <c r="J262" s="97"/>
      <c r="K262" s="97"/>
      <c r="L262" s="97"/>
      <c r="M262" s="98">
        <f>I262+J262+K262+MYCS8[[#This Row],[Non contractual commitments]]</f>
        <v>0</v>
      </c>
      <c r="N262" s="97"/>
      <c r="O262" s="97"/>
      <c r="P262" s="97"/>
      <c r="Q262" s="97"/>
      <c r="R262" s="97"/>
      <c r="S262" s="93"/>
      <c r="T262" s="93"/>
      <c r="U262" s="100"/>
    </row>
    <row r="263" spans="1:21" ht="20.25" x14ac:dyDescent="0.3">
      <c r="A263" s="93"/>
      <c r="B263" s="94" t="str">
        <f ca="1">IFERROR(OFFSET(DC[[#Headers],[Code Project]],MATCH(MYCS8[[#This Row],[Project Code and Name ]],DC[Code Project],0),-3),"")</f>
        <v/>
      </c>
      <c r="C263" s="93"/>
      <c r="D263" s="93"/>
      <c r="E263" s="93"/>
      <c r="F263" s="93"/>
      <c r="G263" s="93"/>
      <c r="H263" s="93"/>
      <c r="I263" s="97"/>
      <c r="J263" s="97"/>
      <c r="K263" s="97"/>
      <c r="L263" s="97"/>
      <c r="M263" s="98">
        <f>I263+J263+K263+MYCS8[[#This Row],[Non contractual commitments]]</f>
        <v>0</v>
      </c>
      <c r="N263" s="97"/>
      <c r="O263" s="97"/>
      <c r="P263" s="97"/>
      <c r="Q263" s="97"/>
      <c r="R263" s="97"/>
      <c r="S263" s="93"/>
      <c r="T263" s="93"/>
      <c r="U263" s="100"/>
    </row>
    <row r="264" spans="1:21" ht="20.25" x14ac:dyDescent="0.3">
      <c r="A264" s="93"/>
      <c r="B264" s="94" t="str">
        <f ca="1">IFERROR(OFFSET(DC[[#Headers],[Code Project]],MATCH(MYCS8[[#This Row],[Project Code and Name ]],DC[Code Project],0),-3),"")</f>
        <v/>
      </c>
      <c r="C264" s="93"/>
      <c r="D264" s="93"/>
      <c r="E264" s="93"/>
      <c r="F264" s="93"/>
      <c r="G264" s="93"/>
      <c r="H264" s="93"/>
      <c r="I264" s="97"/>
      <c r="J264" s="97"/>
      <c r="K264" s="97"/>
      <c r="L264" s="97"/>
      <c r="M264" s="98">
        <f>I264+J264+K264+MYCS8[[#This Row],[Non contractual commitments]]</f>
        <v>0</v>
      </c>
      <c r="N264" s="97"/>
      <c r="O264" s="97"/>
      <c r="P264" s="97"/>
      <c r="Q264" s="97"/>
      <c r="R264" s="97"/>
      <c r="S264" s="93"/>
      <c r="T264" s="93"/>
      <c r="U264" s="100"/>
    </row>
    <row r="265" spans="1:21" ht="20.25" x14ac:dyDescent="0.3">
      <c r="A265" s="93"/>
      <c r="B265" s="94" t="str">
        <f ca="1">IFERROR(OFFSET(DC[[#Headers],[Code Project]],MATCH(MYCS8[[#This Row],[Project Code and Name ]],DC[Code Project],0),-3),"")</f>
        <v/>
      </c>
      <c r="C265" s="93"/>
      <c r="D265" s="93"/>
      <c r="E265" s="93"/>
      <c r="F265" s="93"/>
      <c r="G265" s="93"/>
      <c r="H265" s="93"/>
      <c r="I265" s="97"/>
      <c r="J265" s="97"/>
      <c r="K265" s="97"/>
      <c r="L265" s="97"/>
      <c r="M265" s="98">
        <f>I265+J265+K265+MYCS8[[#This Row],[Non contractual commitments]]</f>
        <v>0</v>
      </c>
      <c r="N265" s="97"/>
      <c r="O265" s="97"/>
      <c r="P265" s="97"/>
      <c r="Q265" s="97"/>
      <c r="R265" s="97"/>
      <c r="S265" s="93"/>
      <c r="T265" s="93"/>
      <c r="U265" s="100"/>
    </row>
    <row r="266" spans="1:21" ht="20.25" x14ac:dyDescent="0.3">
      <c r="A266" s="93"/>
      <c r="B266" s="94" t="str">
        <f ca="1">IFERROR(OFFSET(DC[[#Headers],[Code Project]],MATCH(MYCS8[[#This Row],[Project Code and Name ]],DC[Code Project],0),-3),"")</f>
        <v/>
      </c>
      <c r="C266" s="93"/>
      <c r="D266" s="93"/>
      <c r="E266" s="93"/>
      <c r="F266" s="93"/>
      <c r="G266" s="93"/>
      <c r="H266" s="93"/>
      <c r="I266" s="97"/>
      <c r="J266" s="97"/>
      <c r="K266" s="97"/>
      <c r="L266" s="97"/>
      <c r="M266" s="98">
        <f>I266+J266+K266+MYCS8[[#This Row],[Non contractual commitments]]</f>
        <v>0</v>
      </c>
      <c r="N266" s="97"/>
      <c r="O266" s="97"/>
      <c r="P266" s="97"/>
      <c r="Q266" s="97"/>
      <c r="R266" s="97"/>
      <c r="S266" s="93"/>
      <c r="T266" s="93"/>
      <c r="U266" s="100"/>
    </row>
    <row r="267" spans="1:21" ht="20.25" x14ac:dyDescent="0.3">
      <c r="A267" s="93"/>
      <c r="B267" s="94" t="str">
        <f ca="1">IFERROR(OFFSET(DC[[#Headers],[Code Project]],MATCH(MYCS8[[#This Row],[Project Code and Name ]],DC[Code Project],0),-3),"")</f>
        <v/>
      </c>
      <c r="C267" s="93"/>
      <c r="D267" s="93"/>
      <c r="E267" s="93"/>
      <c r="F267" s="93"/>
      <c r="G267" s="93"/>
      <c r="H267" s="93"/>
      <c r="I267" s="97"/>
      <c r="J267" s="97"/>
      <c r="K267" s="97"/>
      <c r="L267" s="97"/>
      <c r="M267" s="98">
        <f>I267+J267+K267+MYCS8[[#This Row],[Non contractual commitments]]</f>
        <v>0</v>
      </c>
      <c r="N267" s="97"/>
      <c r="O267" s="97"/>
      <c r="P267" s="97"/>
      <c r="Q267" s="97"/>
      <c r="R267" s="97"/>
      <c r="S267" s="93"/>
      <c r="T267" s="93"/>
      <c r="U267" s="100"/>
    </row>
    <row r="268" spans="1:21" ht="20.25" x14ac:dyDescent="0.3">
      <c r="A268" s="93"/>
      <c r="B268" s="94" t="str">
        <f ca="1">IFERROR(OFFSET(DC[[#Headers],[Code Project]],MATCH(MYCS8[[#This Row],[Project Code and Name ]],DC[Code Project],0),-3),"")</f>
        <v/>
      </c>
      <c r="C268" s="93"/>
      <c r="D268" s="93"/>
      <c r="E268" s="93"/>
      <c r="F268" s="93"/>
      <c r="G268" s="93"/>
      <c r="H268" s="93"/>
      <c r="I268" s="97"/>
      <c r="J268" s="97"/>
      <c r="K268" s="97"/>
      <c r="L268" s="97"/>
      <c r="M268" s="98">
        <f>I268+J268+K268+MYCS8[[#This Row],[Non contractual commitments]]</f>
        <v>0</v>
      </c>
      <c r="N268" s="97"/>
      <c r="O268" s="97"/>
      <c r="P268" s="97"/>
      <c r="Q268" s="97"/>
      <c r="R268" s="97"/>
      <c r="S268" s="93"/>
      <c r="T268" s="93"/>
      <c r="U268" s="100"/>
    </row>
    <row r="269" spans="1:21" ht="20.25" x14ac:dyDescent="0.3">
      <c r="A269" s="93"/>
      <c r="B269" s="94" t="str">
        <f ca="1">IFERROR(OFFSET(DC[[#Headers],[Code Project]],MATCH(MYCS8[[#This Row],[Project Code and Name ]],DC[Code Project],0),-3),"")</f>
        <v/>
      </c>
      <c r="C269" s="93"/>
      <c r="D269" s="93"/>
      <c r="E269" s="93"/>
      <c r="F269" s="93"/>
      <c r="G269" s="93"/>
      <c r="H269" s="93"/>
      <c r="I269" s="97"/>
      <c r="J269" s="97"/>
      <c r="K269" s="97"/>
      <c r="L269" s="97"/>
      <c r="M269" s="98">
        <f>I269+J269+K269+MYCS8[[#This Row],[Non contractual commitments]]</f>
        <v>0</v>
      </c>
      <c r="N269" s="97"/>
      <c r="O269" s="97"/>
      <c r="P269" s="97"/>
      <c r="Q269" s="97"/>
      <c r="R269" s="97"/>
      <c r="S269" s="93"/>
      <c r="T269" s="93"/>
      <c r="U269" s="100"/>
    </row>
    <row r="270" spans="1:21" ht="20.25" x14ac:dyDescent="0.3">
      <c r="A270" s="93"/>
      <c r="B270" s="94" t="str">
        <f ca="1">IFERROR(OFFSET(DC[[#Headers],[Code Project]],MATCH(MYCS8[[#This Row],[Project Code and Name ]],DC[Code Project],0),-3),"")</f>
        <v/>
      </c>
      <c r="C270" s="93"/>
      <c r="D270" s="93"/>
      <c r="E270" s="93"/>
      <c r="F270" s="93"/>
      <c r="G270" s="93"/>
      <c r="H270" s="93"/>
      <c r="I270" s="97"/>
      <c r="J270" s="97"/>
      <c r="K270" s="97"/>
      <c r="L270" s="97"/>
      <c r="M270" s="98">
        <f>I270+J270+K270+MYCS8[[#This Row],[Non contractual commitments]]</f>
        <v>0</v>
      </c>
      <c r="N270" s="97"/>
      <c r="O270" s="97"/>
      <c r="P270" s="97"/>
      <c r="Q270" s="97"/>
      <c r="R270" s="97"/>
      <c r="S270" s="93"/>
      <c r="T270" s="93"/>
      <c r="U270" s="100"/>
    </row>
    <row r="271" spans="1:21" ht="20.25" x14ac:dyDescent="0.3">
      <c r="A271" s="93"/>
      <c r="B271" s="94" t="str">
        <f ca="1">IFERROR(OFFSET(DC[[#Headers],[Code Project]],MATCH(MYCS8[[#This Row],[Project Code and Name ]],DC[Code Project],0),-3),"")</f>
        <v/>
      </c>
      <c r="C271" s="93"/>
      <c r="D271" s="93"/>
      <c r="E271" s="93"/>
      <c r="F271" s="93"/>
      <c r="G271" s="93"/>
      <c r="H271" s="93"/>
      <c r="I271" s="97"/>
      <c r="J271" s="97"/>
      <c r="K271" s="97"/>
      <c r="L271" s="97"/>
      <c r="M271" s="98">
        <f>I271+J271+K271+MYCS8[[#This Row],[Non contractual commitments]]</f>
        <v>0</v>
      </c>
      <c r="N271" s="97"/>
      <c r="O271" s="97"/>
      <c r="P271" s="97"/>
      <c r="Q271" s="97"/>
      <c r="R271" s="97"/>
      <c r="S271" s="93"/>
      <c r="T271" s="93"/>
      <c r="U271" s="100"/>
    </row>
    <row r="272" spans="1:21" ht="20.25" x14ac:dyDescent="0.3">
      <c r="A272" s="93"/>
      <c r="B272" s="94" t="str">
        <f ca="1">IFERROR(OFFSET(DC[[#Headers],[Code Project]],MATCH(MYCS8[[#This Row],[Project Code and Name ]],DC[Code Project],0),-3),"")</f>
        <v/>
      </c>
      <c r="C272" s="93"/>
      <c r="D272" s="93"/>
      <c r="E272" s="93"/>
      <c r="F272" s="93"/>
      <c r="G272" s="93"/>
      <c r="H272" s="93"/>
      <c r="I272" s="97"/>
      <c r="J272" s="97"/>
      <c r="K272" s="97"/>
      <c r="L272" s="97"/>
      <c r="M272" s="98">
        <f>I272+J272+K272+MYCS8[[#This Row],[Non contractual commitments]]</f>
        <v>0</v>
      </c>
      <c r="N272" s="97"/>
      <c r="O272" s="97"/>
      <c r="P272" s="97"/>
      <c r="Q272" s="97"/>
      <c r="R272" s="97"/>
      <c r="S272" s="93"/>
      <c r="T272" s="93"/>
      <c r="U272" s="100"/>
    </row>
    <row r="273" spans="1:21" ht="20.25" x14ac:dyDescent="0.3">
      <c r="A273" s="93"/>
      <c r="B273" s="94" t="str">
        <f ca="1">IFERROR(OFFSET(DC[[#Headers],[Code Project]],MATCH(MYCS8[[#This Row],[Project Code and Name ]],DC[Code Project],0),-3),"")</f>
        <v/>
      </c>
      <c r="C273" s="93"/>
      <c r="D273" s="93"/>
      <c r="E273" s="93"/>
      <c r="F273" s="93"/>
      <c r="G273" s="93"/>
      <c r="H273" s="93"/>
      <c r="I273" s="97"/>
      <c r="J273" s="97"/>
      <c r="K273" s="97"/>
      <c r="L273" s="97"/>
      <c r="M273" s="98">
        <f>I273+J273+K273+MYCS8[[#This Row],[Non contractual commitments]]</f>
        <v>0</v>
      </c>
      <c r="N273" s="97"/>
      <c r="O273" s="97"/>
      <c r="P273" s="97"/>
      <c r="Q273" s="97"/>
      <c r="R273" s="97"/>
      <c r="S273" s="93"/>
      <c r="T273" s="93"/>
      <c r="U273" s="100"/>
    </row>
    <row r="274" spans="1:21" ht="20.25" x14ac:dyDescent="0.3">
      <c r="A274" s="93"/>
      <c r="B274" s="94" t="str">
        <f ca="1">IFERROR(OFFSET(DC[[#Headers],[Code Project]],MATCH(MYCS8[[#This Row],[Project Code and Name ]],DC[Code Project],0),-3),"")</f>
        <v/>
      </c>
      <c r="C274" s="93"/>
      <c r="D274" s="93"/>
      <c r="E274" s="93"/>
      <c r="F274" s="93"/>
      <c r="G274" s="93"/>
      <c r="H274" s="93"/>
      <c r="I274" s="97"/>
      <c r="J274" s="97"/>
      <c r="K274" s="97"/>
      <c r="L274" s="97"/>
      <c r="M274" s="98">
        <f>I274+J274+K274+MYCS8[[#This Row],[Non contractual commitments]]</f>
        <v>0</v>
      </c>
      <c r="N274" s="97"/>
      <c r="O274" s="97"/>
      <c r="P274" s="97"/>
      <c r="Q274" s="97"/>
      <c r="R274" s="97"/>
      <c r="S274" s="93"/>
      <c r="T274" s="93"/>
      <c r="U274" s="100"/>
    </row>
    <row r="275" spans="1:21" ht="20.25" x14ac:dyDescent="0.3">
      <c r="A275" s="93"/>
      <c r="B275" s="94" t="str">
        <f ca="1">IFERROR(OFFSET(DC[[#Headers],[Code Project]],MATCH(MYCS8[[#This Row],[Project Code and Name ]],DC[Code Project],0),-3),"")</f>
        <v/>
      </c>
      <c r="C275" s="93"/>
      <c r="D275" s="93"/>
      <c r="E275" s="93"/>
      <c r="F275" s="93"/>
      <c r="G275" s="93"/>
      <c r="H275" s="93"/>
      <c r="I275" s="97"/>
      <c r="J275" s="97"/>
      <c r="K275" s="97"/>
      <c r="L275" s="97"/>
      <c r="M275" s="98">
        <f>I275+J275+K275+MYCS8[[#This Row],[Non contractual commitments]]</f>
        <v>0</v>
      </c>
      <c r="N275" s="97"/>
      <c r="O275" s="97"/>
      <c r="P275" s="97"/>
      <c r="Q275" s="97"/>
      <c r="R275" s="97"/>
      <c r="S275" s="93"/>
      <c r="T275" s="93"/>
      <c r="U275" s="100"/>
    </row>
    <row r="276" spans="1:21" ht="20.25" x14ac:dyDescent="0.3">
      <c r="A276" s="93"/>
      <c r="B276" s="94" t="str">
        <f ca="1">IFERROR(OFFSET(DC[[#Headers],[Code Project]],MATCH(MYCS8[[#This Row],[Project Code and Name ]],DC[Code Project],0),-3),"")</f>
        <v/>
      </c>
      <c r="C276" s="93"/>
      <c r="D276" s="93"/>
      <c r="E276" s="93"/>
      <c r="F276" s="93"/>
      <c r="G276" s="93"/>
      <c r="H276" s="93"/>
      <c r="I276" s="97"/>
      <c r="J276" s="97"/>
      <c r="K276" s="97"/>
      <c r="L276" s="97"/>
      <c r="M276" s="98">
        <f>I276+J276+K276+MYCS8[[#This Row],[Non contractual commitments]]</f>
        <v>0</v>
      </c>
      <c r="N276" s="97"/>
      <c r="O276" s="97"/>
      <c r="P276" s="97"/>
      <c r="Q276" s="97"/>
      <c r="R276" s="97"/>
      <c r="S276" s="93"/>
      <c r="T276" s="93"/>
      <c r="U276" s="100"/>
    </row>
    <row r="277" spans="1:21" ht="20.25" x14ac:dyDescent="0.3">
      <c r="A277" s="93"/>
      <c r="B277" s="94" t="str">
        <f ca="1">IFERROR(OFFSET(DC[[#Headers],[Code Project]],MATCH(MYCS8[[#This Row],[Project Code and Name ]],DC[Code Project],0),-3),"")</f>
        <v/>
      </c>
      <c r="C277" s="93"/>
      <c r="D277" s="93"/>
      <c r="E277" s="93"/>
      <c r="F277" s="93"/>
      <c r="G277" s="93"/>
      <c r="H277" s="93"/>
      <c r="I277" s="97"/>
      <c r="J277" s="97"/>
      <c r="K277" s="97"/>
      <c r="L277" s="97"/>
      <c r="M277" s="98">
        <f>I277+J277+K277+MYCS8[[#This Row],[Non contractual commitments]]</f>
        <v>0</v>
      </c>
      <c r="N277" s="97"/>
      <c r="O277" s="97"/>
      <c r="P277" s="97"/>
      <c r="Q277" s="97"/>
      <c r="R277" s="97"/>
      <c r="S277" s="93"/>
      <c r="T277" s="93"/>
      <c r="U277" s="100"/>
    </row>
    <row r="278" spans="1:21" ht="20.25" x14ac:dyDescent="0.3">
      <c r="A278" s="93"/>
      <c r="B278" s="94" t="str">
        <f ca="1">IFERROR(OFFSET(DC[[#Headers],[Code Project]],MATCH(MYCS8[[#This Row],[Project Code and Name ]],DC[Code Project],0),-3),"")</f>
        <v/>
      </c>
      <c r="C278" s="93"/>
      <c r="D278" s="93"/>
      <c r="E278" s="93"/>
      <c r="F278" s="93"/>
      <c r="G278" s="93"/>
      <c r="H278" s="93"/>
      <c r="I278" s="97"/>
      <c r="J278" s="97"/>
      <c r="K278" s="97"/>
      <c r="L278" s="97"/>
      <c r="M278" s="98">
        <f>I278+J278+K278+MYCS8[[#This Row],[Non contractual commitments]]</f>
        <v>0</v>
      </c>
      <c r="N278" s="97"/>
      <c r="O278" s="97"/>
      <c r="P278" s="97"/>
      <c r="Q278" s="97"/>
      <c r="R278" s="97"/>
      <c r="S278" s="93"/>
      <c r="T278" s="93"/>
      <c r="U278" s="100"/>
    </row>
    <row r="279" spans="1:21" ht="20.25" x14ac:dyDescent="0.3">
      <c r="A279" s="93"/>
      <c r="B279" s="94" t="str">
        <f ca="1">IFERROR(OFFSET(DC[[#Headers],[Code Project]],MATCH(MYCS8[[#This Row],[Project Code and Name ]],DC[Code Project],0),-3),"")</f>
        <v/>
      </c>
      <c r="C279" s="93"/>
      <c r="D279" s="93"/>
      <c r="E279" s="93"/>
      <c r="F279" s="93"/>
      <c r="G279" s="93"/>
      <c r="H279" s="93"/>
      <c r="I279" s="97"/>
      <c r="J279" s="97"/>
      <c r="K279" s="97"/>
      <c r="L279" s="97"/>
      <c r="M279" s="98">
        <f>I279+J279+K279+MYCS8[[#This Row],[Non contractual commitments]]</f>
        <v>0</v>
      </c>
      <c r="N279" s="97"/>
      <c r="O279" s="97"/>
      <c r="P279" s="97"/>
      <c r="Q279" s="97"/>
      <c r="R279" s="97"/>
      <c r="S279" s="93"/>
      <c r="T279" s="93"/>
      <c r="U279" s="100"/>
    </row>
    <row r="280" spans="1:21" ht="20.25" x14ac:dyDescent="0.3">
      <c r="A280" s="93"/>
      <c r="B280" s="94" t="str">
        <f ca="1">IFERROR(OFFSET(DC[[#Headers],[Code Project]],MATCH(MYCS8[[#This Row],[Project Code and Name ]],DC[Code Project],0),-3),"")</f>
        <v/>
      </c>
      <c r="C280" s="93"/>
      <c r="D280" s="93"/>
      <c r="E280" s="93"/>
      <c r="F280" s="93"/>
      <c r="G280" s="93"/>
      <c r="H280" s="93"/>
      <c r="I280" s="97"/>
      <c r="J280" s="97"/>
      <c r="K280" s="97"/>
      <c r="L280" s="97"/>
      <c r="M280" s="98">
        <f>I280+J280+K280+MYCS8[[#This Row],[Non contractual commitments]]</f>
        <v>0</v>
      </c>
      <c r="N280" s="97"/>
      <c r="O280" s="97"/>
      <c r="P280" s="97"/>
      <c r="Q280" s="97"/>
      <c r="R280" s="97"/>
      <c r="S280" s="93"/>
      <c r="T280" s="93"/>
      <c r="U280" s="100"/>
    </row>
    <row r="281" spans="1:21" ht="20.25" x14ac:dyDescent="0.3">
      <c r="A281" s="93"/>
      <c r="B281" s="94" t="str">
        <f ca="1">IFERROR(OFFSET(DC[[#Headers],[Code Project]],MATCH(MYCS8[[#This Row],[Project Code and Name ]],DC[Code Project],0),-3),"")</f>
        <v/>
      </c>
      <c r="C281" s="93"/>
      <c r="D281" s="93"/>
      <c r="E281" s="93"/>
      <c r="F281" s="93"/>
      <c r="G281" s="93"/>
      <c r="H281" s="93"/>
      <c r="I281" s="97"/>
      <c r="J281" s="97"/>
      <c r="K281" s="97"/>
      <c r="L281" s="97"/>
      <c r="M281" s="98">
        <f>I281+J281+K281+MYCS8[[#This Row],[Non contractual commitments]]</f>
        <v>0</v>
      </c>
      <c r="N281" s="97"/>
      <c r="O281" s="97"/>
      <c r="P281" s="97"/>
      <c r="Q281" s="97"/>
      <c r="R281" s="97"/>
      <c r="S281" s="93"/>
      <c r="T281" s="93"/>
      <c r="U281" s="100"/>
    </row>
    <row r="282" spans="1:21" ht="20.25" x14ac:dyDescent="0.3">
      <c r="A282" s="93"/>
      <c r="B282" s="94" t="str">
        <f ca="1">IFERROR(OFFSET(DC[[#Headers],[Code Project]],MATCH(MYCS8[[#This Row],[Project Code and Name ]],DC[Code Project],0),-3),"")</f>
        <v/>
      </c>
      <c r="C282" s="93"/>
      <c r="D282" s="93"/>
      <c r="E282" s="93"/>
      <c r="F282" s="93"/>
      <c r="G282" s="93"/>
      <c r="H282" s="93"/>
      <c r="I282" s="97"/>
      <c r="J282" s="97"/>
      <c r="K282" s="97"/>
      <c r="L282" s="97"/>
      <c r="M282" s="98">
        <f>I282+J282+K282+MYCS8[[#This Row],[Non contractual commitments]]</f>
        <v>0</v>
      </c>
      <c r="N282" s="97"/>
      <c r="O282" s="97"/>
      <c r="P282" s="97"/>
      <c r="Q282" s="97"/>
      <c r="R282" s="97"/>
      <c r="S282" s="93"/>
      <c r="T282" s="93"/>
      <c r="U282" s="100"/>
    </row>
    <row r="283" spans="1:21" ht="20.25" x14ac:dyDescent="0.3">
      <c r="A283" s="93"/>
      <c r="B283" s="94" t="str">
        <f ca="1">IFERROR(OFFSET(DC[[#Headers],[Code Project]],MATCH(MYCS8[[#This Row],[Project Code and Name ]],DC[Code Project],0),-3),"")</f>
        <v/>
      </c>
      <c r="C283" s="93"/>
      <c r="D283" s="93"/>
      <c r="E283" s="93"/>
      <c r="F283" s="93"/>
      <c r="G283" s="93"/>
      <c r="H283" s="93"/>
      <c r="I283" s="97"/>
      <c r="J283" s="97"/>
      <c r="K283" s="97"/>
      <c r="L283" s="97"/>
      <c r="M283" s="98">
        <f>I283+J283+K283+MYCS8[[#This Row],[Non contractual commitments]]</f>
        <v>0</v>
      </c>
      <c r="N283" s="97"/>
      <c r="O283" s="97"/>
      <c r="P283" s="97"/>
      <c r="Q283" s="97"/>
      <c r="R283" s="97"/>
      <c r="S283" s="93"/>
      <c r="T283" s="93"/>
      <c r="U283" s="100"/>
    </row>
    <row r="284" spans="1:21" ht="20.25" x14ac:dyDescent="0.3">
      <c r="A284" s="93"/>
      <c r="B284" s="94" t="str">
        <f ca="1">IFERROR(OFFSET(DC[[#Headers],[Code Project]],MATCH(MYCS8[[#This Row],[Project Code and Name ]],DC[Code Project],0),-3),"")</f>
        <v/>
      </c>
      <c r="C284" s="93"/>
      <c r="D284" s="93"/>
      <c r="E284" s="93"/>
      <c r="F284" s="93"/>
      <c r="G284" s="93"/>
      <c r="H284" s="93"/>
      <c r="I284" s="97"/>
      <c r="J284" s="97"/>
      <c r="K284" s="97"/>
      <c r="L284" s="97"/>
      <c r="M284" s="98">
        <f>I284+J284+K284+MYCS8[[#This Row],[Non contractual commitments]]</f>
        <v>0</v>
      </c>
      <c r="N284" s="97"/>
      <c r="O284" s="97"/>
      <c r="P284" s="97"/>
      <c r="Q284" s="97"/>
      <c r="R284" s="97"/>
      <c r="S284" s="93"/>
      <c r="T284" s="93"/>
      <c r="U284" s="100"/>
    </row>
    <row r="285" spans="1:21" ht="20.25" x14ac:dyDescent="0.3">
      <c r="A285" s="93"/>
      <c r="B285" s="94" t="str">
        <f ca="1">IFERROR(OFFSET(DC[[#Headers],[Code Project]],MATCH(MYCS8[[#This Row],[Project Code and Name ]],DC[Code Project],0),-3),"")</f>
        <v/>
      </c>
      <c r="C285" s="93"/>
      <c r="D285" s="93"/>
      <c r="E285" s="93"/>
      <c r="F285" s="93"/>
      <c r="G285" s="93"/>
      <c r="H285" s="93"/>
      <c r="I285" s="97"/>
      <c r="J285" s="97"/>
      <c r="K285" s="97"/>
      <c r="L285" s="97"/>
      <c r="M285" s="98">
        <f>I285+J285+K285+MYCS8[[#This Row],[Non contractual commitments]]</f>
        <v>0</v>
      </c>
      <c r="N285" s="97"/>
      <c r="O285" s="97"/>
      <c r="P285" s="97"/>
      <c r="Q285" s="97"/>
      <c r="R285" s="97"/>
      <c r="S285" s="93"/>
      <c r="T285" s="93"/>
      <c r="U285" s="100"/>
    </row>
    <row r="286" spans="1:21" ht="20.25" x14ac:dyDescent="0.3">
      <c r="A286" s="93"/>
      <c r="B286" s="94" t="str">
        <f ca="1">IFERROR(OFFSET(DC[[#Headers],[Code Project]],MATCH(MYCS8[[#This Row],[Project Code and Name ]],DC[Code Project],0),-3),"")</f>
        <v/>
      </c>
      <c r="C286" s="93"/>
      <c r="D286" s="93"/>
      <c r="E286" s="93"/>
      <c r="F286" s="93"/>
      <c r="G286" s="93"/>
      <c r="H286" s="93"/>
      <c r="I286" s="97"/>
      <c r="J286" s="97"/>
      <c r="K286" s="97"/>
      <c r="L286" s="97"/>
      <c r="M286" s="98">
        <f>I286+J286+K286+MYCS8[[#This Row],[Non contractual commitments]]</f>
        <v>0</v>
      </c>
      <c r="N286" s="97"/>
      <c r="O286" s="97"/>
      <c r="P286" s="97"/>
      <c r="Q286" s="97"/>
      <c r="R286" s="97"/>
      <c r="S286" s="93"/>
      <c r="T286" s="93"/>
      <c r="U286" s="100"/>
    </row>
    <row r="287" spans="1:21" ht="20.25" x14ac:dyDescent="0.3">
      <c r="A287" s="93"/>
      <c r="B287" s="94" t="str">
        <f ca="1">IFERROR(OFFSET(DC[[#Headers],[Code Project]],MATCH(MYCS8[[#This Row],[Project Code and Name ]],DC[Code Project],0),-3),"")</f>
        <v/>
      </c>
      <c r="C287" s="93"/>
      <c r="D287" s="93"/>
      <c r="E287" s="93"/>
      <c r="F287" s="93"/>
      <c r="G287" s="93"/>
      <c r="H287" s="93"/>
      <c r="I287" s="97"/>
      <c r="J287" s="97"/>
      <c r="K287" s="97"/>
      <c r="L287" s="97"/>
      <c r="M287" s="98">
        <f>I287+J287+K287+MYCS8[[#This Row],[Non contractual commitments]]</f>
        <v>0</v>
      </c>
      <c r="N287" s="97"/>
      <c r="O287" s="97"/>
      <c r="P287" s="97"/>
      <c r="Q287" s="97"/>
      <c r="R287" s="97"/>
      <c r="S287" s="93"/>
      <c r="T287" s="93"/>
      <c r="U287" s="100"/>
    </row>
    <row r="288" spans="1:21" ht="20.25" x14ac:dyDescent="0.3">
      <c r="A288" s="93"/>
      <c r="B288" s="94" t="str">
        <f ca="1">IFERROR(OFFSET(DC[[#Headers],[Code Project]],MATCH(MYCS8[[#This Row],[Project Code and Name ]],DC[Code Project],0),-3),"")</f>
        <v/>
      </c>
      <c r="C288" s="93"/>
      <c r="D288" s="93"/>
      <c r="E288" s="93"/>
      <c r="F288" s="93"/>
      <c r="G288" s="93"/>
      <c r="H288" s="93"/>
      <c r="I288" s="97"/>
      <c r="J288" s="97"/>
      <c r="K288" s="97"/>
      <c r="L288" s="97"/>
      <c r="M288" s="98">
        <f>I288+J288+K288+MYCS8[[#This Row],[Non contractual commitments]]</f>
        <v>0</v>
      </c>
      <c r="N288" s="97"/>
      <c r="O288" s="97"/>
      <c r="P288" s="97"/>
      <c r="Q288" s="97"/>
      <c r="R288" s="97"/>
      <c r="S288" s="93"/>
      <c r="T288" s="93"/>
      <c r="U288" s="100"/>
    </row>
    <row r="289" spans="1:21" ht="20.25" x14ac:dyDescent="0.3">
      <c r="A289" s="93"/>
      <c r="B289" s="94" t="str">
        <f ca="1">IFERROR(OFFSET(DC[[#Headers],[Code Project]],MATCH(MYCS8[[#This Row],[Project Code and Name ]],DC[Code Project],0),-3),"")</f>
        <v/>
      </c>
      <c r="C289" s="93"/>
      <c r="D289" s="93"/>
      <c r="E289" s="93"/>
      <c r="F289" s="93"/>
      <c r="G289" s="93"/>
      <c r="H289" s="93"/>
      <c r="I289" s="97"/>
      <c r="J289" s="97"/>
      <c r="K289" s="97"/>
      <c r="L289" s="97"/>
      <c r="M289" s="98">
        <f>I289+J289+K289+MYCS8[[#This Row],[Non contractual commitments]]</f>
        <v>0</v>
      </c>
      <c r="N289" s="97"/>
      <c r="O289" s="97"/>
      <c r="P289" s="97"/>
      <c r="Q289" s="97"/>
      <c r="R289" s="97"/>
      <c r="S289" s="93"/>
      <c r="T289" s="93"/>
      <c r="U289" s="100"/>
    </row>
    <row r="290" spans="1:21" ht="20.25" x14ac:dyDescent="0.3">
      <c r="A290" s="93"/>
      <c r="B290" s="94" t="str">
        <f ca="1">IFERROR(OFFSET(DC[[#Headers],[Code Project]],MATCH(MYCS8[[#This Row],[Project Code and Name ]],DC[Code Project],0),-3),"")</f>
        <v/>
      </c>
      <c r="C290" s="93"/>
      <c r="D290" s="93"/>
      <c r="E290" s="93"/>
      <c r="F290" s="93"/>
      <c r="G290" s="93"/>
      <c r="H290" s="93"/>
      <c r="I290" s="97"/>
      <c r="J290" s="97"/>
      <c r="K290" s="97"/>
      <c r="L290" s="97"/>
      <c r="M290" s="98">
        <f>I290+J290+K290+MYCS8[[#This Row],[Non contractual commitments]]</f>
        <v>0</v>
      </c>
      <c r="N290" s="97"/>
      <c r="O290" s="97"/>
      <c r="P290" s="97"/>
      <c r="Q290" s="97"/>
      <c r="R290" s="97"/>
      <c r="S290" s="93"/>
      <c r="T290" s="93"/>
      <c r="U290" s="100"/>
    </row>
    <row r="291" spans="1:21" ht="20.25" x14ac:dyDescent="0.3">
      <c r="A291" s="93"/>
      <c r="B291" s="94" t="str">
        <f ca="1">IFERROR(OFFSET(DC[[#Headers],[Code Project]],MATCH(MYCS8[[#This Row],[Project Code and Name ]],DC[Code Project],0),-3),"")</f>
        <v/>
      </c>
      <c r="C291" s="93"/>
      <c r="D291" s="93"/>
      <c r="E291" s="93"/>
      <c r="F291" s="93"/>
      <c r="G291" s="93"/>
      <c r="H291" s="93"/>
      <c r="I291" s="97"/>
      <c r="J291" s="97"/>
      <c r="K291" s="97"/>
      <c r="L291" s="97"/>
      <c r="M291" s="98">
        <f>I291+J291+K291+MYCS8[[#This Row],[Non contractual commitments]]</f>
        <v>0</v>
      </c>
      <c r="N291" s="97"/>
      <c r="O291" s="97"/>
      <c r="P291" s="97"/>
      <c r="Q291" s="97"/>
      <c r="R291" s="97"/>
      <c r="S291" s="93"/>
      <c r="T291" s="93"/>
      <c r="U291" s="100"/>
    </row>
    <row r="292" spans="1:21" ht="20.25" x14ac:dyDescent="0.3">
      <c r="A292" s="93"/>
      <c r="B292" s="94" t="str">
        <f ca="1">IFERROR(OFFSET(DC[[#Headers],[Code Project]],MATCH(MYCS8[[#This Row],[Project Code and Name ]],DC[Code Project],0),-3),"")</f>
        <v/>
      </c>
      <c r="C292" s="93"/>
      <c r="D292" s="93"/>
      <c r="E292" s="93"/>
      <c r="F292" s="93"/>
      <c r="G292" s="93"/>
      <c r="H292" s="93"/>
      <c r="I292" s="97"/>
      <c r="J292" s="97"/>
      <c r="K292" s="97"/>
      <c r="L292" s="97"/>
      <c r="M292" s="98">
        <f>I292+J292+K292+MYCS8[[#This Row],[Non contractual commitments]]</f>
        <v>0</v>
      </c>
      <c r="N292" s="97"/>
      <c r="O292" s="97"/>
      <c r="P292" s="97"/>
      <c r="Q292" s="97"/>
      <c r="R292" s="97"/>
      <c r="S292" s="93"/>
      <c r="T292" s="93"/>
      <c r="U292" s="100"/>
    </row>
    <row r="293" spans="1:21" ht="20.25" x14ac:dyDescent="0.3">
      <c r="A293" s="93"/>
      <c r="B293" s="94" t="str">
        <f ca="1">IFERROR(OFFSET(DC[[#Headers],[Code Project]],MATCH(MYCS8[[#This Row],[Project Code and Name ]],DC[Code Project],0),-3),"")</f>
        <v/>
      </c>
      <c r="C293" s="93"/>
      <c r="D293" s="93"/>
      <c r="E293" s="93"/>
      <c r="F293" s="93"/>
      <c r="G293" s="93"/>
      <c r="H293" s="93"/>
      <c r="I293" s="97"/>
      <c r="J293" s="97"/>
      <c r="K293" s="97"/>
      <c r="L293" s="97"/>
      <c r="M293" s="98">
        <f>I293+J293+K293+MYCS8[[#This Row],[Non contractual commitments]]</f>
        <v>0</v>
      </c>
      <c r="N293" s="97"/>
      <c r="O293" s="97"/>
      <c r="P293" s="97"/>
      <c r="Q293" s="97"/>
      <c r="R293" s="97"/>
      <c r="S293" s="93"/>
      <c r="T293" s="93"/>
      <c r="U293" s="100"/>
    </row>
    <row r="294" spans="1:21" ht="20.25" x14ac:dyDescent="0.3">
      <c r="A294" s="93"/>
      <c r="B294" s="94" t="str">
        <f ca="1">IFERROR(OFFSET(DC[[#Headers],[Code Project]],MATCH(MYCS8[[#This Row],[Project Code and Name ]],DC[Code Project],0),-3),"")</f>
        <v/>
      </c>
      <c r="C294" s="93"/>
      <c r="D294" s="93"/>
      <c r="E294" s="93"/>
      <c r="F294" s="93"/>
      <c r="G294" s="93"/>
      <c r="H294" s="93"/>
      <c r="I294" s="97"/>
      <c r="J294" s="97"/>
      <c r="K294" s="97"/>
      <c r="L294" s="97"/>
      <c r="M294" s="98">
        <f>I294+J294+K294+MYCS8[[#This Row],[Non contractual commitments]]</f>
        <v>0</v>
      </c>
      <c r="N294" s="97"/>
      <c r="O294" s="97"/>
      <c r="P294" s="97"/>
      <c r="Q294" s="97"/>
      <c r="R294" s="97"/>
      <c r="S294" s="93"/>
      <c r="T294" s="93"/>
      <c r="U294" s="100"/>
    </row>
    <row r="295" spans="1:21" ht="20.25" x14ac:dyDescent="0.3">
      <c r="A295" s="93"/>
      <c r="B295" s="94" t="str">
        <f ca="1">IFERROR(OFFSET(DC[[#Headers],[Code Project]],MATCH(MYCS8[[#This Row],[Project Code and Name ]],DC[Code Project],0),-3),"")</f>
        <v/>
      </c>
      <c r="C295" s="93"/>
      <c r="D295" s="93"/>
      <c r="E295" s="93"/>
      <c r="F295" s="93"/>
      <c r="G295" s="93"/>
      <c r="H295" s="93"/>
      <c r="I295" s="97"/>
      <c r="J295" s="97"/>
      <c r="K295" s="97"/>
      <c r="L295" s="97"/>
      <c r="M295" s="98">
        <f>I295+J295+K295+MYCS8[[#This Row],[Non contractual commitments]]</f>
        <v>0</v>
      </c>
      <c r="N295" s="97"/>
      <c r="O295" s="97"/>
      <c r="P295" s="97"/>
      <c r="Q295" s="97"/>
      <c r="R295" s="97"/>
      <c r="S295" s="93"/>
      <c r="T295" s="93"/>
      <c r="U295" s="100"/>
    </row>
    <row r="296" spans="1:21" ht="20.25" x14ac:dyDescent="0.3">
      <c r="A296" s="93"/>
      <c r="B296" s="94" t="str">
        <f ca="1">IFERROR(OFFSET(DC[[#Headers],[Code Project]],MATCH(MYCS8[[#This Row],[Project Code and Name ]],DC[Code Project],0),-3),"")</f>
        <v/>
      </c>
      <c r="C296" s="93"/>
      <c r="D296" s="93"/>
      <c r="E296" s="93"/>
      <c r="F296" s="93"/>
      <c r="G296" s="93"/>
      <c r="H296" s="93"/>
      <c r="I296" s="97"/>
      <c r="J296" s="97"/>
      <c r="K296" s="97"/>
      <c r="L296" s="97"/>
      <c r="M296" s="98">
        <f>I296+J296+K296+MYCS8[[#This Row],[Non contractual commitments]]</f>
        <v>0</v>
      </c>
      <c r="N296" s="97"/>
      <c r="O296" s="97"/>
      <c r="P296" s="97"/>
      <c r="Q296" s="97"/>
      <c r="R296" s="97"/>
      <c r="S296" s="93"/>
      <c r="T296" s="93"/>
      <c r="U296" s="100"/>
    </row>
    <row r="297" spans="1:21" ht="20.25" x14ac:dyDescent="0.3">
      <c r="A297" s="93"/>
      <c r="B297" s="94" t="str">
        <f ca="1">IFERROR(OFFSET(DC[[#Headers],[Code Project]],MATCH(MYCS8[[#This Row],[Project Code and Name ]],DC[Code Project],0),-3),"")</f>
        <v/>
      </c>
      <c r="C297" s="93"/>
      <c r="D297" s="93"/>
      <c r="E297" s="93"/>
      <c r="F297" s="93"/>
      <c r="G297" s="93"/>
      <c r="H297" s="93"/>
      <c r="I297" s="97"/>
      <c r="J297" s="97"/>
      <c r="K297" s="97"/>
      <c r="L297" s="97"/>
      <c r="M297" s="98">
        <f>I297+J297+K297+MYCS8[[#This Row],[Non contractual commitments]]</f>
        <v>0</v>
      </c>
      <c r="N297" s="97"/>
      <c r="O297" s="97"/>
      <c r="P297" s="97"/>
      <c r="Q297" s="97"/>
      <c r="R297" s="97"/>
      <c r="S297" s="93"/>
      <c r="T297" s="93"/>
      <c r="U297" s="100"/>
    </row>
    <row r="298" spans="1:21" ht="20.25" x14ac:dyDescent="0.3">
      <c r="A298" s="93"/>
      <c r="B298" s="94" t="str">
        <f ca="1">IFERROR(OFFSET(DC[[#Headers],[Code Project]],MATCH(MYCS8[[#This Row],[Project Code and Name ]],DC[Code Project],0),-3),"")</f>
        <v/>
      </c>
      <c r="C298" s="93"/>
      <c r="D298" s="93"/>
      <c r="E298" s="93"/>
      <c r="F298" s="93"/>
      <c r="G298" s="93"/>
      <c r="H298" s="93"/>
      <c r="I298" s="97"/>
      <c r="J298" s="97"/>
      <c r="K298" s="97"/>
      <c r="L298" s="97"/>
      <c r="M298" s="98">
        <f>I298+J298+K298+MYCS8[[#This Row],[Non contractual commitments]]</f>
        <v>0</v>
      </c>
      <c r="N298" s="97"/>
      <c r="O298" s="97"/>
      <c r="P298" s="97"/>
      <c r="Q298" s="97"/>
      <c r="R298" s="97"/>
      <c r="S298" s="93"/>
      <c r="T298" s="93"/>
      <c r="U298" s="100"/>
    </row>
    <row r="299" spans="1:21" ht="20.25" x14ac:dyDescent="0.3">
      <c r="A299" s="93"/>
      <c r="B299" s="94" t="str">
        <f ca="1">IFERROR(OFFSET(DC[[#Headers],[Code Project]],MATCH(MYCS8[[#This Row],[Project Code and Name ]],DC[Code Project],0),-3),"")</f>
        <v/>
      </c>
      <c r="C299" s="93"/>
      <c r="D299" s="93"/>
      <c r="E299" s="93"/>
      <c r="F299" s="93"/>
      <c r="G299" s="93"/>
      <c r="H299" s="93"/>
      <c r="I299" s="97"/>
      <c r="J299" s="97"/>
      <c r="K299" s="97"/>
      <c r="L299" s="97"/>
      <c r="M299" s="98">
        <f>I299+J299+K299+MYCS8[[#This Row],[Non contractual commitments]]</f>
        <v>0</v>
      </c>
      <c r="N299" s="97"/>
      <c r="O299" s="97"/>
      <c r="P299" s="97"/>
      <c r="Q299" s="97"/>
      <c r="R299" s="97"/>
      <c r="S299" s="93"/>
      <c r="T299" s="93"/>
      <c r="U299" s="100"/>
    </row>
    <row r="300" spans="1:21" ht="20.25" x14ac:dyDescent="0.3">
      <c r="A300" s="93"/>
      <c r="B300" s="94" t="str">
        <f ca="1">IFERROR(OFFSET(DC[[#Headers],[Code Project]],MATCH(MYCS8[[#This Row],[Project Code and Name ]],DC[Code Project],0),-3),"")</f>
        <v/>
      </c>
      <c r="C300" s="93"/>
      <c r="D300" s="93"/>
      <c r="E300" s="93"/>
      <c r="F300" s="93"/>
      <c r="G300" s="93"/>
      <c r="H300" s="93"/>
      <c r="I300" s="97"/>
      <c r="J300" s="97"/>
      <c r="K300" s="97"/>
      <c r="L300" s="97"/>
      <c r="M300" s="98">
        <f>I300+J300+K300+MYCS8[[#This Row],[Non contractual commitments]]</f>
        <v>0</v>
      </c>
      <c r="N300" s="97"/>
      <c r="O300" s="97"/>
      <c r="P300" s="97"/>
      <c r="Q300" s="97"/>
      <c r="R300" s="97"/>
      <c r="S300" s="93"/>
      <c r="T300" s="93"/>
      <c r="U300" s="100"/>
    </row>
    <row r="301" spans="1:21" ht="20.25" x14ac:dyDescent="0.3">
      <c r="A301" s="93"/>
      <c r="B301" s="94" t="str">
        <f ca="1">IFERROR(OFFSET(DC[[#Headers],[Code Project]],MATCH(MYCS8[[#This Row],[Project Code and Name ]],DC[Code Project],0),-3),"")</f>
        <v/>
      </c>
      <c r="C301" s="93"/>
      <c r="D301" s="93"/>
      <c r="E301" s="93"/>
      <c r="F301" s="93"/>
      <c r="G301" s="93"/>
      <c r="H301" s="93"/>
      <c r="I301" s="97"/>
      <c r="J301" s="97"/>
      <c r="K301" s="97"/>
      <c r="L301" s="97"/>
      <c r="M301" s="98">
        <f>I301+J301+K301+MYCS8[[#This Row],[Non contractual commitments]]</f>
        <v>0</v>
      </c>
      <c r="N301" s="97"/>
      <c r="O301" s="97"/>
      <c r="P301" s="97"/>
      <c r="Q301" s="97"/>
      <c r="R301" s="97"/>
      <c r="S301" s="93"/>
      <c r="T301" s="93"/>
      <c r="U301" s="100"/>
    </row>
    <row r="302" spans="1:21" ht="20.25" x14ac:dyDescent="0.3">
      <c r="A302" s="93"/>
      <c r="B302" s="94" t="str">
        <f ca="1">IFERROR(OFFSET(DC[[#Headers],[Code Project]],MATCH(MYCS8[[#This Row],[Project Code and Name ]],DC[Code Project],0),-3),"")</f>
        <v/>
      </c>
      <c r="C302" s="93"/>
      <c r="D302" s="93"/>
      <c r="E302" s="93"/>
      <c r="F302" s="93"/>
      <c r="G302" s="93"/>
      <c r="H302" s="93"/>
      <c r="I302" s="97"/>
      <c r="J302" s="97"/>
      <c r="K302" s="97"/>
      <c r="L302" s="97"/>
      <c r="M302" s="98">
        <f>I302+J302+K302+MYCS8[[#This Row],[Non contractual commitments]]</f>
        <v>0</v>
      </c>
      <c r="N302" s="97"/>
      <c r="O302" s="97"/>
      <c r="P302" s="97"/>
      <c r="Q302" s="97"/>
      <c r="R302" s="97"/>
      <c r="S302" s="93"/>
      <c r="T302" s="93"/>
      <c r="U302" s="100"/>
    </row>
    <row r="303" spans="1:21" ht="20.25" x14ac:dyDescent="0.3">
      <c r="A303" s="93"/>
      <c r="B303" s="94" t="str">
        <f ca="1">IFERROR(OFFSET(DC[[#Headers],[Code Project]],MATCH(MYCS8[[#This Row],[Project Code and Name ]],DC[Code Project],0),-3),"")</f>
        <v/>
      </c>
      <c r="C303" s="93"/>
      <c r="D303" s="93"/>
      <c r="E303" s="93"/>
      <c r="F303" s="93"/>
      <c r="G303" s="93"/>
      <c r="H303" s="93"/>
      <c r="I303" s="97"/>
      <c r="J303" s="97"/>
      <c r="K303" s="97"/>
      <c r="L303" s="97"/>
      <c r="M303" s="98">
        <f>I303+J303+K303+MYCS8[[#This Row],[Non contractual commitments]]</f>
        <v>0</v>
      </c>
      <c r="N303" s="97"/>
      <c r="O303" s="97"/>
      <c r="P303" s="97"/>
      <c r="Q303" s="97"/>
      <c r="R303" s="97"/>
      <c r="S303" s="93"/>
      <c r="T303" s="93"/>
      <c r="U303" s="100"/>
    </row>
    <row r="304" spans="1:21" ht="20.25" x14ac:dyDescent="0.3">
      <c r="A304" s="93"/>
      <c r="B304" s="94" t="str">
        <f ca="1">IFERROR(OFFSET(DC[[#Headers],[Code Project]],MATCH(MYCS8[[#This Row],[Project Code and Name ]],DC[Code Project],0),-3),"")</f>
        <v/>
      </c>
      <c r="C304" s="93"/>
      <c r="D304" s="93"/>
      <c r="E304" s="93"/>
      <c r="F304" s="93"/>
      <c r="G304" s="93"/>
      <c r="H304" s="93"/>
      <c r="I304" s="97"/>
      <c r="J304" s="97"/>
      <c r="K304" s="97"/>
      <c r="L304" s="97"/>
      <c r="M304" s="98">
        <f>I304+J304+K304+MYCS8[[#This Row],[Non contractual commitments]]</f>
        <v>0</v>
      </c>
      <c r="N304" s="97"/>
      <c r="O304" s="97"/>
      <c r="P304" s="97"/>
      <c r="Q304" s="97"/>
      <c r="R304" s="97"/>
      <c r="S304" s="93"/>
      <c r="T304" s="93"/>
      <c r="U304" s="100"/>
    </row>
    <row r="305" spans="1:21" ht="20.25" x14ac:dyDescent="0.3">
      <c r="A305" s="93"/>
      <c r="B305" s="94" t="str">
        <f ca="1">IFERROR(OFFSET(DC[[#Headers],[Code Project]],MATCH(MYCS8[[#This Row],[Project Code and Name ]],DC[Code Project],0),-3),"")</f>
        <v/>
      </c>
      <c r="C305" s="93"/>
      <c r="D305" s="93"/>
      <c r="E305" s="93"/>
      <c r="F305" s="93"/>
      <c r="G305" s="93"/>
      <c r="H305" s="93"/>
      <c r="I305" s="97"/>
      <c r="J305" s="97"/>
      <c r="K305" s="97"/>
      <c r="L305" s="97"/>
      <c r="M305" s="98">
        <f>I305+J305+K305+MYCS8[[#This Row],[Non contractual commitments]]</f>
        <v>0</v>
      </c>
      <c r="N305" s="97"/>
      <c r="O305" s="97"/>
      <c r="P305" s="97"/>
      <c r="Q305" s="97"/>
      <c r="R305" s="97"/>
      <c r="S305" s="93"/>
      <c r="T305" s="93"/>
      <c r="U305" s="100"/>
    </row>
    <row r="306" spans="1:21" ht="20.25" x14ac:dyDescent="0.3">
      <c r="A306" s="93"/>
      <c r="B306" s="94" t="str">
        <f ca="1">IFERROR(OFFSET(DC[[#Headers],[Code Project]],MATCH(MYCS8[[#This Row],[Project Code and Name ]],DC[Code Project],0),-3),"")</f>
        <v/>
      </c>
      <c r="C306" s="93"/>
      <c r="D306" s="93"/>
      <c r="E306" s="93"/>
      <c r="F306" s="93"/>
      <c r="G306" s="93"/>
      <c r="H306" s="93"/>
      <c r="I306" s="97"/>
      <c r="J306" s="97"/>
      <c r="K306" s="97"/>
      <c r="L306" s="97"/>
      <c r="M306" s="98">
        <f>I306+J306+K306+MYCS8[[#This Row],[Non contractual commitments]]</f>
        <v>0</v>
      </c>
      <c r="N306" s="97"/>
      <c r="O306" s="97"/>
      <c r="P306" s="97"/>
      <c r="Q306" s="97"/>
      <c r="R306" s="97"/>
      <c r="S306" s="93"/>
      <c r="T306" s="93"/>
      <c r="U306" s="100"/>
    </row>
    <row r="307" spans="1:21" ht="20.25" x14ac:dyDescent="0.3">
      <c r="A307" s="93"/>
      <c r="B307" s="94" t="str">
        <f ca="1">IFERROR(OFFSET(DC[[#Headers],[Code Project]],MATCH(MYCS8[[#This Row],[Project Code and Name ]],DC[Code Project],0),-3),"")</f>
        <v/>
      </c>
      <c r="C307" s="93"/>
      <c r="D307" s="93"/>
      <c r="E307" s="93"/>
      <c r="F307" s="93"/>
      <c r="G307" s="93"/>
      <c r="H307" s="93"/>
      <c r="I307" s="97"/>
      <c r="J307" s="97"/>
      <c r="K307" s="97"/>
      <c r="L307" s="97"/>
      <c r="M307" s="98">
        <f>I307+J307+K307+MYCS8[[#This Row],[Non contractual commitments]]</f>
        <v>0</v>
      </c>
      <c r="N307" s="97"/>
      <c r="O307" s="97"/>
      <c r="P307" s="97"/>
      <c r="Q307" s="97"/>
      <c r="R307" s="97"/>
      <c r="S307" s="93"/>
      <c r="T307" s="93"/>
      <c r="U307" s="100"/>
    </row>
    <row r="308" spans="1:21" ht="20.25" x14ac:dyDescent="0.3">
      <c r="A308" s="93"/>
      <c r="B308" s="94" t="str">
        <f ca="1">IFERROR(OFFSET(DC[[#Headers],[Code Project]],MATCH(MYCS8[[#This Row],[Project Code and Name ]],DC[Code Project],0),-3),"")</f>
        <v/>
      </c>
      <c r="C308" s="93"/>
      <c r="D308" s="93"/>
      <c r="E308" s="93"/>
      <c r="F308" s="93"/>
      <c r="G308" s="93"/>
      <c r="H308" s="93"/>
      <c r="I308" s="97"/>
      <c r="J308" s="97"/>
      <c r="K308" s="97"/>
      <c r="L308" s="97"/>
      <c r="M308" s="98">
        <f>I308+J308+K308+MYCS8[[#This Row],[Non contractual commitments]]</f>
        <v>0</v>
      </c>
      <c r="N308" s="97"/>
      <c r="O308" s="97"/>
      <c r="P308" s="97"/>
      <c r="Q308" s="97"/>
      <c r="R308" s="97"/>
      <c r="S308" s="93"/>
      <c r="T308" s="93"/>
      <c r="U308" s="100"/>
    </row>
    <row r="309" spans="1:21" ht="20.25" x14ac:dyDescent="0.3">
      <c r="A309" s="93"/>
      <c r="B309" s="94" t="str">
        <f ca="1">IFERROR(OFFSET(DC[[#Headers],[Code Project]],MATCH(MYCS8[[#This Row],[Project Code and Name ]],DC[Code Project],0),-3),"")</f>
        <v/>
      </c>
      <c r="C309" s="93"/>
      <c r="D309" s="93"/>
      <c r="E309" s="93"/>
      <c r="F309" s="93"/>
      <c r="G309" s="93"/>
      <c r="H309" s="93"/>
      <c r="I309" s="97"/>
      <c r="J309" s="97"/>
      <c r="K309" s="97"/>
      <c r="L309" s="97"/>
      <c r="M309" s="98">
        <f>I309+J309+K309+MYCS8[[#This Row],[Non contractual commitments]]</f>
        <v>0</v>
      </c>
      <c r="N309" s="97"/>
      <c r="O309" s="97"/>
      <c r="P309" s="97"/>
      <c r="Q309" s="97"/>
      <c r="R309" s="97"/>
      <c r="S309" s="93"/>
      <c r="T309" s="93"/>
      <c r="U309" s="100"/>
    </row>
    <row r="310" spans="1:21" ht="20.25" x14ac:dyDescent="0.3">
      <c r="A310" s="93"/>
      <c r="B310" s="94" t="str">
        <f ca="1">IFERROR(OFFSET(DC[[#Headers],[Code Project]],MATCH(MYCS8[[#This Row],[Project Code and Name ]],DC[Code Project],0),-3),"")</f>
        <v/>
      </c>
      <c r="C310" s="93"/>
      <c r="D310" s="93"/>
      <c r="E310" s="93"/>
      <c r="F310" s="93"/>
      <c r="G310" s="93"/>
      <c r="H310" s="93"/>
      <c r="I310" s="97"/>
      <c r="J310" s="97"/>
      <c r="K310" s="97"/>
      <c r="L310" s="97"/>
      <c r="M310" s="98">
        <f>I310+J310+K310+MYCS8[[#This Row],[Non contractual commitments]]</f>
        <v>0</v>
      </c>
      <c r="N310" s="97"/>
      <c r="O310" s="97"/>
      <c r="P310" s="97"/>
      <c r="Q310" s="97"/>
      <c r="R310" s="97"/>
      <c r="S310" s="93"/>
      <c r="T310" s="93"/>
      <c r="U310" s="100"/>
    </row>
    <row r="311" spans="1:21" ht="20.25" x14ac:dyDescent="0.3">
      <c r="A311" s="93"/>
      <c r="B311" s="94" t="str">
        <f ca="1">IFERROR(OFFSET(DC[[#Headers],[Code Project]],MATCH(MYCS8[[#This Row],[Project Code and Name ]],DC[Code Project],0),-3),"")</f>
        <v/>
      </c>
      <c r="C311" s="93"/>
      <c r="D311" s="93"/>
      <c r="E311" s="93"/>
      <c r="F311" s="93"/>
      <c r="G311" s="93"/>
      <c r="H311" s="93"/>
      <c r="I311" s="97"/>
      <c r="J311" s="97"/>
      <c r="K311" s="97"/>
      <c r="L311" s="97"/>
      <c r="M311" s="98">
        <f>I311+J311+K311+MYCS8[[#This Row],[Non contractual commitments]]</f>
        <v>0</v>
      </c>
      <c r="N311" s="97"/>
      <c r="O311" s="97"/>
      <c r="P311" s="97"/>
      <c r="Q311" s="97"/>
      <c r="R311" s="97"/>
      <c r="S311" s="93"/>
      <c r="T311" s="93"/>
      <c r="U311" s="100"/>
    </row>
    <row r="312" spans="1:21" ht="20.25" x14ac:dyDescent="0.3">
      <c r="A312" s="93"/>
      <c r="B312" s="94" t="str">
        <f ca="1">IFERROR(OFFSET(DC[[#Headers],[Code Project]],MATCH(MYCS8[[#This Row],[Project Code and Name ]],DC[Code Project],0),-3),"")</f>
        <v/>
      </c>
      <c r="C312" s="93"/>
      <c r="D312" s="93"/>
      <c r="E312" s="93"/>
      <c r="F312" s="93"/>
      <c r="G312" s="93"/>
      <c r="H312" s="93"/>
      <c r="I312" s="97"/>
      <c r="J312" s="97"/>
      <c r="K312" s="97"/>
      <c r="L312" s="97"/>
      <c r="M312" s="98">
        <f>I312+J312+K312+MYCS8[[#This Row],[Non contractual commitments]]</f>
        <v>0</v>
      </c>
      <c r="N312" s="97"/>
      <c r="O312" s="97"/>
      <c r="P312" s="97"/>
      <c r="Q312" s="97"/>
      <c r="R312" s="97"/>
      <c r="S312" s="93"/>
      <c r="T312" s="93"/>
      <c r="U312" s="100"/>
    </row>
    <row r="313" spans="1:21" ht="20.25" x14ac:dyDescent="0.3">
      <c r="A313" s="93"/>
      <c r="B313" s="94" t="str">
        <f ca="1">IFERROR(OFFSET(DC[[#Headers],[Code Project]],MATCH(MYCS8[[#This Row],[Project Code and Name ]],DC[Code Project],0),-3),"")</f>
        <v/>
      </c>
      <c r="C313" s="93"/>
      <c r="D313" s="93"/>
      <c r="E313" s="93"/>
      <c r="F313" s="93"/>
      <c r="G313" s="93"/>
      <c r="H313" s="93"/>
      <c r="I313" s="97"/>
      <c r="J313" s="97"/>
      <c r="K313" s="97"/>
      <c r="L313" s="97"/>
      <c r="M313" s="98">
        <f>I313+J313+K313+MYCS8[[#This Row],[Non contractual commitments]]</f>
        <v>0</v>
      </c>
      <c r="N313" s="97"/>
      <c r="O313" s="97"/>
      <c r="P313" s="97"/>
      <c r="Q313" s="97"/>
      <c r="R313" s="97"/>
      <c r="S313" s="93"/>
      <c r="T313" s="93"/>
      <c r="U313" s="100"/>
    </row>
    <row r="314" spans="1:21" ht="20.25" x14ac:dyDescent="0.3">
      <c r="A314" s="93"/>
      <c r="B314" s="94" t="str">
        <f ca="1">IFERROR(OFFSET(DC[[#Headers],[Code Project]],MATCH(MYCS8[[#This Row],[Project Code and Name ]],DC[Code Project],0),-3),"")</f>
        <v/>
      </c>
      <c r="C314" s="93"/>
      <c r="D314" s="93"/>
      <c r="E314" s="93"/>
      <c r="F314" s="93"/>
      <c r="G314" s="93"/>
      <c r="H314" s="93"/>
      <c r="I314" s="97"/>
      <c r="J314" s="97"/>
      <c r="K314" s="97"/>
      <c r="L314" s="97"/>
      <c r="M314" s="98">
        <f>I314+J314+K314+MYCS8[[#This Row],[Non contractual commitments]]</f>
        <v>0</v>
      </c>
      <c r="N314" s="97"/>
      <c r="O314" s="97"/>
      <c r="P314" s="97"/>
      <c r="Q314" s="97"/>
      <c r="R314" s="97"/>
      <c r="S314" s="93"/>
      <c r="T314" s="93"/>
      <c r="U314" s="100"/>
    </row>
    <row r="315" spans="1:21" ht="20.25" x14ac:dyDescent="0.3">
      <c r="A315" s="93"/>
      <c r="B315" s="94" t="str">
        <f ca="1">IFERROR(OFFSET(DC[[#Headers],[Code Project]],MATCH(MYCS8[[#This Row],[Project Code and Name ]],DC[Code Project],0),-3),"")</f>
        <v/>
      </c>
      <c r="C315" s="93"/>
      <c r="D315" s="93"/>
      <c r="E315" s="93"/>
      <c r="F315" s="93"/>
      <c r="G315" s="93"/>
      <c r="H315" s="93"/>
      <c r="I315" s="97"/>
      <c r="J315" s="97"/>
      <c r="K315" s="97"/>
      <c r="L315" s="97"/>
      <c r="M315" s="98">
        <f>I315+J315+K315+MYCS8[[#This Row],[Non contractual commitments]]</f>
        <v>0</v>
      </c>
      <c r="N315" s="97"/>
      <c r="O315" s="97"/>
      <c r="P315" s="97"/>
      <c r="Q315" s="97"/>
      <c r="R315" s="97"/>
      <c r="S315" s="93"/>
      <c r="T315" s="93"/>
      <c r="U315" s="100"/>
    </row>
    <row r="316" spans="1:21" ht="20.25" x14ac:dyDescent="0.3">
      <c r="A316" s="93"/>
      <c r="B316" s="94" t="str">
        <f ca="1">IFERROR(OFFSET(DC[[#Headers],[Code Project]],MATCH(MYCS8[[#This Row],[Project Code and Name ]],DC[Code Project],0),-3),"")</f>
        <v/>
      </c>
      <c r="C316" s="93"/>
      <c r="D316" s="93"/>
      <c r="E316" s="93"/>
      <c r="F316" s="93"/>
      <c r="G316" s="93"/>
      <c r="H316" s="93"/>
      <c r="I316" s="97"/>
      <c r="J316" s="97"/>
      <c r="K316" s="97"/>
      <c r="L316" s="97"/>
      <c r="M316" s="98">
        <f>I316+J316+K316+MYCS8[[#This Row],[Non contractual commitments]]</f>
        <v>0</v>
      </c>
      <c r="N316" s="97"/>
      <c r="O316" s="97"/>
      <c r="P316" s="97"/>
      <c r="Q316" s="97"/>
      <c r="R316" s="97"/>
      <c r="S316" s="93"/>
      <c r="T316" s="93"/>
      <c r="U316" s="100"/>
    </row>
    <row r="317" spans="1:21" ht="20.25" x14ac:dyDescent="0.3">
      <c r="A317" s="93"/>
      <c r="B317" s="94" t="str">
        <f ca="1">IFERROR(OFFSET(DC[[#Headers],[Code Project]],MATCH(MYCS8[[#This Row],[Project Code and Name ]],DC[Code Project],0),-3),"")</f>
        <v/>
      </c>
      <c r="C317" s="93"/>
      <c r="D317" s="93"/>
      <c r="E317" s="93"/>
      <c r="F317" s="93"/>
      <c r="G317" s="93"/>
      <c r="H317" s="93"/>
      <c r="I317" s="97"/>
      <c r="J317" s="97"/>
      <c r="K317" s="97"/>
      <c r="L317" s="97"/>
      <c r="M317" s="98">
        <f>I317+J317+K317+MYCS8[[#This Row],[Non contractual commitments]]</f>
        <v>0</v>
      </c>
      <c r="N317" s="97"/>
      <c r="O317" s="97"/>
      <c r="P317" s="97"/>
      <c r="Q317" s="97"/>
      <c r="R317" s="97"/>
      <c r="S317" s="93"/>
      <c r="T317" s="93"/>
      <c r="U317" s="100"/>
    </row>
    <row r="318" spans="1:21" ht="20.25" x14ac:dyDescent="0.3">
      <c r="A318" s="93"/>
      <c r="B318" s="94" t="str">
        <f ca="1">IFERROR(OFFSET(DC[[#Headers],[Code Project]],MATCH(MYCS8[[#This Row],[Project Code and Name ]],DC[Code Project],0),-3),"")</f>
        <v/>
      </c>
      <c r="C318" s="93"/>
      <c r="D318" s="93"/>
      <c r="E318" s="93"/>
      <c r="F318" s="93"/>
      <c r="G318" s="93"/>
      <c r="H318" s="93"/>
      <c r="I318" s="97"/>
      <c r="J318" s="97"/>
      <c r="K318" s="97"/>
      <c r="L318" s="97"/>
      <c r="M318" s="98">
        <f>I318+J318+K318+MYCS8[[#This Row],[Non contractual commitments]]</f>
        <v>0</v>
      </c>
      <c r="N318" s="97"/>
      <c r="O318" s="97"/>
      <c r="P318" s="97"/>
      <c r="Q318" s="97"/>
      <c r="R318" s="97"/>
      <c r="S318" s="93"/>
      <c r="T318" s="93"/>
      <c r="U318" s="100"/>
    </row>
    <row r="319" spans="1:21" ht="20.25" x14ac:dyDescent="0.3">
      <c r="A319" s="93"/>
      <c r="B319" s="94" t="str">
        <f ca="1">IFERROR(OFFSET(DC[[#Headers],[Code Project]],MATCH(MYCS8[[#This Row],[Project Code and Name ]],DC[Code Project],0),-3),"")</f>
        <v/>
      </c>
      <c r="C319" s="93"/>
      <c r="D319" s="93"/>
      <c r="E319" s="93"/>
      <c r="F319" s="93"/>
      <c r="G319" s="93"/>
      <c r="H319" s="93"/>
      <c r="I319" s="97"/>
      <c r="J319" s="97"/>
      <c r="K319" s="97"/>
      <c r="L319" s="97"/>
      <c r="M319" s="98">
        <f>I319+J319+K319+MYCS8[[#This Row],[Non contractual commitments]]</f>
        <v>0</v>
      </c>
      <c r="N319" s="97"/>
      <c r="O319" s="97"/>
      <c r="P319" s="97"/>
      <c r="Q319" s="97"/>
      <c r="R319" s="97"/>
      <c r="S319" s="93"/>
      <c r="T319" s="93"/>
      <c r="U319" s="100"/>
    </row>
    <row r="320" spans="1:21" ht="20.25" x14ac:dyDescent="0.3">
      <c r="A320" s="93"/>
      <c r="B320" s="94" t="str">
        <f ca="1">IFERROR(OFFSET(DC[[#Headers],[Code Project]],MATCH(MYCS8[[#This Row],[Project Code and Name ]],DC[Code Project],0),-3),"")</f>
        <v/>
      </c>
      <c r="C320" s="93"/>
      <c r="D320" s="93"/>
      <c r="E320" s="93"/>
      <c r="F320" s="93"/>
      <c r="G320" s="93"/>
      <c r="H320" s="93"/>
      <c r="I320" s="97"/>
      <c r="J320" s="97"/>
      <c r="K320" s="97"/>
      <c r="L320" s="97"/>
      <c r="M320" s="98">
        <f>I320+J320+K320+MYCS8[[#This Row],[Non contractual commitments]]</f>
        <v>0</v>
      </c>
      <c r="N320" s="97"/>
      <c r="O320" s="97"/>
      <c r="P320" s="97"/>
      <c r="Q320" s="97"/>
      <c r="R320" s="97"/>
      <c r="S320" s="93"/>
      <c r="T320" s="93"/>
      <c r="U320" s="100"/>
    </row>
    <row r="321" spans="1:21" ht="20.25" x14ac:dyDescent="0.3">
      <c r="A321" s="93"/>
      <c r="B321" s="94" t="str">
        <f ca="1">IFERROR(OFFSET(DC[[#Headers],[Code Project]],MATCH(MYCS8[[#This Row],[Project Code and Name ]],DC[Code Project],0),-3),"")</f>
        <v/>
      </c>
      <c r="C321" s="93"/>
      <c r="D321" s="93"/>
      <c r="E321" s="93"/>
      <c r="F321" s="93"/>
      <c r="G321" s="93"/>
      <c r="H321" s="93"/>
      <c r="I321" s="97"/>
      <c r="J321" s="97"/>
      <c r="K321" s="97"/>
      <c r="L321" s="97"/>
      <c r="M321" s="98">
        <f>I321+J321+K321+MYCS8[[#This Row],[Non contractual commitments]]</f>
        <v>0</v>
      </c>
      <c r="N321" s="97"/>
      <c r="O321" s="97"/>
      <c r="P321" s="97"/>
      <c r="Q321" s="97"/>
      <c r="R321" s="97"/>
      <c r="S321" s="93"/>
      <c r="T321" s="93"/>
      <c r="U321" s="100"/>
    </row>
    <row r="322" spans="1:21" ht="20.25" x14ac:dyDescent="0.3">
      <c r="A322" s="93"/>
      <c r="B322" s="94" t="str">
        <f ca="1">IFERROR(OFFSET(DC[[#Headers],[Code Project]],MATCH(MYCS8[[#This Row],[Project Code and Name ]],DC[Code Project],0),-3),"")</f>
        <v/>
      </c>
      <c r="C322" s="93"/>
      <c r="D322" s="93"/>
      <c r="E322" s="93"/>
      <c r="F322" s="93"/>
      <c r="G322" s="93"/>
      <c r="H322" s="93"/>
      <c r="I322" s="97"/>
      <c r="J322" s="97"/>
      <c r="K322" s="97"/>
      <c r="L322" s="97"/>
      <c r="M322" s="98">
        <f>I322+J322+K322+MYCS8[[#This Row],[Non contractual commitments]]</f>
        <v>0</v>
      </c>
      <c r="N322" s="97"/>
      <c r="O322" s="97"/>
      <c r="P322" s="97"/>
      <c r="Q322" s="97"/>
      <c r="R322" s="97"/>
      <c r="S322" s="93"/>
      <c r="T322" s="93"/>
      <c r="U322" s="100"/>
    </row>
    <row r="323" spans="1:21" ht="20.25" x14ac:dyDescent="0.3">
      <c r="A323" s="93"/>
      <c r="B323" s="94" t="str">
        <f ca="1">IFERROR(OFFSET(DC[[#Headers],[Code Project]],MATCH(MYCS8[[#This Row],[Project Code and Name ]],DC[Code Project],0),-3),"")</f>
        <v/>
      </c>
      <c r="C323" s="93"/>
      <c r="D323" s="93"/>
      <c r="E323" s="93"/>
      <c r="F323" s="93"/>
      <c r="G323" s="93"/>
      <c r="H323" s="93"/>
      <c r="I323" s="97"/>
      <c r="J323" s="97"/>
      <c r="K323" s="97"/>
      <c r="L323" s="97"/>
      <c r="M323" s="98">
        <f>I323+J323+K323+MYCS8[[#This Row],[Non contractual commitments]]</f>
        <v>0</v>
      </c>
      <c r="N323" s="97"/>
      <c r="O323" s="97"/>
      <c r="P323" s="97"/>
      <c r="Q323" s="97"/>
      <c r="R323" s="97"/>
      <c r="S323" s="93"/>
      <c r="T323" s="93"/>
      <c r="U323" s="100"/>
    </row>
    <row r="324" spans="1:21" ht="20.25" x14ac:dyDescent="0.3">
      <c r="A324" s="93"/>
      <c r="B324" s="94" t="str">
        <f ca="1">IFERROR(OFFSET(DC[[#Headers],[Code Project]],MATCH(MYCS8[[#This Row],[Project Code and Name ]],DC[Code Project],0),-3),"")</f>
        <v/>
      </c>
      <c r="C324" s="93"/>
      <c r="D324" s="93"/>
      <c r="E324" s="93"/>
      <c r="F324" s="93"/>
      <c r="G324" s="93"/>
      <c r="H324" s="93"/>
      <c r="I324" s="97"/>
      <c r="J324" s="97"/>
      <c r="K324" s="97"/>
      <c r="L324" s="97"/>
      <c r="M324" s="98">
        <f>I324+J324+K324+MYCS8[[#This Row],[Non contractual commitments]]</f>
        <v>0</v>
      </c>
      <c r="N324" s="97"/>
      <c r="O324" s="97"/>
      <c r="P324" s="97"/>
      <c r="Q324" s="97"/>
      <c r="R324" s="97"/>
      <c r="S324" s="93"/>
      <c r="T324" s="93"/>
      <c r="U324" s="100"/>
    </row>
    <row r="325" spans="1:21" ht="20.25" x14ac:dyDescent="0.3">
      <c r="A325" s="93"/>
      <c r="B325" s="94" t="str">
        <f ca="1">IFERROR(OFFSET(DC[[#Headers],[Code Project]],MATCH(MYCS8[[#This Row],[Project Code and Name ]],DC[Code Project],0),-3),"")</f>
        <v/>
      </c>
      <c r="C325" s="93"/>
      <c r="D325" s="93"/>
      <c r="E325" s="93"/>
      <c r="F325" s="93"/>
      <c r="G325" s="93"/>
      <c r="H325" s="93"/>
      <c r="I325" s="97"/>
      <c r="J325" s="97"/>
      <c r="K325" s="97"/>
      <c r="L325" s="97"/>
      <c r="M325" s="98">
        <f>I325+J325+K325+MYCS8[[#This Row],[Non contractual commitments]]</f>
        <v>0</v>
      </c>
      <c r="N325" s="97"/>
      <c r="O325" s="97"/>
      <c r="P325" s="97"/>
      <c r="Q325" s="97"/>
      <c r="R325" s="97"/>
      <c r="S325" s="93"/>
      <c r="T325" s="93"/>
      <c r="U325" s="100"/>
    </row>
    <row r="326" spans="1:21" ht="20.25" x14ac:dyDescent="0.3">
      <c r="A326" s="93"/>
      <c r="B326" s="94" t="str">
        <f ca="1">IFERROR(OFFSET(DC[[#Headers],[Code Project]],MATCH(MYCS8[[#This Row],[Project Code and Name ]],DC[Code Project],0),-3),"")</f>
        <v/>
      </c>
      <c r="C326" s="93"/>
      <c r="D326" s="93"/>
      <c r="E326" s="93"/>
      <c r="F326" s="93"/>
      <c r="G326" s="93"/>
      <c r="H326" s="93"/>
      <c r="I326" s="97"/>
      <c r="J326" s="97"/>
      <c r="K326" s="97"/>
      <c r="L326" s="97"/>
      <c r="M326" s="98">
        <f>I326+J326+K326+MYCS8[[#This Row],[Non contractual commitments]]</f>
        <v>0</v>
      </c>
      <c r="N326" s="97"/>
      <c r="O326" s="97"/>
      <c r="P326" s="97"/>
      <c r="Q326" s="97"/>
      <c r="R326" s="97"/>
      <c r="S326" s="93"/>
      <c r="T326" s="93"/>
      <c r="U326" s="100"/>
    </row>
    <row r="327" spans="1:21" ht="20.25" x14ac:dyDescent="0.3">
      <c r="A327" s="93"/>
      <c r="B327" s="94" t="str">
        <f ca="1">IFERROR(OFFSET(DC[[#Headers],[Code Project]],MATCH(MYCS8[[#This Row],[Project Code and Name ]],DC[Code Project],0),-3),"")</f>
        <v/>
      </c>
      <c r="C327" s="93"/>
      <c r="D327" s="93"/>
      <c r="E327" s="93"/>
      <c r="F327" s="93"/>
      <c r="G327" s="93"/>
      <c r="H327" s="93"/>
      <c r="I327" s="97"/>
      <c r="J327" s="97"/>
      <c r="K327" s="97"/>
      <c r="L327" s="97"/>
      <c r="M327" s="98">
        <f>I327+J327+K327+MYCS8[[#This Row],[Non contractual commitments]]</f>
        <v>0</v>
      </c>
      <c r="N327" s="97"/>
      <c r="O327" s="97"/>
      <c r="P327" s="97"/>
      <c r="Q327" s="97"/>
      <c r="R327" s="97"/>
      <c r="S327" s="93"/>
      <c r="T327" s="93"/>
      <c r="U327" s="100"/>
    </row>
    <row r="328" spans="1:21" ht="20.25" x14ac:dyDescent="0.3">
      <c r="A328" s="93"/>
      <c r="B328" s="94" t="str">
        <f ca="1">IFERROR(OFFSET(DC[[#Headers],[Code Project]],MATCH(MYCS8[[#This Row],[Project Code and Name ]],DC[Code Project],0),-3),"")</f>
        <v/>
      </c>
      <c r="C328" s="93"/>
      <c r="D328" s="93"/>
      <c r="E328" s="93"/>
      <c r="F328" s="93"/>
      <c r="G328" s="93"/>
      <c r="H328" s="93"/>
      <c r="I328" s="97"/>
      <c r="J328" s="97"/>
      <c r="K328" s="97"/>
      <c r="L328" s="97"/>
      <c r="M328" s="98">
        <f>I328+J328+K328+MYCS8[[#This Row],[Non contractual commitments]]</f>
        <v>0</v>
      </c>
      <c r="N328" s="97"/>
      <c r="O328" s="97"/>
      <c r="P328" s="97"/>
      <c r="Q328" s="97"/>
      <c r="R328" s="97"/>
      <c r="S328" s="93"/>
      <c r="T328" s="93"/>
      <c r="U328" s="100"/>
    </row>
    <row r="329" spans="1:21" ht="20.25" x14ac:dyDescent="0.3">
      <c r="A329" s="93"/>
      <c r="B329" s="94" t="str">
        <f ca="1">IFERROR(OFFSET(DC[[#Headers],[Code Project]],MATCH(MYCS8[[#This Row],[Project Code and Name ]],DC[Code Project],0),-3),"")</f>
        <v/>
      </c>
      <c r="C329" s="93"/>
      <c r="D329" s="93"/>
      <c r="E329" s="93"/>
      <c r="F329" s="93"/>
      <c r="G329" s="93"/>
      <c r="H329" s="93"/>
      <c r="I329" s="97"/>
      <c r="J329" s="97"/>
      <c r="K329" s="97"/>
      <c r="L329" s="97"/>
      <c r="M329" s="98">
        <f>I329+J329+K329+MYCS8[[#This Row],[Non contractual commitments]]</f>
        <v>0</v>
      </c>
      <c r="N329" s="97"/>
      <c r="O329" s="97"/>
      <c r="P329" s="97"/>
      <c r="Q329" s="97"/>
      <c r="R329" s="97"/>
      <c r="S329" s="93"/>
      <c r="T329" s="93"/>
      <c r="U329" s="100"/>
    </row>
    <row r="330" spans="1:21" ht="20.25" x14ac:dyDescent="0.3">
      <c r="A330" s="93"/>
      <c r="B330" s="94" t="str">
        <f ca="1">IFERROR(OFFSET(DC[[#Headers],[Code Project]],MATCH(MYCS8[[#This Row],[Project Code and Name ]],DC[Code Project],0),-3),"")</f>
        <v/>
      </c>
      <c r="C330" s="93"/>
      <c r="D330" s="93"/>
      <c r="E330" s="93"/>
      <c r="F330" s="93"/>
      <c r="G330" s="93"/>
      <c r="H330" s="93"/>
      <c r="I330" s="97"/>
      <c r="J330" s="97"/>
      <c r="K330" s="97"/>
      <c r="L330" s="97"/>
      <c r="M330" s="98">
        <f>I330+J330+K330+MYCS8[[#This Row],[Non contractual commitments]]</f>
        <v>0</v>
      </c>
      <c r="N330" s="97"/>
      <c r="O330" s="97"/>
      <c r="P330" s="97"/>
      <c r="Q330" s="97"/>
      <c r="R330" s="97"/>
      <c r="S330" s="93"/>
      <c r="T330" s="93"/>
      <c r="U330" s="100"/>
    </row>
    <row r="331" spans="1:21" ht="20.25" x14ac:dyDescent="0.3">
      <c r="A331" s="93"/>
      <c r="B331" s="94" t="str">
        <f ca="1">IFERROR(OFFSET(DC[[#Headers],[Code Project]],MATCH(MYCS8[[#This Row],[Project Code and Name ]],DC[Code Project],0),-3),"")</f>
        <v/>
      </c>
      <c r="C331" s="93"/>
      <c r="D331" s="93"/>
      <c r="E331" s="93"/>
      <c r="F331" s="93"/>
      <c r="G331" s="93"/>
      <c r="H331" s="93"/>
      <c r="I331" s="97"/>
      <c r="J331" s="97"/>
      <c r="K331" s="97"/>
      <c r="L331" s="97"/>
      <c r="M331" s="98">
        <f>I331+J331+K331+MYCS8[[#This Row],[Non contractual commitments]]</f>
        <v>0</v>
      </c>
      <c r="N331" s="97"/>
      <c r="O331" s="97"/>
      <c r="P331" s="97"/>
      <c r="Q331" s="97"/>
      <c r="R331" s="97"/>
      <c r="S331" s="93"/>
      <c r="T331" s="93"/>
      <c r="U331" s="100"/>
    </row>
    <row r="332" spans="1:21" ht="20.25" x14ac:dyDescent="0.3">
      <c r="A332" s="93"/>
      <c r="B332" s="94" t="str">
        <f ca="1">IFERROR(OFFSET(DC[[#Headers],[Code Project]],MATCH(MYCS8[[#This Row],[Project Code and Name ]],DC[Code Project],0),-3),"")</f>
        <v/>
      </c>
      <c r="C332" s="93"/>
      <c r="D332" s="93"/>
      <c r="E332" s="93"/>
      <c r="F332" s="93"/>
      <c r="G332" s="93"/>
      <c r="H332" s="93"/>
      <c r="I332" s="97"/>
      <c r="J332" s="97"/>
      <c r="K332" s="97"/>
      <c r="L332" s="97"/>
      <c r="M332" s="98">
        <f>I332+J332+K332+MYCS8[[#This Row],[Non contractual commitments]]</f>
        <v>0</v>
      </c>
      <c r="N332" s="97"/>
      <c r="O332" s="97"/>
      <c r="P332" s="97"/>
      <c r="Q332" s="97"/>
      <c r="R332" s="97"/>
      <c r="S332" s="93"/>
      <c r="T332" s="93"/>
      <c r="U332" s="100"/>
    </row>
    <row r="333" spans="1:21" ht="20.25" x14ac:dyDescent="0.3">
      <c r="A333" s="93"/>
      <c r="B333" s="94" t="str">
        <f ca="1">IFERROR(OFFSET(DC[[#Headers],[Code Project]],MATCH(MYCS8[[#This Row],[Project Code and Name ]],DC[Code Project],0),-3),"")</f>
        <v/>
      </c>
      <c r="C333" s="93"/>
      <c r="D333" s="93"/>
      <c r="E333" s="93"/>
      <c r="F333" s="93"/>
      <c r="G333" s="93"/>
      <c r="H333" s="93"/>
      <c r="I333" s="97"/>
      <c r="J333" s="97"/>
      <c r="K333" s="97"/>
      <c r="L333" s="97"/>
      <c r="M333" s="98">
        <f>I333+J333+K333+MYCS8[[#This Row],[Non contractual commitments]]</f>
        <v>0</v>
      </c>
      <c r="N333" s="97"/>
      <c r="O333" s="97"/>
      <c r="P333" s="97"/>
      <c r="Q333" s="97"/>
      <c r="R333" s="97"/>
      <c r="S333" s="93"/>
      <c r="T333" s="93"/>
      <c r="U333" s="100"/>
    </row>
    <row r="334" spans="1:21" ht="20.25" x14ac:dyDescent="0.3">
      <c r="A334" s="93"/>
      <c r="B334" s="94" t="str">
        <f ca="1">IFERROR(OFFSET(DC[[#Headers],[Code Project]],MATCH(MYCS8[[#This Row],[Project Code and Name ]],DC[Code Project],0),-3),"")</f>
        <v/>
      </c>
      <c r="C334" s="93"/>
      <c r="D334" s="93"/>
      <c r="E334" s="93"/>
      <c r="F334" s="93"/>
      <c r="G334" s="93"/>
      <c r="H334" s="93"/>
      <c r="I334" s="97"/>
      <c r="J334" s="97"/>
      <c r="K334" s="97"/>
      <c r="L334" s="97"/>
      <c r="M334" s="98">
        <f>I334+J334+K334+MYCS8[[#This Row],[Non contractual commitments]]</f>
        <v>0</v>
      </c>
      <c r="N334" s="97"/>
      <c r="O334" s="97"/>
      <c r="P334" s="97"/>
      <c r="Q334" s="97"/>
      <c r="R334" s="97"/>
      <c r="S334" s="93"/>
      <c r="T334" s="93"/>
      <c r="U334" s="100"/>
    </row>
    <row r="335" spans="1:21" ht="20.25" x14ac:dyDescent="0.3">
      <c r="A335" s="93"/>
      <c r="B335" s="94" t="str">
        <f ca="1">IFERROR(OFFSET(DC[[#Headers],[Code Project]],MATCH(MYCS8[[#This Row],[Project Code and Name ]],DC[Code Project],0),-3),"")</f>
        <v/>
      </c>
      <c r="C335" s="93"/>
      <c r="D335" s="93"/>
      <c r="E335" s="93"/>
      <c r="F335" s="93"/>
      <c r="G335" s="93"/>
      <c r="H335" s="93"/>
      <c r="I335" s="97"/>
      <c r="J335" s="97"/>
      <c r="K335" s="97"/>
      <c r="L335" s="97"/>
      <c r="M335" s="98">
        <f>I335+J335+K335+MYCS8[[#This Row],[Non contractual commitments]]</f>
        <v>0</v>
      </c>
      <c r="N335" s="97"/>
      <c r="O335" s="97"/>
      <c r="P335" s="97"/>
      <c r="Q335" s="97"/>
      <c r="R335" s="97"/>
      <c r="S335" s="93"/>
      <c r="T335" s="93"/>
      <c r="U335" s="100"/>
    </row>
    <row r="336" spans="1:21" ht="20.25" x14ac:dyDescent="0.3">
      <c r="A336" s="93"/>
      <c r="B336" s="94" t="str">
        <f ca="1">IFERROR(OFFSET(DC[[#Headers],[Code Project]],MATCH(MYCS8[[#This Row],[Project Code and Name ]],DC[Code Project],0),-3),"")</f>
        <v/>
      </c>
      <c r="C336" s="93"/>
      <c r="D336" s="93"/>
      <c r="E336" s="93"/>
      <c r="F336" s="93"/>
      <c r="G336" s="93"/>
      <c r="H336" s="93"/>
      <c r="I336" s="97"/>
      <c r="J336" s="97"/>
      <c r="K336" s="97"/>
      <c r="L336" s="97"/>
      <c r="M336" s="98">
        <f>I336+J336+K336+MYCS8[[#This Row],[Non contractual commitments]]</f>
        <v>0</v>
      </c>
      <c r="N336" s="97"/>
      <c r="O336" s="97"/>
      <c r="P336" s="97"/>
      <c r="Q336" s="97"/>
      <c r="R336" s="97"/>
      <c r="S336" s="93"/>
      <c r="T336" s="93"/>
      <c r="U336" s="100"/>
    </row>
    <row r="337" spans="1:21" ht="20.25" x14ac:dyDescent="0.3">
      <c r="A337" s="93"/>
      <c r="B337" s="94" t="str">
        <f ca="1">IFERROR(OFFSET(DC[[#Headers],[Code Project]],MATCH(MYCS8[[#This Row],[Project Code and Name ]],DC[Code Project],0),-3),"")</f>
        <v/>
      </c>
      <c r="C337" s="93"/>
      <c r="D337" s="93"/>
      <c r="E337" s="93"/>
      <c r="F337" s="93"/>
      <c r="G337" s="93"/>
      <c r="H337" s="93"/>
      <c r="I337" s="97"/>
      <c r="J337" s="97"/>
      <c r="K337" s="97"/>
      <c r="L337" s="97"/>
      <c r="M337" s="98">
        <f>I337+J337+K337+MYCS8[[#This Row],[Non contractual commitments]]</f>
        <v>0</v>
      </c>
      <c r="N337" s="97"/>
      <c r="O337" s="97"/>
      <c r="P337" s="97"/>
      <c r="Q337" s="97"/>
      <c r="R337" s="97"/>
      <c r="S337" s="93"/>
      <c r="T337" s="93"/>
      <c r="U337" s="100"/>
    </row>
    <row r="338" spans="1:21" ht="20.25" x14ac:dyDescent="0.3">
      <c r="A338" s="93"/>
      <c r="B338" s="94" t="str">
        <f ca="1">IFERROR(OFFSET(DC[[#Headers],[Code Project]],MATCH(MYCS8[[#This Row],[Project Code and Name ]],DC[Code Project],0),-3),"")</f>
        <v/>
      </c>
      <c r="C338" s="93"/>
      <c r="D338" s="93"/>
      <c r="E338" s="93"/>
      <c r="F338" s="93"/>
      <c r="G338" s="93"/>
      <c r="H338" s="93"/>
      <c r="I338" s="97"/>
      <c r="J338" s="97"/>
      <c r="K338" s="97"/>
      <c r="L338" s="97"/>
      <c r="M338" s="98">
        <f>I338+J338+K338+MYCS8[[#This Row],[Non contractual commitments]]</f>
        <v>0</v>
      </c>
      <c r="N338" s="97"/>
      <c r="O338" s="97"/>
      <c r="P338" s="97"/>
      <c r="Q338" s="97"/>
      <c r="R338" s="97"/>
      <c r="S338" s="93"/>
      <c r="T338" s="93"/>
      <c r="U338" s="100"/>
    </row>
    <row r="339" spans="1:21" ht="20.25" x14ac:dyDescent="0.3">
      <c r="A339" s="93"/>
      <c r="B339" s="94" t="str">
        <f ca="1">IFERROR(OFFSET(DC[[#Headers],[Code Project]],MATCH(MYCS8[[#This Row],[Project Code and Name ]],DC[Code Project],0),-3),"")</f>
        <v/>
      </c>
      <c r="C339" s="93"/>
      <c r="D339" s="93"/>
      <c r="E339" s="93"/>
      <c r="F339" s="93"/>
      <c r="G339" s="93"/>
      <c r="H339" s="93"/>
      <c r="I339" s="97"/>
      <c r="J339" s="97"/>
      <c r="K339" s="97"/>
      <c r="L339" s="97"/>
      <c r="M339" s="98">
        <f>I339+J339+K339+MYCS8[[#This Row],[Non contractual commitments]]</f>
        <v>0</v>
      </c>
      <c r="N339" s="97"/>
      <c r="O339" s="97"/>
      <c r="P339" s="97"/>
      <c r="Q339" s="97"/>
      <c r="R339" s="97"/>
      <c r="S339" s="93"/>
      <c r="T339" s="93"/>
      <c r="U339" s="100"/>
    </row>
    <row r="340" spans="1:21" ht="20.25" x14ac:dyDescent="0.3">
      <c r="A340" s="93"/>
      <c r="B340" s="94" t="str">
        <f ca="1">IFERROR(OFFSET(DC[[#Headers],[Code Project]],MATCH(MYCS8[[#This Row],[Project Code and Name ]],DC[Code Project],0),-3),"")</f>
        <v/>
      </c>
      <c r="C340" s="93"/>
      <c r="D340" s="93"/>
      <c r="E340" s="93"/>
      <c r="F340" s="93"/>
      <c r="G340" s="93"/>
      <c r="H340" s="93"/>
      <c r="I340" s="97"/>
      <c r="J340" s="97"/>
      <c r="K340" s="97"/>
      <c r="L340" s="97"/>
      <c r="M340" s="98">
        <f>I340+J340+K340+MYCS8[[#This Row],[Non contractual commitments]]</f>
        <v>0</v>
      </c>
      <c r="N340" s="97"/>
      <c r="O340" s="97"/>
      <c r="P340" s="97"/>
      <c r="Q340" s="97"/>
      <c r="R340" s="97"/>
      <c r="S340" s="93"/>
      <c r="T340" s="93"/>
      <c r="U340" s="100"/>
    </row>
    <row r="341" spans="1:21" ht="20.25" x14ac:dyDescent="0.3">
      <c r="A341" s="93"/>
      <c r="B341" s="94" t="str">
        <f ca="1">IFERROR(OFFSET(DC[[#Headers],[Code Project]],MATCH(MYCS8[[#This Row],[Project Code and Name ]],DC[Code Project],0),-3),"")</f>
        <v/>
      </c>
      <c r="C341" s="93"/>
      <c r="D341" s="93"/>
      <c r="E341" s="93"/>
      <c r="F341" s="93"/>
      <c r="G341" s="93"/>
      <c r="H341" s="93"/>
      <c r="I341" s="97"/>
      <c r="J341" s="97"/>
      <c r="K341" s="97"/>
      <c r="L341" s="97"/>
      <c r="M341" s="98">
        <f>I341+J341+K341+MYCS8[[#This Row],[Non contractual commitments]]</f>
        <v>0</v>
      </c>
      <c r="N341" s="97"/>
      <c r="O341" s="97"/>
      <c r="P341" s="97"/>
      <c r="Q341" s="97"/>
      <c r="R341" s="97"/>
      <c r="S341" s="93"/>
      <c r="T341" s="93"/>
      <c r="U341" s="100"/>
    </row>
    <row r="342" spans="1:21" ht="20.25" x14ac:dyDescent="0.3">
      <c r="A342" s="93"/>
      <c r="B342" s="94" t="str">
        <f ca="1">IFERROR(OFFSET(DC[[#Headers],[Code Project]],MATCH(MYCS8[[#This Row],[Project Code and Name ]],DC[Code Project],0),-3),"")</f>
        <v/>
      </c>
      <c r="C342" s="93"/>
      <c r="D342" s="93"/>
      <c r="E342" s="93"/>
      <c r="F342" s="93"/>
      <c r="G342" s="93"/>
      <c r="H342" s="93"/>
      <c r="I342" s="97"/>
      <c r="J342" s="97"/>
      <c r="K342" s="97"/>
      <c r="L342" s="97"/>
      <c r="M342" s="98">
        <f>I342+J342+K342+MYCS8[[#This Row],[Non contractual commitments]]</f>
        <v>0</v>
      </c>
      <c r="N342" s="97"/>
      <c r="O342" s="97"/>
      <c r="P342" s="97"/>
      <c r="Q342" s="97"/>
      <c r="R342" s="97"/>
      <c r="S342" s="93"/>
      <c r="T342" s="93"/>
      <c r="U342" s="100"/>
    </row>
    <row r="343" spans="1:21" ht="20.25" x14ac:dyDescent="0.3">
      <c r="A343" s="93"/>
      <c r="B343" s="94" t="str">
        <f ca="1">IFERROR(OFFSET(DC[[#Headers],[Code Project]],MATCH(MYCS8[[#This Row],[Project Code and Name ]],DC[Code Project],0),-3),"")</f>
        <v/>
      </c>
      <c r="C343" s="93"/>
      <c r="D343" s="93"/>
      <c r="E343" s="93"/>
      <c r="F343" s="93"/>
      <c r="G343" s="93"/>
      <c r="H343" s="93"/>
      <c r="I343" s="97"/>
      <c r="J343" s="97"/>
      <c r="K343" s="97"/>
      <c r="L343" s="97"/>
      <c r="M343" s="98">
        <f>I343+J343+K343+MYCS8[[#This Row],[Non contractual commitments]]</f>
        <v>0</v>
      </c>
      <c r="N343" s="97"/>
      <c r="O343" s="97"/>
      <c r="P343" s="97"/>
      <c r="Q343" s="97"/>
      <c r="R343" s="97"/>
      <c r="S343" s="93"/>
      <c r="T343" s="93"/>
      <c r="U343" s="100"/>
    </row>
    <row r="344" spans="1:21" ht="20.25" x14ac:dyDescent="0.3">
      <c r="A344" s="93"/>
      <c r="B344" s="94" t="str">
        <f ca="1">IFERROR(OFFSET(DC[[#Headers],[Code Project]],MATCH(MYCS8[[#This Row],[Project Code and Name ]],DC[Code Project],0),-3),"")</f>
        <v/>
      </c>
      <c r="C344" s="93"/>
      <c r="D344" s="93"/>
      <c r="E344" s="93"/>
      <c r="F344" s="93"/>
      <c r="G344" s="93"/>
      <c r="H344" s="93"/>
      <c r="I344" s="97"/>
      <c r="J344" s="97"/>
      <c r="K344" s="97"/>
      <c r="L344" s="97"/>
      <c r="M344" s="98">
        <f>I344+J344+K344+MYCS8[[#This Row],[Non contractual commitments]]</f>
        <v>0</v>
      </c>
      <c r="N344" s="97"/>
      <c r="O344" s="97"/>
      <c r="P344" s="97"/>
      <c r="Q344" s="97"/>
      <c r="R344" s="97"/>
      <c r="S344" s="93"/>
      <c r="T344" s="93"/>
      <c r="U344" s="100"/>
    </row>
    <row r="345" spans="1:21" ht="20.25" x14ac:dyDescent="0.3">
      <c r="A345" s="93"/>
      <c r="B345" s="94" t="str">
        <f ca="1">IFERROR(OFFSET(DC[[#Headers],[Code Project]],MATCH(MYCS8[[#This Row],[Project Code and Name ]],DC[Code Project],0),-3),"")</f>
        <v/>
      </c>
      <c r="C345" s="93"/>
      <c r="D345" s="93"/>
      <c r="E345" s="93"/>
      <c r="F345" s="93"/>
      <c r="G345" s="93"/>
      <c r="H345" s="93"/>
      <c r="I345" s="97"/>
      <c r="J345" s="97"/>
      <c r="K345" s="97"/>
      <c r="L345" s="97"/>
      <c r="M345" s="98">
        <f>I345+J345+K345+MYCS8[[#This Row],[Non contractual commitments]]</f>
        <v>0</v>
      </c>
      <c r="N345" s="97"/>
      <c r="O345" s="97"/>
      <c r="P345" s="97"/>
      <c r="Q345" s="97"/>
      <c r="R345" s="97"/>
      <c r="S345" s="93"/>
      <c r="T345" s="93"/>
      <c r="U345" s="100"/>
    </row>
    <row r="346" spans="1:21" ht="20.25" x14ac:dyDescent="0.3">
      <c r="A346" s="93"/>
      <c r="B346" s="94" t="str">
        <f ca="1">IFERROR(OFFSET(DC[[#Headers],[Code Project]],MATCH(MYCS8[[#This Row],[Project Code and Name ]],DC[Code Project],0),-3),"")</f>
        <v/>
      </c>
      <c r="C346" s="93"/>
      <c r="D346" s="93"/>
      <c r="E346" s="93"/>
      <c r="F346" s="93"/>
      <c r="G346" s="93"/>
      <c r="H346" s="93"/>
      <c r="I346" s="97"/>
      <c r="J346" s="97"/>
      <c r="K346" s="97"/>
      <c r="L346" s="97"/>
      <c r="M346" s="98">
        <f>I346+J346+K346+MYCS8[[#This Row],[Non contractual commitments]]</f>
        <v>0</v>
      </c>
      <c r="N346" s="97"/>
      <c r="O346" s="97"/>
      <c r="P346" s="97"/>
      <c r="Q346" s="97"/>
      <c r="R346" s="97"/>
      <c r="S346" s="93"/>
      <c r="T346" s="93"/>
      <c r="U346" s="100"/>
    </row>
    <row r="347" spans="1:21" ht="20.25" x14ac:dyDescent="0.3">
      <c r="A347" s="93"/>
      <c r="B347" s="94" t="str">
        <f ca="1">IFERROR(OFFSET(DC[[#Headers],[Code Project]],MATCH(MYCS8[[#This Row],[Project Code and Name ]],DC[Code Project],0),-3),"")</f>
        <v/>
      </c>
      <c r="C347" s="93"/>
      <c r="D347" s="93"/>
      <c r="E347" s="93"/>
      <c r="F347" s="93"/>
      <c r="G347" s="93"/>
      <c r="H347" s="93"/>
      <c r="I347" s="97"/>
      <c r="J347" s="97"/>
      <c r="K347" s="97"/>
      <c r="L347" s="97"/>
      <c r="M347" s="98">
        <f>I347+J347+K347+MYCS8[[#This Row],[Non contractual commitments]]</f>
        <v>0</v>
      </c>
      <c r="N347" s="97"/>
      <c r="O347" s="97"/>
      <c r="P347" s="97"/>
      <c r="Q347" s="97"/>
      <c r="R347" s="97"/>
      <c r="S347" s="93"/>
      <c r="T347" s="93"/>
      <c r="U347" s="100"/>
    </row>
    <row r="348" spans="1:21" ht="20.25" x14ac:dyDescent="0.3">
      <c r="A348" s="93"/>
      <c r="B348" s="94" t="str">
        <f ca="1">IFERROR(OFFSET(DC[[#Headers],[Code Project]],MATCH(MYCS8[[#This Row],[Project Code and Name ]],DC[Code Project],0),-3),"")</f>
        <v/>
      </c>
      <c r="C348" s="93"/>
      <c r="D348" s="93"/>
      <c r="E348" s="93"/>
      <c r="F348" s="93"/>
      <c r="G348" s="93"/>
      <c r="H348" s="93"/>
      <c r="I348" s="97"/>
      <c r="J348" s="97"/>
      <c r="K348" s="97"/>
      <c r="L348" s="97"/>
      <c r="M348" s="98">
        <f>I348+J348+K348+MYCS8[[#This Row],[Non contractual commitments]]</f>
        <v>0</v>
      </c>
      <c r="N348" s="97"/>
      <c r="O348" s="97"/>
      <c r="P348" s="97"/>
      <c r="Q348" s="97"/>
      <c r="R348" s="97"/>
      <c r="S348" s="93"/>
      <c r="T348" s="93"/>
      <c r="U348" s="100"/>
    </row>
    <row r="349" spans="1:21" ht="20.25" x14ac:dyDescent="0.3">
      <c r="A349" s="93"/>
      <c r="B349" s="94" t="str">
        <f ca="1">IFERROR(OFFSET(DC[[#Headers],[Code Project]],MATCH(MYCS8[[#This Row],[Project Code and Name ]],DC[Code Project],0),-3),"")</f>
        <v/>
      </c>
      <c r="C349" s="93"/>
      <c r="D349" s="93"/>
      <c r="E349" s="93"/>
      <c r="F349" s="93"/>
      <c r="G349" s="93"/>
      <c r="H349" s="93"/>
      <c r="I349" s="97"/>
      <c r="J349" s="97"/>
      <c r="K349" s="97"/>
      <c r="L349" s="97"/>
      <c r="M349" s="98">
        <f>I349+J349+K349+MYCS8[[#This Row],[Non contractual commitments]]</f>
        <v>0</v>
      </c>
      <c r="N349" s="97"/>
      <c r="O349" s="97"/>
      <c r="P349" s="97"/>
      <c r="Q349" s="97"/>
      <c r="R349" s="97"/>
      <c r="S349" s="93"/>
      <c r="T349" s="93"/>
      <c r="U349" s="100"/>
    </row>
    <row r="350" spans="1:21" ht="20.25" x14ac:dyDescent="0.3">
      <c r="A350" s="93"/>
      <c r="B350" s="94" t="str">
        <f ca="1">IFERROR(OFFSET(DC[[#Headers],[Code Project]],MATCH(MYCS8[[#This Row],[Project Code and Name ]],DC[Code Project],0),-3),"")</f>
        <v/>
      </c>
      <c r="C350" s="93"/>
      <c r="D350" s="93"/>
      <c r="E350" s="93"/>
      <c r="F350" s="93"/>
      <c r="G350" s="93"/>
      <c r="H350" s="93"/>
      <c r="I350" s="97"/>
      <c r="J350" s="97"/>
      <c r="K350" s="97"/>
      <c r="L350" s="97"/>
      <c r="M350" s="98">
        <f>I350+J350+K350+MYCS8[[#This Row],[Non contractual commitments]]</f>
        <v>0</v>
      </c>
      <c r="N350" s="97"/>
      <c r="O350" s="97"/>
      <c r="P350" s="97"/>
      <c r="Q350" s="97"/>
      <c r="R350" s="97"/>
      <c r="S350" s="93"/>
      <c r="T350" s="93"/>
      <c r="U350" s="100"/>
    </row>
    <row r="351" spans="1:21" ht="20.25" x14ac:dyDescent="0.3">
      <c r="A351" s="93"/>
      <c r="B351" s="94" t="str">
        <f ca="1">IFERROR(OFFSET(DC[[#Headers],[Code Project]],MATCH(MYCS8[[#This Row],[Project Code and Name ]],DC[Code Project],0),-3),"")</f>
        <v/>
      </c>
      <c r="C351" s="93"/>
      <c r="D351" s="93"/>
      <c r="E351" s="93"/>
      <c r="F351" s="93"/>
      <c r="G351" s="93"/>
      <c r="H351" s="93"/>
      <c r="I351" s="97"/>
      <c r="J351" s="97"/>
      <c r="K351" s="97"/>
      <c r="L351" s="97"/>
      <c r="M351" s="98">
        <f>I351+J351+K351+MYCS8[[#This Row],[Non contractual commitments]]</f>
        <v>0</v>
      </c>
      <c r="N351" s="97"/>
      <c r="O351" s="97"/>
      <c r="P351" s="97"/>
      <c r="Q351" s="97"/>
      <c r="R351" s="97"/>
      <c r="S351" s="93"/>
      <c r="T351" s="93"/>
      <c r="U351" s="100"/>
    </row>
    <row r="352" spans="1:21" ht="20.25" x14ac:dyDescent="0.3">
      <c r="A352" s="93"/>
      <c r="B352" s="94" t="str">
        <f ca="1">IFERROR(OFFSET(DC[[#Headers],[Code Project]],MATCH(MYCS8[[#This Row],[Project Code and Name ]],DC[Code Project],0),-3),"")</f>
        <v/>
      </c>
      <c r="C352" s="93"/>
      <c r="D352" s="93"/>
      <c r="E352" s="93"/>
      <c r="F352" s="93"/>
      <c r="G352" s="93"/>
      <c r="H352" s="93"/>
      <c r="I352" s="97"/>
      <c r="J352" s="97"/>
      <c r="K352" s="97"/>
      <c r="L352" s="97"/>
      <c r="M352" s="98">
        <f>I352+J352+K352+MYCS8[[#This Row],[Non contractual commitments]]</f>
        <v>0</v>
      </c>
      <c r="N352" s="97"/>
      <c r="O352" s="97"/>
      <c r="P352" s="97"/>
      <c r="Q352" s="97"/>
      <c r="R352" s="97"/>
      <c r="S352" s="93"/>
      <c r="T352" s="93"/>
      <c r="U352" s="100"/>
    </row>
    <row r="353" spans="1:21" ht="20.25" x14ac:dyDescent="0.3">
      <c r="A353" s="93"/>
      <c r="B353" s="94" t="str">
        <f ca="1">IFERROR(OFFSET(DC[[#Headers],[Code Project]],MATCH(MYCS8[[#This Row],[Project Code and Name ]],DC[Code Project],0),-3),"")</f>
        <v/>
      </c>
      <c r="C353" s="93"/>
      <c r="D353" s="93"/>
      <c r="E353" s="93"/>
      <c r="F353" s="93"/>
      <c r="G353" s="93"/>
      <c r="H353" s="93"/>
      <c r="I353" s="97"/>
      <c r="J353" s="97"/>
      <c r="K353" s="97"/>
      <c r="L353" s="97"/>
      <c r="M353" s="98">
        <f>I353+J353+K353+MYCS8[[#This Row],[Non contractual commitments]]</f>
        <v>0</v>
      </c>
      <c r="N353" s="97"/>
      <c r="O353" s="97"/>
      <c r="P353" s="97"/>
      <c r="Q353" s="97"/>
      <c r="R353" s="97"/>
      <c r="S353" s="93"/>
      <c r="T353" s="93"/>
      <c r="U353" s="100"/>
    </row>
    <row r="354" spans="1:21" ht="20.25" x14ac:dyDescent="0.3">
      <c r="A354" s="93"/>
      <c r="B354" s="94" t="str">
        <f ca="1">IFERROR(OFFSET(DC[[#Headers],[Code Project]],MATCH(MYCS8[[#This Row],[Project Code and Name ]],DC[Code Project],0),-3),"")</f>
        <v/>
      </c>
      <c r="C354" s="93"/>
      <c r="D354" s="93"/>
      <c r="E354" s="93"/>
      <c r="F354" s="93"/>
      <c r="G354" s="93"/>
      <c r="H354" s="93"/>
      <c r="I354" s="97"/>
      <c r="J354" s="97"/>
      <c r="K354" s="97"/>
      <c r="L354" s="97"/>
      <c r="M354" s="98">
        <f>I354+J354+K354+MYCS8[[#This Row],[Non contractual commitments]]</f>
        <v>0</v>
      </c>
      <c r="N354" s="97"/>
      <c r="O354" s="97"/>
      <c r="P354" s="97"/>
      <c r="Q354" s="97"/>
      <c r="R354" s="97"/>
      <c r="S354" s="93"/>
      <c r="T354" s="93"/>
      <c r="U354" s="100"/>
    </row>
    <row r="355" spans="1:21" ht="20.25" x14ac:dyDescent="0.3">
      <c r="A355" s="93"/>
      <c r="B355" s="94" t="str">
        <f ca="1">IFERROR(OFFSET(DC[[#Headers],[Code Project]],MATCH(MYCS8[[#This Row],[Project Code and Name ]],DC[Code Project],0),-3),"")</f>
        <v/>
      </c>
      <c r="C355" s="93"/>
      <c r="D355" s="93"/>
      <c r="E355" s="93"/>
      <c r="F355" s="93"/>
      <c r="G355" s="93"/>
      <c r="H355" s="93"/>
      <c r="I355" s="97"/>
      <c r="J355" s="97"/>
      <c r="K355" s="97"/>
      <c r="L355" s="97"/>
      <c r="M355" s="98">
        <f>I355+J355+K355+MYCS8[[#This Row],[Non contractual commitments]]</f>
        <v>0</v>
      </c>
      <c r="N355" s="97"/>
      <c r="O355" s="97"/>
      <c r="P355" s="97"/>
      <c r="Q355" s="97"/>
      <c r="R355" s="97"/>
      <c r="S355" s="93"/>
      <c r="T355" s="93"/>
      <c r="U355" s="100"/>
    </row>
    <row r="356" spans="1:21" ht="20.25" x14ac:dyDescent="0.3">
      <c r="A356" s="93"/>
      <c r="B356" s="94" t="str">
        <f ca="1">IFERROR(OFFSET(DC[[#Headers],[Code Project]],MATCH(MYCS8[[#This Row],[Project Code and Name ]],DC[Code Project],0),-3),"")</f>
        <v/>
      </c>
      <c r="C356" s="93"/>
      <c r="D356" s="93"/>
      <c r="E356" s="93"/>
      <c r="F356" s="93"/>
      <c r="G356" s="93"/>
      <c r="H356" s="93"/>
      <c r="I356" s="97"/>
      <c r="J356" s="97"/>
      <c r="K356" s="97"/>
      <c r="L356" s="97"/>
      <c r="M356" s="98">
        <f>I356+J356+K356+MYCS8[[#This Row],[Non contractual commitments]]</f>
        <v>0</v>
      </c>
      <c r="N356" s="97"/>
      <c r="O356" s="97"/>
      <c r="P356" s="97"/>
      <c r="Q356" s="97"/>
      <c r="R356" s="97"/>
      <c r="S356" s="93"/>
      <c r="T356" s="93"/>
      <c r="U356" s="100"/>
    </row>
    <row r="357" spans="1:21" ht="20.25" x14ac:dyDescent="0.3">
      <c r="A357" s="93"/>
      <c r="B357" s="94" t="str">
        <f ca="1">IFERROR(OFFSET(DC[[#Headers],[Code Project]],MATCH(MYCS8[[#This Row],[Project Code and Name ]],DC[Code Project],0),-3),"")</f>
        <v/>
      </c>
      <c r="C357" s="93"/>
      <c r="D357" s="93"/>
      <c r="E357" s="93"/>
      <c r="F357" s="93"/>
      <c r="G357" s="93"/>
      <c r="H357" s="93"/>
      <c r="I357" s="97"/>
      <c r="J357" s="97"/>
      <c r="K357" s="97"/>
      <c r="L357" s="97"/>
      <c r="M357" s="98">
        <f>I357+J357+K357+MYCS8[[#This Row],[Non contractual commitments]]</f>
        <v>0</v>
      </c>
      <c r="N357" s="97"/>
      <c r="O357" s="97"/>
      <c r="P357" s="97"/>
      <c r="Q357" s="97"/>
      <c r="R357" s="97"/>
      <c r="S357" s="93"/>
      <c r="T357" s="93"/>
      <c r="U357" s="100"/>
    </row>
    <row r="358" spans="1:21" ht="20.25" x14ac:dyDescent="0.3">
      <c r="A358" s="93"/>
      <c r="B358" s="94" t="str">
        <f ca="1">IFERROR(OFFSET(DC[[#Headers],[Code Project]],MATCH(MYCS8[[#This Row],[Project Code and Name ]],DC[Code Project],0),-3),"")</f>
        <v/>
      </c>
      <c r="C358" s="93"/>
      <c r="D358" s="93"/>
      <c r="E358" s="93"/>
      <c r="F358" s="93"/>
      <c r="G358" s="93"/>
      <c r="H358" s="93"/>
      <c r="I358" s="97"/>
      <c r="J358" s="97"/>
      <c r="K358" s="97"/>
      <c r="L358" s="97"/>
      <c r="M358" s="98">
        <f>I358+J358+K358+MYCS8[[#This Row],[Non contractual commitments]]</f>
        <v>0</v>
      </c>
      <c r="N358" s="97"/>
      <c r="O358" s="97"/>
      <c r="P358" s="97"/>
      <c r="Q358" s="97"/>
      <c r="R358" s="97"/>
      <c r="S358" s="93"/>
      <c r="T358" s="93"/>
      <c r="U358" s="100"/>
    </row>
    <row r="359" spans="1:21" ht="20.25" x14ac:dyDescent="0.3">
      <c r="A359" s="93"/>
      <c r="B359" s="94" t="str">
        <f ca="1">IFERROR(OFFSET(DC[[#Headers],[Code Project]],MATCH(MYCS8[[#This Row],[Project Code and Name ]],DC[Code Project],0),-3),"")</f>
        <v/>
      </c>
      <c r="C359" s="93"/>
      <c r="D359" s="93"/>
      <c r="E359" s="93"/>
      <c r="F359" s="93"/>
      <c r="G359" s="93"/>
      <c r="H359" s="93"/>
      <c r="I359" s="97"/>
      <c r="J359" s="97"/>
      <c r="K359" s="97"/>
      <c r="L359" s="97"/>
      <c r="M359" s="98">
        <f>I359+J359+K359+MYCS8[[#This Row],[Non contractual commitments]]</f>
        <v>0</v>
      </c>
      <c r="N359" s="97"/>
      <c r="O359" s="97"/>
      <c r="P359" s="97"/>
      <c r="Q359" s="97"/>
      <c r="R359" s="97"/>
      <c r="S359" s="93"/>
      <c r="T359" s="93"/>
      <c r="U359" s="100"/>
    </row>
    <row r="360" spans="1:21" ht="20.25" x14ac:dyDescent="0.3">
      <c r="A360" s="93"/>
      <c r="B360" s="94" t="str">
        <f ca="1">IFERROR(OFFSET(DC[[#Headers],[Code Project]],MATCH(MYCS8[[#This Row],[Project Code and Name ]],DC[Code Project],0),-3),"")</f>
        <v/>
      </c>
      <c r="C360" s="93"/>
      <c r="D360" s="93"/>
      <c r="E360" s="93"/>
      <c r="F360" s="93"/>
      <c r="G360" s="93"/>
      <c r="H360" s="93"/>
      <c r="I360" s="97"/>
      <c r="J360" s="97"/>
      <c r="K360" s="97"/>
      <c r="L360" s="97"/>
      <c r="M360" s="98">
        <f>I360+J360+K360+MYCS8[[#This Row],[Non contractual commitments]]</f>
        <v>0</v>
      </c>
      <c r="N360" s="97"/>
      <c r="O360" s="97"/>
      <c r="P360" s="97"/>
      <c r="Q360" s="97"/>
      <c r="R360" s="97"/>
      <c r="S360" s="93"/>
      <c r="T360" s="93"/>
      <c r="U360" s="100"/>
    </row>
    <row r="361" spans="1:21" ht="20.25" x14ac:dyDescent="0.3">
      <c r="A361" s="93"/>
      <c r="B361" s="94" t="str">
        <f ca="1">IFERROR(OFFSET(DC[[#Headers],[Code Project]],MATCH(MYCS8[[#This Row],[Project Code and Name ]],DC[Code Project],0),-3),"")</f>
        <v/>
      </c>
      <c r="C361" s="93"/>
      <c r="D361" s="93"/>
      <c r="E361" s="93"/>
      <c r="F361" s="93"/>
      <c r="G361" s="93"/>
      <c r="H361" s="93"/>
      <c r="I361" s="97"/>
      <c r="J361" s="97"/>
      <c r="K361" s="97"/>
      <c r="L361" s="97"/>
      <c r="M361" s="98">
        <f>I361+J361+K361+MYCS8[[#This Row],[Non contractual commitments]]</f>
        <v>0</v>
      </c>
      <c r="N361" s="97"/>
      <c r="O361" s="97"/>
      <c r="P361" s="97"/>
      <c r="Q361" s="97"/>
      <c r="R361" s="97"/>
      <c r="S361" s="93"/>
      <c r="T361" s="93"/>
      <c r="U361" s="100"/>
    </row>
    <row r="362" spans="1:21" ht="20.25" x14ac:dyDescent="0.3">
      <c r="A362" s="93"/>
      <c r="B362" s="94" t="str">
        <f ca="1">IFERROR(OFFSET(DC[[#Headers],[Code Project]],MATCH(MYCS8[[#This Row],[Project Code and Name ]],DC[Code Project],0),-3),"")</f>
        <v/>
      </c>
      <c r="C362" s="93"/>
      <c r="D362" s="93"/>
      <c r="E362" s="93"/>
      <c r="F362" s="93"/>
      <c r="G362" s="93"/>
      <c r="H362" s="93"/>
      <c r="I362" s="97"/>
      <c r="J362" s="97"/>
      <c r="K362" s="97"/>
      <c r="L362" s="97"/>
      <c r="M362" s="98">
        <f>I362+J362+K362+MYCS8[[#This Row],[Non contractual commitments]]</f>
        <v>0</v>
      </c>
      <c r="N362" s="97"/>
      <c r="O362" s="97"/>
      <c r="P362" s="97"/>
      <c r="Q362" s="97"/>
      <c r="R362" s="97"/>
      <c r="S362" s="93"/>
      <c r="T362" s="93"/>
      <c r="U362" s="100"/>
    </row>
    <row r="363" spans="1:21" ht="20.25" x14ac:dyDescent="0.3">
      <c r="A363" s="93"/>
      <c r="B363" s="94" t="str">
        <f ca="1">IFERROR(OFFSET(DC[[#Headers],[Code Project]],MATCH(MYCS8[[#This Row],[Project Code and Name ]],DC[Code Project],0),-3),"")</f>
        <v/>
      </c>
      <c r="C363" s="93"/>
      <c r="D363" s="93"/>
      <c r="E363" s="93"/>
      <c r="F363" s="93"/>
      <c r="G363" s="93"/>
      <c r="H363" s="93"/>
      <c r="I363" s="97"/>
      <c r="J363" s="97"/>
      <c r="K363" s="97"/>
      <c r="L363" s="97"/>
      <c r="M363" s="98">
        <f>I363+J363+K363+MYCS8[[#This Row],[Non contractual commitments]]</f>
        <v>0</v>
      </c>
      <c r="N363" s="97"/>
      <c r="O363" s="97"/>
      <c r="P363" s="97"/>
      <c r="Q363" s="97"/>
      <c r="R363" s="97"/>
      <c r="S363" s="93"/>
      <c r="T363" s="93"/>
      <c r="U363" s="100"/>
    </row>
    <row r="364" spans="1:21" ht="20.25" x14ac:dyDescent="0.3">
      <c r="A364" s="93"/>
      <c r="B364" s="94" t="str">
        <f ca="1">IFERROR(OFFSET(DC[[#Headers],[Code Project]],MATCH(MYCS8[[#This Row],[Project Code and Name ]],DC[Code Project],0),-3),"")</f>
        <v/>
      </c>
      <c r="C364" s="93"/>
      <c r="D364" s="93"/>
      <c r="E364" s="93"/>
      <c r="F364" s="93"/>
      <c r="G364" s="93"/>
      <c r="H364" s="93"/>
      <c r="I364" s="97"/>
      <c r="J364" s="97"/>
      <c r="K364" s="97"/>
      <c r="L364" s="97"/>
      <c r="M364" s="98">
        <f>I364+J364+K364+MYCS8[[#This Row],[Non contractual commitments]]</f>
        <v>0</v>
      </c>
      <c r="N364" s="97"/>
      <c r="O364" s="97"/>
      <c r="P364" s="97"/>
      <c r="Q364" s="97"/>
      <c r="R364" s="97"/>
      <c r="S364" s="93"/>
      <c r="T364" s="93"/>
      <c r="U364" s="100"/>
    </row>
    <row r="365" spans="1:21" ht="20.25" x14ac:dyDescent="0.3">
      <c r="A365" s="93"/>
      <c r="B365" s="94" t="str">
        <f ca="1">IFERROR(OFFSET(DC[[#Headers],[Code Project]],MATCH(MYCS8[[#This Row],[Project Code and Name ]],DC[Code Project],0),-3),"")</f>
        <v/>
      </c>
      <c r="C365" s="93"/>
      <c r="D365" s="93"/>
      <c r="E365" s="93"/>
      <c r="F365" s="93"/>
      <c r="G365" s="93"/>
      <c r="H365" s="93"/>
      <c r="I365" s="97"/>
      <c r="J365" s="97"/>
      <c r="K365" s="97"/>
      <c r="L365" s="97"/>
      <c r="M365" s="98">
        <f>I365+J365+K365+MYCS8[[#This Row],[Non contractual commitments]]</f>
        <v>0</v>
      </c>
      <c r="N365" s="97"/>
      <c r="O365" s="97"/>
      <c r="P365" s="97"/>
      <c r="Q365" s="97"/>
      <c r="R365" s="97"/>
      <c r="S365" s="93"/>
      <c r="T365" s="93"/>
      <c r="U365" s="100"/>
    </row>
    <row r="366" spans="1:21" ht="20.25" x14ac:dyDescent="0.3">
      <c r="A366" s="93"/>
      <c r="B366" s="94" t="str">
        <f ca="1">IFERROR(OFFSET(DC[[#Headers],[Code Project]],MATCH(MYCS8[[#This Row],[Project Code and Name ]],DC[Code Project],0),-3),"")</f>
        <v/>
      </c>
      <c r="C366" s="93"/>
      <c r="D366" s="93"/>
      <c r="E366" s="93"/>
      <c r="F366" s="93"/>
      <c r="G366" s="93"/>
      <c r="H366" s="93"/>
      <c r="I366" s="97"/>
      <c r="J366" s="97"/>
      <c r="K366" s="97"/>
      <c r="L366" s="97"/>
      <c r="M366" s="98">
        <f>I366+J366+K366+MYCS8[[#This Row],[Non contractual commitments]]</f>
        <v>0</v>
      </c>
      <c r="N366" s="97"/>
      <c r="O366" s="97"/>
      <c r="P366" s="97"/>
      <c r="Q366" s="97"/>
      <c r="R366" s="97"/>
      <c r="S366" s="93"/>
      <c r="T366" s="93"/>
      <c r="U366" s="100"/>
    </row>
    <row r="367" spans="1:21" ht="20.25" x14ac:dyDescent="0.3">
      <c r="A367" s="93"/>
      <c r="B367" s="94" t="str">
        <f ca="1">IFERROR(OFFSET(DC[[#Headers],[Code Project]],MATCH(MYCS8[[#This Row],[Project Code and Name ]],DC[Code Project],0),-3),"")</f>
        <v/>
      </c>
      <c r="C367" s="93"/>
      <c r="D367" s="93"/>
      <c r="E367" s="93"/>
      <c r="F367" s="93"/>
      <c r="G367" s="93"/>
      <c r="H367" s="93"/>
      <c r="I367" s="97"/>
      <c r="J367" s="97"/>
      <c r="K367" s="97"/>
      <c r="L367" s="97"/>
      <c r="M367" s="98">
        <f>I367+J367+K367+MYCS8[[#This Row],[Non contractual commitments]]</f>
        <v>0</v>
      </c>
      <c r="N367" s="97"/>
      <c r="O367" s="97"/>
      <c r="P367" s="97"/>
      <c r="Q367" s="97"/>
      <c r="R367" s="97"/>
      <c r="S367" s="93"/>
      <c r="T367" s="93"/>
      <c r="U367" s="100"/>
    </row>
    <row r="368" spans="1:21" ht="20.25" x14ac:dyDescent="0.3">
      <c r="A368" s="93"/>
      <c r="B368" s="94" t="str">
        <f ca="1">IFERROR(OFFSET(DC[[#Headers],[Code Project]],MATCH(MYCS8[[#This Row],[Project Code and Name ]],DC[Code Project],0),-3),"")</f>
        <v/>
      </c>
      <c r="C368" s="93"/>
      <c r="D368" s="93"/>
      <c r="E368" s="93"/>
      <c r="F368" s="93"/>
      <c r="G368" s="93"/>
      <c r="H368" s="93"/>
      <c r="I368" s="97"/>
      <c r="J368" s="97"/>
      <c r="K368" s="97"/>
      <c r="L368" s="97"/>
      <c r="M368" s="98">
        <f>I368+J368+K368+MYCS8[[#This Row],[Non contractual commitments]]</f>
        <v>0</v>
      </c>
      <c r="N368" s="97"/>
      <c r="O368" s="97"/>
      <c r="P368" s="97"/>
      <c r="Q368" s="97"/>
      <c r="R368" s="97"/>
      <c r="S368" s="93"/>
      <c r="T368" s="93"/>
      <c r="U368" s="100"/>
    </row>
    <row r="369" spans="1:21" ht="20.25" x14ac:dyDescent="0.3">
      <c r="A369" s="93"/>
      <c r="B369" s="94" t="str">
        <f ca="1">IFERROR(OFFSET(DC[[#Headers],[Code Project]],MATCH(MYCS8[[#This Row],[Project Code and Name ]],DC[Code Project],0),-3),"")</f>
        <v/>
      </c>
      <c r="C369" s="93"/>
      <c r="D369" s="93"/>
      <c r="E369" s="93"/>
      <c r="F369" s="93"/>
      <c r="G369" s="93"/>
      <c r="H369" s="93"/>
      <c r="I369" s="97"/>
      <c r="J369" s="97"/>
      <c r="K369" s="97"/>
      <c r="L369" s="97"/>
      <c r="M369" s="98">
        <f>I369+J369+K369+MYCS8[[#This Row],[Non contractual commitments]]</f>
        <v>0</v>
      </c>
      <c r="N369" s="97"/>
      <c r="O369" s="97"/>
      <c r="P369" s="97"/>
      <c r="Q369" s="97"/>
      <c r="R369" s="97"/>
      <c r="S369" s="93"/>
      <c r="T369" s="93"/>
      <c r="U369" s="100"/>
    </row>
    <row r="370" spans="1:21" ht="20.25" x14ac:dyDescent="0.3">
      <c r="A370" s="93"/>
      <c r="B370" s="94" t="str">
        <f ca="1">IFERROR(OFFSET(DC[[#Headers],[Code Project]],MATCH(MYCS8[[#This Row],[Project Code and Name ]],DC[Code Project],0),-3),"")</f>
        <v/>
      </c>
      <c r="C370" s="93"/>
      <c r="D370" s="93"/>
      <c r="E370" s="93"/>
      <c r="F370" s="93"/>
      <c r="G370" s="93"/>
      <c r="H370" s="93"/>
      <c r="I370" s="97"/>
      <c r="J370" s="97"/>
      <c r="K370" s="97"/>
      <c r="L370" s="97"/>
      <c r="M370" s="98">
        <f>I370+J370+K370+MYCS8[[#This Row],[Non contractual commitments]]</f>
        <v>0</v>
      </c>
      <c r="N370" s="97"/>
      <c r="O370" s="97"/>
      <c r="P370" s="97"/>
      <c r="Q370" s="97"/>
      <c r="R370" s="97"/>
      <c r="S370" s="93"/>
      <c r="T370" s="93"/>
      <c r="U370" s="100"/>
    </row>
    <row r="371" spans="1:21" ht="20.25" x14ac:dyDescent="0.3">
      <c r="A371" s="93"/>
      <c r="B371" s="94" t="str">
        <f ca="1">IFERROR(OFFSET(DC[[#Headers],[Code Project]],MATCH(MYCS8[[#This Row],[Project Code and Name ]],DC[Code Project],0),-3),"")</f>
        <v/>
      </c>
      <c r="C371" s="93"/>
      <c r="D371" s="93"/>
      <c r="E371" s="93"/>
      <c r="F371" s="93"/>
      <c r="G371" s="93"/>
      <c r="H371" s="93"/>
      <c r="I371" s="97"/>
      <c r="J371" s="97"/>
      <c r="K371" s="97"/>
      <c r="L371" s="97"/>
      <c r="M371" s="98">
        <f>I371+J371+K371+MYCS8[[#This Row],[Non contractual commitments]]</f>
        <v>0</v>
      </c>
      <c r="N371" s="97"/>
      <c r="O371" s="97"/>
      <c r="P371" s="97"/>
      <c r="Q371" s="97"/>
      <c r="R371" s="97"/>
      <c r="S371" s="93"/>
      <c r="T371" s="93"/>
      <c r="U371" s="100"/>
    </row>
    <row r="372" spans="1:21" ht="20.25" x14ac:dyDescent="0.3">
      <c r="A372" s="93"/>
      <c r="B372" s="94" t="str">
        <f ca="1">IFERROR(OFFSET(DC[[#Headers],[Code Project]],MATCH(MYCS8[[#This Row],[Project Code and Name ]],DC[Code Project],0),-3),"")</f>
        <v/>
      </c>
      <c r="C372" s="93"/>
      <c r="D372" s="93"/>
      <c r="E372" s="93"/>
      <c r="F372" s="93"/>
      <c r="G372" s="93"/>
      <c r="H372" s="93"/>
      <c r="I372" s="97"/>
      <c r="J372" s="97"/>
      <c r="K372" s="97"/>
      <c r="L372" s="97"/>
      <c r="M372" s="98">
        <f>I372+J372+K372+MYCS8[[#This Row],[Non contractual commitments]]</f>
        <v>0</v>
      </c>
      <c r="N372" s="97"/>
      <c r="O372" s="97"/>
      <c r="P372" s="97"/>
      <c r="Q372" s="97"/>
      <c r="R372" s="97"/>
      <c r="S372" s="93"/>
      <c r="T372" s="93"/>
      <c r="U372" s="100"/>
    </row>
    <row r="373" spans="1:21" ht="20.25" x14ac:dyDescent="0.3">
      <c r="A373" s="93"/>
      <c r="B373" s="94" t="str">
        <f ca="1">IFERROR(OFFSET(DC[[#Headers],[Code Project]],MATCH(MYCS8[[#This Row],[Project Code and Name ]],DC[Code Project],0),-3),"")</f>
        <v/>
      </c>
      <c r="C373" s="93"/>
      <c r="D373" s="93"/>
      <c r="E373" s="93"/>
      <c r="F373" s="93"/>
      <c r="G373" s="93"/>
      <c r="H373" s="93"/>
      <c r="I373" s="97"/>
      <c r="J373" s="97"/>
      <c r="K373" s="97"/>
      <c r="L373" s="97"/>
      <c r="M373" s="98">
        <f>I373+J373+K373+MYCS8[[#This Row],[Non contractual commitments]]</f>
        <v>0</v>
      </c>
      <c r="N373" s="97"/>
      <c r="O373" s="97"/>
      <c r="P373" s="97"/>
      <c r="Q373" s="97"/>
      <c r="R373" s="97"/>
      <c r="S373" s="93"/>
      <c r="T373" s="93"/>
      <c r="U373" s="100"/>
    </row>
    <row r="374" spans="1:21" ht="20.25" x14ac:dyDescent="0.3">
      <c r="A374" s="93"/>
      <c r="B374" s="94" t="str">
        <f ca="1">IFERROR(OFFSET(DC[[#Headers],[Code Project]],MATCH(MYCS8[[#This Row],[Project Code and Name ]],DC[Code Project],0),-3),"")</f>
        <v/>
      </c>
      <c r="C374" s="93"/>
      <c r="D374" s="93"/>
      <c r="E374" s="93"/>
      <c r="F374" s="93"/>
      <c r="G374" s="93"/>
      <c r="H374" s="93"/>
      <c r="I374" s="97"/>
      <c r="J374" s="97"/>
      <c r="K374" s="97"/>
      <c r="L374" s="97"/>
      <c r="M374" s="98">
        <f>I374+J374+K374+MYCS8[[#This Row],[Non contractual commitments]]</f>
        <v>0</v>
      </c>
      <c r="N374" s="97"/>
      <c r="O374" s="97"/>
      <c r="P374" s="97"/>
      <c r="Q374" s="97"/>
      <c r="R374" s="97"/>
      <c r="S374" s="93"/>
      <c r="T374" s="93"/>
      <c r="U374" s="100"/>
    </row>
    <row r="375" spans="1:21" ht="20.25" x14ac:dyDescent="0.3">
      <c r="A375" s="93"/>
      <c r="B375" s="94" t="str">
        <f ca="1">IFERROR(OFFSET(DC[[#Headers],[Code Project]],MATCH(MYCS8[[#This Row],[Project Code and Name ]],DC[Code Project],0),-3),"")</f>
        <v/>
      </c>
      <c r="C375" s="93"/>
      <c r="D375" s="93"/>
      <c r="E375" s="93"/>
      <c r="F375" s="93"/>
      <c r="G375" s="93"/>
      <c r="H375" s="93"/>
      <c r="I375" s="97"/>
      <c r="J375" s="97"/>
      <c r="K375" s="97"/>
      <c r="L375" s="97"/>
      <c r="M375" s="98">
        <f>I375+J375+K375+MYCS8[[#This Row],[Non contractual commitments]]</f>
        <v>0</v>
      </c>
      <c r="N375" s="97"/>
      <c r="O375" s="97"/>
      <c r="P375" s="97"/>
      <c r="Q375" s="97"/>
      <c r="R375" s="97"/>
      <c r="S375" s="93"/>
      <c r="T375" s="93"/>
      <c r="U375" s="100"/>
    </row>
    <row r="376" spans="1:21" ht="20.25" x14ac:dyDescent="0.3">
      <c r="A376" s="93"/>
      <c r="B376" s="94" t="str">
        <f ca="1">IFERROR(OFFSET(DC[[#Headers],[Code Project]],MATCH(MYCS8[[#This Row],[Project Code and Name ]],DC[Code Project],0),-3),"")</f>
        <v/>
      </c>
      <c r="C376" s="93"/>
      <c r="D376" s="93"/>
      <c r="E376" s="93"/>
      <c r="F376" s="93"/>
      <c r="G376" s="93"/>
      <c r="H376" s="93"/>
      <c r="I376" s="97"/>
      <c r="J376" s="97"/>
      <c r="K376" s="97"/>
      <c r="L376" s="97"/>
      <c r="M376" s="98">
        <f>I376+J376+K376+MYCS8[[#This Row],[Non contractual commitments]]</f>
        <v>0</v>
      </c>
      <c r="N376" s="97"/>
      <c r="O376" s="97"/>
      <c r="P376" s="97"/>
      <c r="Q376" s="97"/>
      <c r="R376" s="97"/>
      <c r="S376" s="93"/>
      <c r="T376" s="93"/>
      <c r="U376" s="100"/>
    </row>
    <row r="377" spans="1:21" ht="20.25" x14ac:dyDescent="0.3">
      <c r="A377" s="93"/>
      <c r="B377" s="94" t="str">
        <f ca="1">IFERROR(OFFSET(DC[[#Headers],[Code Project]],MATCH(MYCS8[[#This Row],[Project Code and Name ]],DC[Code Project],0),-3),"")</f>
        <v/>
      </c>
      <c r="C377" s="93"/>
      <c r="D377" s="93"/>
      <c r="E377" s="93"/>
      <c r="F377" s="93"/>
      <c r="G377" s="93"/>
      <c r="H377" s="93"/>
      <c r="I377" s="97"/>
      <c r="J377" s="97"/>
      <c r="K377" s="97"/>
      <c r="L377" s="97"/>
      <c r="M377" s="98">
        <f>I377+J377+K377+MYCS8[[#This Row],[Non contractual commitments]]</f>
        <v>0</v>
      </c>
      <c r="N377" s="97"/>
      <c r="O377" s="97"/>
      <c r="P377" s="97"/>
      <c r="Q377" s="97"/>
      <c r="R377" s="97"/>
      <c r="S377" s="93"/>
      <c r="T377" s="93"/>
      <c r="U377" s="100"/>
    </row>
    <row r="378" spans="1:21" ht="20.25" x14ac:dyDescent="0.3">
      <c r="A378" s="93"/>
      <c r="B378" s="94" t="str">
        <f ca="1">IFERROR(OFFSET(DC[[#Headers],[Code Project]],MATCH(MYCS8[[#This Row],[Project Code and Name ]],DC[Code Project],0),-3),"")</f>
        <v/>
      </c>
      <c r="C378" s="93"/>
      <c r="D378" s="93"/>
      <c r="E378" s="93"/>
      <c r="F378" s="93"/>
      <c r="G378" s="93"/>
      <c r="H378" s="93"/>
      <c r="I378" s="97"/>
      <c r="J378" s="97"/>
      <c r="K378" s="97"/>
      <c r="L378" s="97"/>
      <c r="M378" s="98">
        <f>I378+J378+K378+MYCS8[[#This Row],[Non contractual commitments]]</f>
        <v>0</v>
      </c>
      <c r="N378" s="97"/>
      <c r="O378" s="97"/>
      <c r="P378" s="97"/>
      <c r="Q378" s="97"/>
      <c r="R378" s="97"/>
      <c r="S378" s="93"/>
      <c r="T378" s="93"/>
      <c r="U378" s="100"/>
    </row>
    <row r="379" spans="1:21" ht="20.25" x14ac:dyDescent="0.3">
      <c r="A379" s="93"/>
      <c r="B379" s="94" t="str">
        <f ca="1">IFERROR(OFFSET(DC[[#Headers],[Code Project]],MATCH(MYCS8[[#This Row],[Project Code and Name ]],DC[Code Project],0),-3),"")</f>
        <v/>
      </c>
      <c r="C379" s="93"/>
      <c r="D379" s="93"/>
      <c r="E379" s="93"/>
      <c r="F379" s="93"/>
      <c r="G379" s="93"/>
      <c r="H379" s="93"/>
      <c r="I379" s="97"/>
      <c r="J379" s="97"/>
      <c r="K379" s="97"/>
      <c r="L379" s="97"/>
      <c r="M379" s="98">
        <f>I379+J379+K379+MYCS8[[#This Row],[Non contractual commitments]]</f>
        <v>0</v>
      </c>
      <c r="N379" s="97"/>
      <c r="O379" s="97"/>
      <c r="P379" s="97"/>
      <c r="Q379" s="97"/>
      <c r="R379" s="97"/>
      <c r="S379" s="93"/>
      <c r="T379" s="93"/>
      <c r="U379" s="100"/>
    </row>
    <row r="380" spans="1:21" ht="20.25" x14ac:dyDescent="0.3">
      <c r="A380" s="93"/>
      <c r="B380" s="94" t="str">
        <f ca="1">IFERROR(OFFSET(DC[[#Headers],[Code Project]],MATCH(MYCS8[[#This Row],[Project Code and Name ]],DC[Code Project],0),-3),"")</f>
        <v/>
      </c>
      <c r="C380" s="93"/>
      <c r="D380" s="93"/>
      <c r="E380" s="93"/>
      <c r="F380" s="93"/>
      <c r="G380" s="93"/>
      <c r="H380" s="93"/>
      <c r="I380" s="97"/>
      <c r="J380" s="97"/>
      <c r="K380" s="97"/>
      <c r="L380" s="97"/>
      <c r="M380" s="98">
        <f>I380+J380+K380+MYCS8[[#This Row],[Non contractual commitments]]</f>
        <v>0</v>
      </c>
      <c r="N380" s="97"/>
      <c r="O380" s="97"/>
      <c r="P380" s="97"/>
      <c r="Q380" s="97"/>
      <c r="R380" s="97"/>
      <c r="S380" s="93"/>
      <c r="T380" s="93"/>
      <c r="U380" s="100"/>
    </row>
    <row r="381" spans="1:21" ht="20.25" x14ac:dyDescent="0.3">
      <c r="A381" s="93"/>
      <c r="B381" s="94" t="str">
        <f ca="1">IFERROR(OFFSET(DC[[#Headers],[Code Project]],MATCH(MYCS8[[#This Row],[Project Code and Name ]],DC[Code Project],0),-3),"")</f>
        <v/>
      </c>
      <c r="C381" s="93"/>
      <c r="D381" s="93"/>
      <c r="E381" s="93"/>
      <c r="F381" s="93"/>
      <c r="G381" s="93"/>
      <c r="H381" s="93"/>
      <c r="I381" s="97"/>
      <c r="J381" s="97"/>
      <c r="K381" s="97"/>
      <c r="L381" s="97"/>
      <c r="M381" s="98">
        <f>I381+J381+K381+MYCS8[[#This Row],[Non contractual commitments]]</f>
        <v>0</v>
      </c>
      <c r="N381" s="97"/>
      <c r="O381" s="97"/>
      <c r="P381" s="97"/>
      <c r="Q381" s="97"/>
      <c r="R381" s="97"/>
      <c r="S381" s="93"/>
      <c r="T381" s="93"/>
      <c r="U381" s="100"/>
    </row>
    <row r="382" spans="1:21" ht="20.25" x14ac:dyDescent="0.3">
      <c r="A382" s="93"/>
      <c r="B382" s="94" t="str">
        <f ca="1">IFERROR(OFFSET(DC[[#Headers],[Code Project]],MATCH(MYCS8[[#This Row],[Project Code and Name ]],DC[Code Project],0),-3),"")</f>
        <v/>
      </c>
      <c r="C382" s="93"/>
      <c r="D382" s="93"/>
      <c r="E382" s="93"/>
      <c r="F382" s="93"/>
      <c r="G382" s="93"/>
      <c r="H382" s="93"/>
      <c r="I382" s="97"/>
      <c r="J382" s="97"/>
      <c r="K382" s="97"/>
      <c r="L382" s="97"/>
      <c r="M382" s="98">
        <f>I382+J382+K382+MYCS8[[#This Row],[Non contractual commitments]]</f>
        <v>0</v>
      </c>
      <c r="N382" s="97"/>
      <c r="O382" s="97"/>
      <c r="P382" s="97"/>
      <c r="Q382" s="97"/>
      <c r="R382" s="97"/>
      <c r="S382" s="93"/>
      <c r="T382" s="93"/>
      <c r="U382" s="100"/>
    </row>
    <row r="383" spans="1:21" ht="20.25" x14ac:dyDescent="0.3">
      <c r="A383" s="93"/>
      <c r="B383" s="94" t="str">
        <f ca="1">IFERROR(OFFSET(DC[[#Headers],[Code Project]],MATCH(MYCS8[[#This Row],[Project Code and Name ]],DC[Code Project],0),-3),"")</f>
        <v/>
      </c>
      <c r="C383" s="93"/>
      <c r="D383" s="93"/>
      <c r="E383" s="93"/>
      <c r="F383" s="93"/>
      <c r="G383" s="93"/>
      <c r="H383" s="93"/>
      <c r="I383" s="97"/>
      <c r="J383" s="97"/>
      <c r="K383" s="97"/>
      <c r="L383" s="97"/>
      <c r="M383" s="98">
        <f>I383+J383+K383+MYCS8[[#This Row],[Non contractual commitments]]</f>
        <v>0</v>
      </c>
      <c r="N383" s="97"/>
      <c r="O383" s="97"/>
      <c r="P383" s="97"/>
      <c r="Q383" s="97"/>
      <c r="R383" s="97"/>
      <c r="S383" s="93"/>
      <c r="T383" s="93"/>
      <c r="U383" s="100"/>
    </row>
    <row r="384" spans="1:21" ht="20.25" x14ac:dyDescent="0.3">
      <c r="A384" s="93"/>
      <c r="B384" s="94" t="str">
        <f ca="1">IFERROR(OFFSET(DC[[#Headers],[Code Project]],MATCH(MYCS8[[#This Row],[Project Code and Name ]],DC[Code Project],0),-3),"")</f>
        <v/>
      </c>
      <c r="C384" s="93"/>
      <c r="D384" s="93"/>
      <c r="E384" s="93"/>
      <c r="F384" s="93"/>
      <c r="G384" s="93"/>
      <c r="H384" s="93"/>
      <c r="I384" s="97"/>
      <c r="J384" s="97"/>
      <c r="K384" s="97"/>
      <c r="L384" s="97"/>
      <c r="M384" s="98">
        <f>I384+J384+K384+MYCS8[[#This Row],[Non contractual commitments]]</f>
        <v>0</v>
      </c>
      <c r="N384" s="97"/>
      <c r="O384" s="97"/>
      <c r="P384" s="97"/>
      <c r="Q384" s="97"/>
      <c r="R384" s="97"/>
      <c r="S384" s="93"/>
      <c r="T384" s="93"/>
      <c r="U384" s="100"/>
    </row>
    <row r="385" spans="1:21" ht="20.25" x14ac:dyDescent="0.3">
      <c r="A385" s="93"/>
      <c r="B385" s="94" t="str">
        <f ca="1">IFERROR(OFFSET(DC[[#Headers],[Code Project]],MATCH(MYCS8[[#This Row],[Project Code and Name ]],DC[Code Project],0),-3),"")</f>
        <v/>
      </c>
      <c r="C385" s="93"/>
      <c r="D385" s="93"/>
      <c r="E385" s="93"/>
      <c r="F385" s="93"/>
      <c r="G385" s="93"/>
      <c r="H385" s="93"/>
      <c r="I385" s="97"/>
      <c r="J385" s="97"/>
      <c r="K385" s="97"/>
      <c r="L385" s="97"/>
      <c r="M385" s="98">
        <f>I385+J385+K385+MYCS8[[#This Row],[Non contractual commitments]]</f>
        <v>0</v>
      </c>
      <c r="N385" s="97"/>
      <c r="O385" s="97"/>
      <c r="P385" s="97"/>
      <c r="Q385" s="97"/>
      <c r="R385" s="97"/>
      <c r="S385" s="93"/>
      <c r="T385" s="93"/>
      <c r="U385" s="100"/>
    </row>
    <row r="386" spans="1:21" ht="20.25" x14ac:dyDescent="0.3">
      <c r="A386" s="93"/>
      <c r="B386" s="94" t="str">
        <f ca="1">IFERROR(OFFSET(DC[[#Headers],[Code Project]],MATCH(MYCS8[[#This Row],[Project Code and Name ]],DC[Code Project],0),-3),"")</f>
        <v/>
      </c>
      <c r="C386" s="93"/>
      <c r="D386" s="93"/>
      <c r="E386" s="93"/>
      <c r="F386" s="93"/>
      <c r="G386" s="93"/>
      <c r="H386" s="93"/>
      <c r="I386" s="97"/>
      <c r="J386" s="97"/>
      <c r="K386" s="97"/>
      <c r="L386" s="97"/>
      <c r="M386" s="98">
        <f>I386+J386+K386+MYCS8[[#This Row],[Non contractual commitments]]</f>
        <v>0</v>
      </c>
      <c r="N386" s="97"/>
      <c r="O386" s="97"/>
      <c r="P386" s="97"/>
      <c r="Q386" s="97"/>
      <c r="R386" s="97"/>
      <c r="S386" s="93"/>
      <c r="T386" s="93"/>
      <c r="U386" s="100"/>
    </row>
    <row r="387" spans="1:21" ht="20.25" x14ac:dyDescent="0.3">
      <c r="A387" s="93"/>
      <c r="B387" s="94" t="str">
        <f ca="1">IFERROR(OFFSET(DC[[#Headers],[Code Project]],MATCH(MYCS8[[#This Row],[Project Code and Name ]],DC[Code Project],0),-3),"")</f>
        <v/>
      </c>
      <c r="C387" s="93"/>
      <c r="D387" s="93"/>
      <c r="E387" s="93"/>
      <c r="F387" s="93"/>
      <c r="G387" s="93"/>
      <c r="H387" s="93"/>
      <c r="I387" s="97"/>
      <c r="J387" s="97"/>
      <c r="K387" s="97"/>
      <c r="L387" s="97"/>
      <c r="M387" s="98">
        <f>I387+J387+K387+MYCS8[[#This Row],[Non contractual commitments]]</f>
        <v>0</v>
      </c>
      <c r="N387" s="97"/>
      <c r="O387" s="97"/>
      <c r="P387" s="97"/>
      <c r="Q387" s="97"/>
      <c r="R387" s="97"/>
      <c r="S387" s="93"/>
      <c r="T387" s="93"/>
      <c r="U387" s="100"/>
    </row>
    <row r="388" spans="1:21" ht="20.25" x14ac:dyDescent="0.3">
      <c r="A388" s="93"/>
      <c r="B388" s="94" t="str">
        <f ca="1">IFERROR(OFFSET(DC[[#Headers],[Code Project]],MATCH(MYCS8[[#This Row],[Project Code and Name ]],DC[Code Project],0),-3),"")</f>
        <v/>
      </c>
      <c r="C388" s="93"/>
      <c r="D388" s="93"/>
      <c r="E388" s="93"/>
      <c r="F388" s="93"/>
      <c r="G388" s="93"/>
      <c r="H388" s="93"/>
      <c r="I388" s="97"/>
      <c r="J388" s="97"/>
      <c r="K388" s="97"/>
      <c r="L388" s="97"/>
      <c r="M388" s="98">
        <f>I388+J388+K388+MYCS8[[#This Row],[Non contractual commitments]]</f>
        <v>0</v>
      </c>
      <c r="N388" s="97"/>
      <c r="O388" s="97"/>
      <c r="P388" s="97"/>
      <c r="Q388" s="97"/>
      <c r="R388" s="97"/>
      <c r="S388" s="93"/>
      <c r="T388" s="93"/>
      <c r="U388" s="100"/>
    </row>
    <row r="389" spans="1:21" ht="20.25" x14ac:dyDescent="0.3">
      <c r="A389" s="93"/>
      <c r="B389" s="94" t="str">
        <f ca="1">IFERROR(OFFSET(DC[[#Headers],[Code Project]],MATCH(MYCS8[[#This Row],[Project Code and Name ]],DC[Code Project],0),-3),"")</f>
        <v/>
      </c>
      <c r="C389" s="93"/>
      <c r="D389" s="93"/>
      <c r="E389" s="93"/>
      <c r="F389" s="93"/>
      <c r="G389" s="93"/>
      <c r="H389" s="93"/>
      <c r="I389" s="97"/>
      <c r="J389" s="97"/>
      <c r="K389" s="97"/>
      <c r="L389" s="97"/>
      <c r="M389" s="98">
        <f>I389+J389+K389+MYCS8[[#This Row],[Non contractual commitments]]</f>
        <v>0</v>
      </c>
      <c r="N389" s="97"/>
      <c r="O389" s="97"/>
      <c r="P389" s="97"/>
      <c r="Q389" s="97"/>
      <c r="R389" s="97"/>
      <c r="S389" s="93"/>
      <c r="T389" s="93"/>
      <c r="U389" s="100"/>
    </row>
    <row r="390" spans="1:21" ht="20.25" x14ac:dyDescent="0.3">
      <c r="A390" s="93"/>
      <c r="B390" s="94" t="str">
        <f ca="1">IFERROR(OFFSET(DC[[#Headers],[Code Project]],MATCH(MYCS8[[#This Row],[Project Code and Name ]],DC[Code Project],0),-3),"")</f>
        <v/>
      </c>
      <c r="C390" s="93"/>
      <c r="D390" s="93"/>
      <c r="E390" s="93"/>
      <c r="F390" s="93"/>
      <c r="G390" s="93"/>
      <c r="H390" s="93"/>
      <c r="I390" s="97"/>
      <c r="J390" s="97"/>
      <c r="K390" s="97"/>
      <c r="L390" s="97"/>
      <c r="M390" s="98">
        <f>I390+J390+K390+MYCS8[[#This Row],[Non contractual commitments]]</f>
        <v>0</v>
      </c>
      <c r="N390" s="97"/>
      <c r="O390" s="97"/>
      <c r="P390" s="97"/>
      <c r="Q390" s="97"/>
      <c r="R390" s="97"/>
      <c r="S390" s="93"/>
      <c r="T390" s="93"/>
      <c r="U390" s="100"/>
    </row>
    <row r="391" spans="1:21" ht="20.25" x14ac:dyDescent="0.3">
      <c r="A391" s="93"/>
      <c r="B391" s="94" t="str">
        <f ca="1">IFERROR(OFFSET(DC[[#Headers],[Code Project]],MATCH(MYCS8[[#This Row],[Project Code and Name ]],DC[Code Project],0),-3),"")</f>
        <v/>
      </c>
      <c r="C391" s="93"/>
      <c r="D391" s="93"/>
      <c r="E391" s="93"/>
      <c r="F391" s="93"/>
      <c r="G391" s="93"/>
      <c r="H391" s="93"/>
      <c r="I391" s="97"/>
      <c r="J391" s="97"/>
      <c r="K391" s="97"/>
      <c r="L391" s="97"/>
      <c r="M391" s="98">
        <f>I391+J391+K391+MYCS8[[#This Row],[Non contractual commitments]]</f>
        <v>0</v>
      </c>
      <c r="N391" s="97"/>
      <c r="O391" s="97"/>
      <c r="P391" s="97"/>
      <c r="Q391" s="97"/>
      <c r="R391" s="97"/>
      <c r="S391" s="93"/>
      <c r="T391" s="93"/>
      <c r="U391" s="100"/>
    </row>
    <row r="392" spans="1:21" ht="20.25" x14ac:dyDescent="0.3">
      <c r="A392" s="93"/>
      <c r="B392" s="94" t="str">
        <f ca="1">IFERROR(OFFSET(DC[[#Headers],[Code Project]],MATCH(MYCS8[[#This Row],[Project Code and Name ]],DC[Code Project],0),-3),"")</f>
        <v/>
      </c>
      <c r="C392" s="93"/>
      <c r="D392" s="93"/>
      <c r="E392" s="93"/>
      <c r="F392" s="93"/>
      <c r="G392" s="93"/>
      <c r="H392" s="93"/>
      <c r="I392" s="97"/>
      <c r="J392" s="97"/>
      <c r="K392" s="97"/>
      <c r="L392" s="97"/>
      <c r="M392" s="98">
        <f>I392+J392+K392+MYCS8[[#This Row],[Non contractual commitments]]</f>
        <v>0</v>
      </c>
      <c r="N392" s="97"/>
      <c r="O392" s="97"/>
      <c r="P392" s="97"/>
      <c r="Q392" s="97"/>
      <c r="R392" s="97"/>
      <c r="S392" s="93"/>
      <c r="T392" s="93"/>
      <c r="U392" s="100"/>
    </row>
    <row r="393" spans="1:21" ht="20.25" x14ac:dyDescent="0.3">
      <c r="A393" s="93"/>
      <c r="B393" s="94" t="str">
        <f ca="1">IFERROR(OFFSET(DC[[#Headers],[Code Project]],MATCH(MYCS8[[#This Row],[Project Code and Name ]],DC[Code Project],0),-3),"")</f>
        <v/>
      </c>
      <c r="C393" s="93"/>
      <c r="D393" s="93"/>
      <c r="E393" s="93"/>
      <c r="F393" s="93"/>
      <c r="G393" s="93"/>
      <c r="H393" s="93"/>
      <c r="I393" s="97"/>
      <c r="J393" s="97"/>
      <c r="K393" s="97"/>
      <c r="L393" s="97"/>
      <c r="M393" s="98">
        <f>I393+J393+K393+MYCS8[[#This Row],[Non contractual commitments]]</f>
        <v>0</v>
      </c>
      <c r="N393" s="97"/>
      <c r="O393" s="97"/>
      <c r="P393" s="97"/>
      <c r="Q393" s="97"/>
      <c r="R393" s="97"/>
      <c r="S393" s="93"/>
      <c r="T393" s="93"/>
      <c r="U393" s="100"/>
    </row>
    <row r="394" spans="1:21" ht="20.25" x14ac:dyDescent="0.3">
      <c r="A394" s="93"/>
      <c r="B394" s="94" t="str">
        <f ca="1">IFERROR(OFFSET(DC[[#Headers],[Code Project]],MATCH(MYCS8[[#This Row],[Project Code and Name ]],DC[Code Project],0),-3),"")</f>
        <v/>
      </c>
      <c r="C394" s="93"/>
      <c r="D394" s="93"/>
      <c r="E394" s="93"/>
      <c r="F394" s="93"/>
      <c r="G394" s="93"/>
      <c r="H394" s="93"/>
      <c r="I394" s="97"/>
      <c r="J394" s="97"/>
      <c r="K394" s="97"/>
      <c r="L394" s="97"/>
      <c r="M394" s="98">
        <f>I394+J394+K394+MYCS8[[#This Row],[Non contractual commitments]]</f>
        <v>0</v>
      </c>
      <c r="N394" s="97"/>
      <c r="O394" s="97"/>
      <c r="P394" s="97"/>
      <c r="Q394" s="97"/>
      <c r="R394" s="97"/>
      <c r="S394" s="93"/>
      <c r="T394" s="93"/>
      <c r="U394" s="100"/>
    </row>
    <row r="395" spans="1:21" ht="20.25" x14ac:dyDescent="0.3">
      <c r="A395" s="93"/>
      <c r="B395" s="94" t="str">
        <f ca="1">IFERROR(OFFSET(DC[[#Headers],[Code Project]],MATCH(MYCS8[[#This Row],[Project Code and Name ]],DC[Code Project],0),-3),"")</f>
        <v/>
      </c>
      <c r="C395" s="93"/>
      <c r="D395" s="93"/>
      <c r="E395" s="93"/>
      <c r="F395" s="93"/>
      <c r="G395" s="93"/>
      <c r="H395" s="93"/>
      <c r="I395" s="97"/>
      <c r="J395" s="97"/>
      <c r="K395" s="97"/>
      <c r="L395" s="97"/>
      <c r="M395" s="98">
        <f>I395+J395+K395+MYCS8[[#This Row],[Non contractual commitments]]</f>
        <v>0</v>
      </c>
      <c r="N395" s="97"/>
      <c r="O395" s="97"/>
      <c r="P395" s="97"/>
      <c r="Q395" s="97"/>
      <c r="R395" s="97"/>
      <c r="S395" s="93"/>
      <c r="T395" s="93"/>
      <c r="U395" s="100"/>
    </row>
    <row r="396" spans="1:21" ht="20.25" x14ac:dyDescent="0.3">
      <c r="A396" s="93"/>
      <c r="B396" s="94" t="str">
        <f ca="1">IFERROR(OFFSET(DC[[#Headers],[Code Project]],MATCH(MYCS8[[#This Row],[Project Code and Name ]],DC[Code Project],0),-3),"")</f>
        <v/>
      </c>
      <c r="C396" s="93"/>
      <c r="D396" s="93"/>
      <c r="E396" s="93"/>
      <c r="F396" s="93"/>
      <c r="G396" s="93"/>
      <c r="H396" s="93"/>
      <c r="I396" s="97"/>
      <c r="J396" s="97"/>
      <c r="K396" s="97"/>
      <c r="L396" s="97"/>
      <c r="M396" s="98">
        <f>I396+J396+K396+MYCS8[[#This Row],[Non contractual commitments]]</f>
        <v>0</v>
      </c>
      <c r="N396" s="97"/>
      <c r="O396" s="97"/>
      <c r="P396" s="97"/>
      <c r="Q396" s="97"/>
      <c r="R396" s="97"/>
      <c r="S396" s="93"/>
      <c r="T396" s="93"/>
      <c r="U396" s="100"/>
    </row>
    <row r="397" spans="1:21" ht="20.25" x14ac:dyDescent="0.3">
      <c r="A397" s="93"/>
      <c r="B397" s="94" t="str">
        <f ca="1">IFERROR(OFFSET(DC[[#Headers],[Code Project]],MATCH(MYCS8[[#This Row],[Project Code and Name ]],DC[Code Project],0),-3),"")</f>
        <v/>
      </c>
      <c r="C397" s="93"/>
      <c r="D397" s="93"/>
      <c r="E397" s="93"/>
      <c r="F397" s="93"/>
      <c r="G397" s="93"/>
      <c r="H397" s="93"/>
      <c r="I397" s="97"/>
      <c r="J397" s="97"/>
      <c r="K397" s="97"/>
      <c r="L397" s="97"/>
      <c r="M397" s="98">
        <f>I397+J397+K397+MYCS8[[#This Row],[Non contractual commitments]]</f>
        <v>0</v>
      </c>
      <c r="N397" s="97"/>
      <c r="O397" s="97"/>
      <c r="P397" s="97"/>
      <c r="Q397" s="97"/>
      <c r="R397" s="97"/>
      <c r="S397" s="93"/>
      <c r="T397" s="93"/>
      <c r="U397" s="100"/>
    </row>
    <row r="398" spans="1:21" ht="20.25" x14ac:dyDescent="0.3">
      <c r="A398" s="93"/>
      <c r="B398" s="94" t="str">
        <f ca="1">IFERROR(OFFSET(DC[[#Headers],[Code Project]],MATCH(MYCS8[[#This Row],[Project Code and Name ]],DC[Code Project],0),-3),"")</f>
        <v/>
      </c>
      <c r="C398" s="93"/>
      <c r="D398" s="93"/>
      <c r="E398" s="93"/>
      <c r="F398" s="93"/>
      <c r="G398" s="93"/>
      <c r="H398" s="93"/>
      <c r="I398" s="97"/>
      <c r="J398" s="97"/>
      <c r="K398" s="97"/>
      <c r="L398" s="97"/>
      <c r="M398" s="98">
        <f>I398+J398+K398+MYCS8[[#This Row],[Non contractual commitments]]</f>
        <v>0</v>
      </c>
      <c r="N398" s="97"/>
      <c r="O398" s="97"/>
      <c r="P398" s="97"/>
      <c r="Q398" s="97"/>
      <c r="R398" s="97"/>
      <c r="S398" s="93"/>
      <c r="T398" s="93"/>
      <c r="U398" s="100"/>
    </row>
    <row r="399" spans="1:21" ht="20.25" x14ac:dyDescent="0.3">
      <c r="A399" s="93"/>
      <c r="B399" s="94" t="str">
        <f ca="1">IFERROR(OFFSET(DC[[#Headers],[Code Project]],MATCH(MYCS8[[#This Row],[Project Code and Name ]],DC[Code Project],0),-3),"")</f>
        <v/>
      </c>
      <c r="C399" s="93"/>
      <c r="D399" s="93"/>
      <c r="E399" s="93"/>
      <c r="F399" s="93"/>
      <c r="G399" s="93"/>
      <c r="H399" s="93"/>
      <c r="I399" s="97"/>
      <c r="J399" s="97"/>
      <c r="K399" s="97"/>
      <c r="L399" s="97"/>
      <c r="M399" s="98">
        <f>I399+J399+K399+MYCS8[[#This Row],[Non contractual commitments]]</f>
        <v>0</v>
      </c>
      <c r="N399" s="97"/>
      <c r="O399" s="97"/>
      <c r="P399" s="97"/>
      <c r="Q399" s="97"/>
      <c r="R399" s="97"/>
      <c r="S399" s="93"/>
      <c r="T399" s="93"/>
      <c r="U399" s="100"/>
    </row>
    <row r="400" spans="1:21" ht="20.25" x14ac:dyDescent="0.3">
      <c r="A400" s="93"/>
      <c r="B400" s="94" t="str">
        <f ca="1">IFERROR(OFFSET(DC[[#Headers],[Code Project]],MATCH(MYCS8[[#This Row],[Project Code and Name ]],DC[Code Project],0),-3),"")</f>
        <v/>
      </c>
      <c r="C400" s="93"/>
      <c r="D400" s="93"/>
      <c r="E400" s="93"/>
      <c r="F400" s="93"/>
      <c r="G400" s="93"/>
      <c r="H400" s="93"/>
      <c r="I400" s="97"/>
      <c r="J400" s="97"/>
      <c r="K400" s="97"/>
      <c r="L400" s="97"/>
      <c r="M400" s="98">
        <f>I400+J400+K400+MYCS8[[#This Row],[Non contractual commitments]]</f>
        <v>0</v>
      </c>
      <c r="N400" s="97"/>
      <c r="O400" s="97"/>
      <c r="P400" s="97"/>
      <c r="Q400" s="97"/>
      <c r="R400" s="97"/>
      <c r="S400" s="93"/>
      <c r="T400" s="93"/>
      <c r="U400" s="100"/>
    </row>
    <row r="401" spans="1:21" ht="20.25" x14ac:dyDescent="0.3">
      <c r="A401" s="93"/>
      <c r="B401" s="94" t="str">
        <f ca="1">IFERROR(OFFSET(DC[[#Headers],[Code Project]],MATCH(MYCS8[[#This Row],[Project Code and Name ]],DC[Code Project],0),-3),"")</f>
        <v/>
      </c>
      <c r="C401" s="93"/>
      <c r="D401" s="93"/>
      <c r="E401" s="93"/>
      <c r="F401" s="93"/>
      <c r="G401" s="93"/>
      <c r="H401" s="93"/>
      <c r="I401" s="97"/>
      <c r="J401" s="97"/>
      <c r="K401" s="97"/>
      <c r="L401" s="97"/>
      <c r="M401" s="98">
        <f>I401+J401+K401+MYCS8[[#This Row],[Non contractual commitments]]</f>
        <v>0</v>
      </c>
      <c r="N401" s="97"/>
      <c r="O401" s="97"/>
      <c r="P401" s="97"/>
      <c r="Q401" s="97"/>
      <c r="R401" s="97"/>
      <c r="S401" s="93"/>
      <c r="T401" s="93"/>
      <c r="U401" s="100"/>
    </row>
    <row r="402" spans="1:21" ht="20.25" x14ac:dyDescent="0.3">
      <c r="A402" s="93"/>
      <c r="B402" s="94" t="str">
        <f ca="1">IFERROR(OFFSET(DC[[#Headers],[Code Project]],MATCH(MYCS8[[#This Row],[Project Code and Name ]],DC[Code Project],0),-3),"")</f>
        <v/>
      </c>
      <c r="C402" s="93"/>
      <c r="D402" s="93"/>
      <c r="E402" s="93"/>
      <c r="F402" s="93"/>
      <c r="G402" s="93"/>
      <c r="H402" s="93"/>
      <c r="I402" s="97"/>
      <c r="J402" s="97"/>
      <c r="K402" s="97"/>
      <c r="L402" s="97"/>
      <c r="M402" s="98">
        <f>I402+J402+K402+MYCS8[[#This Row],[Non contractual commitments]]</f>
        <v>0</v>
      </c>
      <c r="N402" s="97"/>
      <c r="O402" s="97"/>
      <c r="P402" s="97"/>
      <c r="Q402" s="97"/>
      <c r="R402" s="97"/>
      <c r="S402" s="93"/>
      <c r="T402" s="93"/>
      <c r="U402" s="100"/>
    </row>
    <row r="403" spans="1:21" ht="20.25" x14ac:dyDescent="0.3">
      <c r="A403" s="93"/>
      <c r="B403" s="94" t="str">
        <f ca="1">IFERROR(OFFSET(DC[[#Headers],[Code Project]],MATCH(MYCS8[[#This Row],[Project Code and Name ]],DC[Code Project],0),-3),"")</f>
        <v/>
      </c>
      <c r="C403" s="93"/>
      <c r="D403" s="93"/>
      <c r="E403" s="93"/>
      <c r="F403" s="93"/>
      <c r="G403" s="93"/>
      <c r="H403" s="93"/>
      <c r="I403" s="97"/>
      <c r="J403" s="97"/>
      <c r="K403" s="97"/>
      <c r="L403" s="97"/>
      <c r="M403" s="98">
        <f>I403+J403+K403+MYCS8[[#This Row],[Non contractual commitments]]</f>
        <v>0</v>
      </c>
      <c r="N403" s="97"/>
      <c r="O403" s="97"/>
      <c r="P403" s="97"/>
      <c r="Q403" s="97"/>
      <c r="R403" s="97"/>
      <c r="S403" s="93"/>
      <c r="T403" s="93"/>
      <c r="U403" s="100"/>
    </row>
    <row r="404" spans="1:21" ht="20.25" x14ac:dyDescent="0.3">
      <c r="A404" s="93"/>
      <c r="B404" s="94" t="str">
        <f ca="1">IFERROR(OFFSET(DC[[#Headers],[Code Project]],MATCH(MYCS8[[#This Row],[Project Code and Name ]],DC[Code Project],0),-3),"")</f>
        <v/>
      </c>
      <c r="C404" s="93"/>
      <c r="D404" s="93"/>
      <c r="E404" s="93"/>
      <c r="F404" s="93"/>
      <c r="G404" s="93"/>
      <c r="H404" s="93"/>
      <c r="I404" s="97"/>
      <c r="J404" s="97"/>
      <c r="K404" s="97"/>
      <c r="L404" s="97"/>
      <c r="M404" s="98">
        <f>I404+J404+K404+MYCS8[[#This Row],[Non contractual commitments]]</f>
        <v>0</v>
      </c>
      <c r="N404" s="97"/>
      <c r="O404" s="97"/>
      <c r="P404" s="97"/>
      <c r="Q404" s="97"/>
      <c r="R404" s="97"/>
      <c r="S404" s="93"/>
      <c r="T404" s="93"/>
      <c r="U404" s="100"/>
    </row>
    <row r="405" spans="1:21" ht="20.25" x14ac:dyDescent="0.3">
      <c r="A405" s="93"/>
      <c r="B405" s="94" t="str">
        <f ca="1">IFERROR(OFFSET(DC[[#Headers],[Code Project]],MATCH(MYCS8[[#This Row],[Project Code and Name ]],DC[Code Project],0),-3),"")</f>
        <v/>
      </c>
      <c r="C405" s="93"/>
      <c r="D405" s="93"/>
      <c r="E405" s="93"/>
      <c r="F405" s="93"/>
      <c r="G405" s="93"/>
      <c r="H405" s="93"/>
      <c r="I405" s="97"/>
      <c r="J405" s="97"/>
      <c r="K405" s="97"/>
      <c r="L405" s="97"/>
      <c r="M405" s="98">
        <f>I405+J405+K405+MYCS8[[#This Row],[Non contractual commitments]]</f>
        <v>0</v>
      </c>
      <c r="N405" s="97"/>
      <c r="O405" s="97"/>
      <c r="P405" s="97"/>
      <c r="Q405" s="97"/>
      <c r="R405" s="97"/>
      <c r="S405" s="93"/>
      <c r="T405" s="93"/>
      <c r="U405" s="100"/>
    </row>
    <row r="406" spans="1:21" ht="20.25" x14ac:dyDescent="0.3">
      <c r="A406" s="93"/>
      <c r="B406" s="94" t="str">
        <f ca="1">IFERROR(OFFSET(DC[[#Headers],[Code Project]],MATCH(MYCS8[[#This Row],[Project Code and Name ]],DC[Code Project],0),-3),"")</f>
        <v/>
      </c>
      <c r="C406" s="93"/>
      <c r="D406" s="93"/>
      <c r="E406" s="93"/>
      <c r="F406" s="93"/>
      <c r="G406" s="93"/>
      <c r="H406" s="93"/>
      <c r="I406" s="97"/>
      <c r="J406" s="97"/>
      <c r="K406" s="97"/>
      <c r="L406" s="97"/>
      <c r="M406" s="98">
        <f>I406+J406+K406+MYCS8[[#This Row],[Non contractual commitments]]</f>
        <v>0</v>
      </c>
      <c r="N406" s="97"/>
      <c r="O406" s="97"/>
      <c r="P406" s="97"/>
      <c r="Q406" s="97"/>
      <c r="R406" s="97"/>
      <c r="S406" s="93"/>
      <c r="T406" s="93"/>
      <c r="U406" s="100"/>
    </row>
    <row r="407" spans="1:21" ht="20.25" x14ac:dyDescent="0.3">
      <c r="A407" s="93"/>
      <c r="B407" s="94" t="str">
        <f ca="1">IFERROR(OFFSET(DC[[#Headers],[Code Project]],MATCH(MYCS8[[#This Row],[Project Code and Name ]],DC[Code Project],0),-3),"")</f>
        <v/>
      </c>
      <c r="C407" s="93"/>
      <c r="D407" s="93"/>
      <c r="E407" s="93"/>
      <c r="F407" s="93"/>
      <c r="G407" s="93"/>
      <c r="H407" s="93"/>
      <c r="I407" s="97"/>
      <c r="J407" s="97"/>
      <c r="K407" s="97"/>
      <c r="L407" s="97"/>
      <c r="M407" s="98">
        <f>I407+J407+K407+MYCS8[[#This Row],[Non contractual commitments]]</f>
        <v>0</v>
      </c>
      <c r="N407" s="97"/>
      <c r="O407" s="97"/>
      <c r="P407" s="97"/>
      <c r="Q407" s="97"/>
      <c r="R407" s="97"/>
      <c r="S407" s="93"/>
      <c r="T407" s="93"/>
      <c r="U407" s="100"/>
    </row>
    <row r="408" spans="1:21" ht="20.25" x14ac:dyDescent="0.3">
      <c r="A408" s="93"/>
      <c r="B408" s="94" t="str">
        <f ca="1">IFERROR(OFFSET(DC[[#Headers],[Code Project]],MATCH(MYCS8[[#This Row],[Project Code and Name ]],DC[Code Project],0),-3),"")</f>
        <v/>
      </c>
      <c r="C408" s="93"/>
      <c r="D408" s="93"/>
      <c r="E408" s="93"/>
      <c r="F408" s="93"/>
      <c r="G408" s="93"/>
      <c r="H408" s="93"/>
      <c r="I408" s="97"/>
      <c r="J408" s="97"/>
      <c r="K408" s="97"/>
      <c r="L408" s="97"/>
      <c r="M408" s="98">
        <f>I408+J408+K408+MYCS8[[#This Row],[Non contractual commitments]]</f>
        <v>0</v>
      </c>
      <c r="N408" s="97"/>
      <c r="O408" s="97"/>
      <c r="P408" s="97"/>
      <c r="Q408" s="97"/>
      <c r="R408" s="97"/>
      <c r="S408" s="93"/>
      <c r="T408" s="93"/>
      <c r="U408" s="100"/>
    </row>
    <row r="409" spans="1:21" ht="20.25" x14ac:dyDescent="0.3">
      <c r="A409" s="93"/>
      <c r="B409" s="94" t="str">
        <f ca="1">IFERROR(OFFSET(DC[[#Headers],[Code Project]],MATCH(MYCS8[[#This Row],[Project Code and Name ]],DC[Code Project],0),-3),"")</f>
        <v/>
      </c>
      <c r="C409" s="93"/>
      <c r="D409" s="93"/>
      <c r="E409" s="93"/>
      <c r="F409" s="93"/>
      <c r="G409" s="93"/>
      <c r="H409" s="93"/>
      <c r="I409" s="97"/>
      <c r="J409" s="97"/>
      <c r="K409" s="97"/>
      <c r="L409" s="97"/>
      <c r="M409" s="98">
        <f>I409+J409+K409+MYCS8[[#This Row],[Non contractual commitments]]</f>
        <v>0</v>
      </c>
      <c r="N409" s="97"/>
      <c r="O409" s="97"/>
      <c r="P409" s="97"/>
      <c r="Q409" s="97"/>
      <c r="R409" s="97"/>
      <c r="S409" s="93"/>
      <c r="T409" s="93"/>
      <c r="U409" s="100"/>
    </row>
    <row r="410" spans="1:21" ht="20.25" x14ac:dyDescent="0.3">
      <c r="A410" s="93"/>
      <c r="B410" s="94" t="str">
        <f ca="1">IFERROR(OFFSET(DC[[#Headers],[Code Project]],MATCH(MYCS8[[#This Row],[Project Code and Name ]],DC[Code Project],0),-3),"")</f>
        <v/>
      </c>
      <c r="C410" s="93"/>
      <c r="D410" s="93"/>
      <c r="E410" s="93"/>
      <c r="F410" s="93"/>
      <c r="G410" s="93"/>
      <c r="H410" s="93"/>
      <c r="I410" s="97"/>
      <c r="J410" s="97"/>
      <c r="K410" s="97"/>
      <c r="L410" s="97"/>
      <c r="M410" s="98">
        <f>I410+J410+K410+MYCS8[[#This Row],[Non contractual commitments]]</f>
        <v>0</v>
      </c>
      <c r="N410" s="97"/>
      <c r="O410" s="97"/>
      <c r="P410" s="97"/>
      <c r="Q410" s="97"/>
      <c r="R410" s="97"/>
      <c r="S410" s="93"/>
      <c r="T410" s="93"/>
      <c r="U410" s="100"/>
    </row>
    <row r="411" spans="1:21" ht="20.25" x14ac:dyDescent="0.3">
      <c r="A411" s="93"/>
      <c r="B411" s="94" t="str">
        <f ca="1">IFERROR(OFFSET(DC[[#Headers],[Code Project]],MATCH(MYCS8[[#This Row],[Project Code and Name ]],DC[Code Project],0),-3),"")</f>
        <v/>
      </c>
      <c r="C411" s="93"/>
      <c r="D411" s="93"/>
      <c r="E411" s="93"/>
      <c r="F411" s="93"/>
      <c r="G411" s="93"/>
      <c r="H411" s="93"/>
      <c r="I411" s="97"/>
      <c r="J411" s="97"/>
      <c r="K411" s="97"/>
      <c r="L411" s="97"/>
      <c r="M411" s="98">
        <f>I411+J411+K411+MYCS8[[#This Row],[Non contractual commitments]]</f>
        <v>0</v>
      </c>
      <c r="N411" s="97"/>
      <c r="O411" s="97"/>
      <c r="P411" s="97"/>
      <c r="Q411" s="97"/>
      <c r="R411" s="97"/>
      <c r="S411" s="93"/>
      <c r="T411" s="93"/>
      <c r="U411" s="100"/>
    </row>
    <row r="412" spans="1:21" ht="20.25" x14ac:dyDescent="0.3">
      <c r="A412" s="93"/>
      <c r="B412" s="94" t="str">
        <f ca="1">IFERROR(OFFSET(DC[[#Headers],[Code Project]],MATCH(MYCS8[[#This Row],[Project Code and Name ]],DC[Code Project],0),-3),"")</f>
        <v/>
      </c>
      <c r="C412" s="93"/>
      <c r="D412" s="93"/>
      <c r="E412" s="93"/>
      <c r="F412" s="93"/>
      <c r="G412" s="93"/>
      <c r="H412" s="93"/>
      <c r="I412" s="97"/>
      <c r="J412" s="97"/>
      <c r="K412" s="97"/>
      <c r="L412" s="97"/>
      <c r="M412" s="98">
        <f>I412+J412+K412+MYCS8[[#This Row],[Non contractual commitments]]</f>
        <v>0</v>
      </c>
      <c r="N412" s="97"/>
      <c r="O412" s="97"/>
      <c r="P412" s="97"/>
      <c r="Q412" s="97"/>
      <c r="R412" s="97"/>
      <c r="S412" s="93"/>
      <c r="T412" s="93"/>
      <c r="U412" s="100"/>
    </row>
    <row r="413" spans="1:21" ht="20.25" x14ac:dyDescent="0.3">
      <c r="A413" s="93"/>
      <c r="B413" s="94" t="str">
        <f ca="1">IFERROR(OFFSET(DC[[#Headers],[Code Project]],MATCH(MYCS8[[#This Row],[Project Code and Name ]],DC[Code Project],0),-3),"")</f>
        <v/>
      </c>
      <c r="C413" s="93"/>
      <c r="D413" s="93"/>
      <c r="E413" s="93"/>
      <c r="F413" s="93"/>
      <c r="G413" s="93"/>
      <c r="H413" s="93"/>
      <c r="I413" s="97"/>
      <c r="J413" s="97"/>
      <c r="K413" s="97"/>
      <c r="L413" s="97"/>
      <c r="M413" s="98">
        <f>I413+J413+K413+MYCS8[[#This Row],[Non contractual commitments]]</f>
        <v>0</v>
      </c>
      <c r="N413" s="97"/>
      <c r="O413" s="97"/>
      <c r="P413" s="97"/>
      <c r="Q413" s="97"/>
      <c r="R413" s="97"/>
      <c r="S413" s="93"/>
      <c r="T413" s="93"/>
      <c r="U413" s="100"/>
    </row>
    <row r="414" spans="1:21" ht="20.25" x14ac:dyDescent="0.3">
      <c r="A414" s="93"/>
      <c r="B414" s="94" t="str">
        <f ca="1">IFERROR(OFFSET(DC[[#Headers],[Code Project]],MATCH(MYCS8[[#This Row],[Project Code and Name ]],DC[Code Project],0),-3),"")</f>
        <v/>
      </c>
      <c r="C414" s="93"/>
      <c r="D414" s="93"/>
      <c r="E414" s="93"/>
      <c r="F414" s="93"/>
      <c r="G414" s="93"/>
      <c r="H414" s="93"/>
      <c r="I414" s="97"/>
      <c r="J414" s="97"/>
      <c r="K414" s="97"/>
      <c r="L414" s="97"/>
      <c r="M414" s="98">
        <f>I414+J414+K414+MYCS8[[#This Row],[Non contractual commitments]]</f>
        <v>0</v>
      </c>
      <c r="N414" s="97"/>
      <c r="O414" s="97"/>
      <c r="P414" s="97"/>
      <c r="Q414" s="97"/>
      <c r="R414" s="97"/>
      <c r="S414" s="93"/>
      <c r="T414" s="93"/>
      <c r="U414" s="100"/>
    </row>
    <row r="415" spans="1:21" ht="20.25" x14ac:dyDescent="0.3">
      <c r="A415" s="93"/>
      <c r="B415" s="94" t="str">
        <f ca="1">IFERROR(OFFSET(DC[[#Headers],[Code Project]],MATCH(MYCS8[[#This Row],[Project Code and Name ]],DC[Code Project],0),-3),"")</f>
        <v/>
      </c>
      <c r="C415" s="93"/>
      <c r="D415" s="93"/>
      <c r="E415" s="93"/>
      <c r="F415" s="93"/>
      <c r="G415" s="93"/>
      <c r="H415" s="93"/>
      <c r="I415" s="97"/>
      <c r="J415" s="97"/>
      <c r="K415" s="97"/>
      <c r="L415" s="97"/>
      <c r="M415" s="98">
        <f>I415+J415+K415+MYCS8[[#This Row],[Non contractual commitments]]</f>
        <v>0</v>
      </c>
      <c r="N415" s="97"/>
      <c r="O415" s="97"/>
      <c r="P415" s="97"/>
      <c r="Q415" s="97"/>
      <c r="R415" s="97"/>
      <c r="S415" s="93"/>
      <c r="T415" s="93"/>
      <c r="U415" s="100"/>
    </row>
    <row r="416" spans="1:21" ht="20.25" x14ac:dyDescent="0.3">
      <c r="A416" s="93"/>
      <c r="B416" s="94" t="str">
        <f ca="1">IFERROR(OFFSET(DC[[#Headers],[Code Project]],MATCH(MYCS8[[#This Row],[Project Code and Name ]],DC[Code Project],0),-3),"")</f>
        <v/>
      </c>
      <c r="C416" s="93"/>
      <c r="D416" s="93"/>
      <c r="E416" s="93"/>
      <c r="F416" s="93"/>
      <c r="G416" s="93"/>
      <c r="H416" s="93"/>
      <c r="I416" s="97"/>
      <c r="J416" s="97"/>
      <c r="K416" s="97"/>
      <c r="L416" s="97"/>
      <c r="M416" s="98">
        <f>I416+J416+K416+MYCS8[[#This Row],[Non contractual commitments]]</f>
        <v>0</v>
      </c>
      <c r="N416" s="97"/>
      <c r="O416" s="97"/>
      <c r="P416" s="97"/>
      <c r="Q416" s="97"/>
      <c r="R416" s="97"/>
      <c r="S416" s="93"/>
      <c r="T416" s="93"/>
      <c r="U416" s="100"/>
    </row>
    <row r="417" spans="1:21" ht="20.25" x14ac:dyDescent="0.3">
      <c r="A417" s="93"/>
      <c r="B417" s="94" t="str">
        <f ca="1">IFERROR(OFFSET(DC[[#Headers],[Code Project]],MATCH(MYCS8[[#This Row],[Project Code and Name ]],DC[Code Project],0),-3),"")</f>
        <v/>
      </c>
      <c r="C417" s="93"/>
      <c r="D417" s="93"/>
      <c r="E417" s="93"/>
      <c r="F417" s="93"/>
      <c r="G417" s="93"/>
      <c r="H417" s="93"/>
      <c r="I417" s="97"/>
      <c r="J417" s="97"/>
      <c r="K417" s="97"/>
      <c r="L417" s="97"/>
      <c r="M417" s="98">
        <f>I417+J417+K417+MYCS8[[#This Row],[Non contractual commitments]]</f>
        <v>0</v>
      </c>
      <c r="N417" s="97"/>
      <c r="O417" s="97"/>
      <c r="P417" s="97"/>
      <c r="Q417" s="97"/>
      <c r="R417" s="97"/>
      <c r="S417" s="93"/>
      <c r="T417" s="93"/>
      <c r="U417" s="100"/>
    </row>
    <row r="418" spans="1:21" ht="20.25" x14ac:dyDescent="0.3">
      <c r="A418" s="93"/>
      <c r="B418" s="94" t="str">
        <f ca="1">IFERROR(OFFSET(DC[[#Headers],[Code Project]],MATCH(MYCS8[[#This Row],[Project Code and Name ]],DC[Code Project],0),-3),"")</f>
        <v/>
      </c>
      <c r="C418" s="93"/>
      <c r="D418" s="93"/>
      <c r="E418" s="93"/>
      <c r="F418" s="93"/>
      <c r="G418" s="93"/>
      <c r="H418" s="93"/>
      <c r="I418" s="97"/>
      <c r="J418" s="97"/>
      <c r="K418" s="97"/>
      <c r="L418" s="97"/>
      <c r="M418" s="98">
        <f>I418+J418+K418+MYCS8[[#This Row],[Non contractual commitments]]</f>
        <v>0</v>
      </c>
      <c r="N418" s="97"/>
      <c r="O418" s="97"/>
      <c r="P418" s="97"/>
      <c r="Q418" s="97"/>
      <c r="R418" s="97"/>
      <c r="S418" s="93"/>
      <c r="T418" s="93"/>
      <c r="U418" s="100"/>
    </row>
    <row r="419" spans="1:21" ht="20.25" x14ac:dyDescent="0.3">
      <c r="A419" s="93"/>
      <c r="B419" s="94" t="str">
        <f ca="1">IFERROR(OFFSET(DC[[#Headers],[Code Project]],MATCH(MYCS8[[#This Row],[Project Code and Name ]],DC[Code Project],0),-3),"")</f>
        <v/>
      </c>
      <c r="C419" s="93"/>
      <c r="D419" s="93"/>
      <c r="E419" s="93"/>
      <c r="F419" s="93"/>
      <c r="G419" s="93"/>
      <c r="H419" s="93"/>
      <c r="I419" s="97"/>
      <c r="J419" s="97"/>
      <c r="K419" s="97"/>
      <c r="L419" s="97"/>
      <c r="M419" s="98">
        <f>I419+J419+K419+MYCS8[[#This Row],[Non contractual commitments]]</f>
        <v>0</v>
      </c>
      <c r="N419" s="97"/>
      <c r="O419" s="97"/>
      <c r="P419" s="97"/>
      <c r="Q419" s="97"/>
      <c r="R419" s="97"/>
      <c r="S419" s="93"/>
      <c r="T419" s="93"/>
      <c r="U419" s="100"/>
    </row>
    <row r="420" spans="1:21" ht="20.25" x14ac:dyDescent="0.3">
      <c r="A420" s="93"/>
      <c r="B420" s="94" t="str">
        <f ca="1">IFERROR(OFFSET(DC[[#Headers],[Code Project]],MATCH(MYCS8[[#This Row],[Project Code and Name ]],DC[Code Project],0),-3),"")</f>
        <v/>
      </c>
      <c r="C420" s="93"/>
      <c r="D420" s="93"/>
      <c r="E420" s="93"/>
      <c r="F420" s="93"/>
      <c r="G420" s="93"/>
      <c r="H420" s="93"/>
      <c r="I420" s="97"/>
      <c r="J420" s="97"/>
      <c r="K420" s="97"/>
      <c r="L420" s="97"/>
      <c r="M420" s="98">
        <f>I420+J420+K420+MYCS8[[#This Row],[Non contractual commitments]]</f>
        <v>0</v>
      </c>
      <c r="N420" s="97"/>
      <c r="O420" s="97"/>
      <c r="P420" s="97"/>
      <c r="Q420" s="97"/>
      <c r="R420" s="97"/>
      <c r="S420" s="93"/>
      <c r="T420" s="93"/>
      <c r="U420" s="100"/>
    </row>
    <row r="421" spans="1:21" ht="20.25" x14ac:dyDescent="0.3">
      <c r="A421" s="93"/>
      <c r="B421" s="94" t="str">
        <f ca="1">IFERROR(OFFSET(DC[[#Headers],[Code Project]],MATCH(MYCS8[[#This Row],[Project Code and Name ]],DC[Code Project],0),-3),"")</f>
        <v/>
      </c>
      <c r="C421" s="93"/>
      <c r="D421" s="93"/>
      <c r="E421" s="93"/>
      <c r="F421" s="93"/>
      <c r="G421" s="93"/>
      <c r="H421" s="93"/>
      <c r="I421" s="97"/>
      <c r="J421" s="97"/>
      <c r="K421" s="97"/>
      <c r="L421" s="97"/>
      <c r="M421" s="98">
        <f>I421+J421+K421+MYCS8[[#This Row],[Non contractual commitments]]</f>
        <v>0</v>
      </c>
      <c r="N421" s="97"/>
      <c r="O421" s="97"/>
      <c r="P421" s="97"/>
      <c r="Q421" s="97"/>
      <c r="R421" s="97"/>
      <c r="S421" s="93"/>
      <c r="T421" s="93"/>
      <c r="U421" s="100"/>
    </row>
    <row r="422" spans="1:21" ht="20.25" x14ac:dyDescent="0.3">
      <c r="A422" s="93"/>
      <c r="B422" s="94" t="str">
        <f ca="1">IFERROR(OFFSET(DC[[#Headers],[Code Project]],MATCH(MYCS8[[#This Row],[Project Code and Name ]],DC[Code Project],0),-3),"")</f>
        <v/>
      </c>
      <c r="C422" s="93"/>
      <c r="D422" s="93"/>
      <c r="E422" s="93"/>
      <c r="F422" s="93"/>
      <c r="G422" s="93"/>
      <c r="H422" s="93"/>
      <c r="I422" s="97"/>
      <c r="J422" s="97"/>
      <c r="K422" s="97"/>
      <c r="L422" s="97"/>
      <c r="M422" s="98">
        <f>I422+J422+K422+MYCS8[[#This Row],[Non contractual commitments]]</f>
        <v>0</v>
      </c>
      <c r="N422" s="97"/>
      <c r="O422" s="97"/>
      <c r="P422" s="97"/>
      <c r="Q422" s="97"/>
      <c r="R422" s="97"/>
      <c r="S422" s="93"/>
      <c r="T422" s="93"/>
      <c r="U422" s="100"/>
    </row>
    <row r="423" spans="1:21" ht="20.25" x14ac:dyDescent="0.3">
      <c r="A423" s="93"/>
      <c r="B423" s="94" t="str">
        <f ca="1">IFERROR(OFFSET(DC[[#Headers],[Code Project]],MATCH(MYCS8[[#This Row],[Project Code and Name ]],DC[Code Project],0),-3),"")</f>
        <v/>
      </c>
      <c r="C423" s="93"/>
      <c r="D423" s="93"/>
      <c r="E423" s="93"/>
      <c r="F423" s="93"/>
      <c r="G423" s="93"/>
      <c r="H423" s="93"/>
      <c r="I423" s="97"/>
      <c r="J423" s="97"/>
      <c r="K423" s="97"/>
      <c r="L423" s="97"/>
      <c r="M423" s="98">
        <f>I423+J423+K423+MYCS8[[#This Row],[Non contractual commitments]]</f>
        <v>0</v>
      </c>
      <c r="N423" s="97"/>
      <c r="O423" s="97"/>
      <c r="P423" s="97"/>
      <c r="Q423" s="97"/>
      <c r="R423" s="97"/>
      <c r="S423" s="93"/>
      <c r="T423" s="93"/>
      <c r="U423" s="100"/>
    </row>
    <row r="424" spans="1:21" ht="20.25" x14ac:dyDescent="0.3">
      <c r="A424" s="93"/>
      <c r="B424" s="94" t="str">
        <f ca="1">IFERROR(OFFSET(DC[[#Headers],[Code Project]],MATCH(MYCS8[[#This Row],[Project Code and Name ]],DC[Code Project],0),-3),"")</f>
        <v/>
      </c>
      <c r="C424" s="93"/>
      <c r="D424" s="93"/>
      <c r="E424" s="93"/>
      <c r="F424" s="93"/>
      <c r="G424" s="93"/>
      <c r="H424" s="93"/>
      <c r="I424" s="97"/>
      <c r="J424" s="97"/>
      <c r="K424" s="97"/>
      <c r="L424" s="97"/>
      <c r="M424" s="98">
        <f>I424+J424+K424+MYCS8[[#This Row],[Non contractual commitments]]</f>
        <v>0</v>
      </c>
      <c r="N424" s="97"/>
      <c r="O424" s="97"/>
      <c r="P424" s="97"/>
      <c r="Q424" s="97"/>
      <c r="R424" s="97"/>
      <c r="S424" s="93"/>
      <c r="T424" s="93"/>
      <c r="U424" s="100"/>
    </row>
    <row r="425" spans="1:21" ht="20.25" x14ac:dyDescent="0.3">
      <c r="A425" s="93"/>
      <c r="B425" s="94" t="str">
        <f ca="1">IFERROR(OFFSET(DC[[#Headers],[Code Project]],MATCH(MYCS8[[#This Row],[Project Code and Name ]],DC[Code Project],0),-3),"")</f>
        <v/>
      </c>
      <c r="C425" s="93"/>
      <c r="D425" s="93"/>
      <c r="E425" s="93"/>
      <c r="F425" s="93"/>
      <c r="G425" s="93"/>
      <c r="H425" s="93"/>
      <c r="I425" s="97"/>
      <c r="J425" s="97"/>
      <c r="K425" s="97"/>
      <c r="L425" s="97"/>
      <c r="M425" s="98">
        <f>I425+J425+K425+MYCS8[[#This Row],[Non contractual commitments]]</f>
        <v>0</v>
      </c>
      <c r="N425" s="97"/>
      <c r="O425" s="97"/>
      <c r="P425" s="97"/>
      <c r="Q425" s="97"/>
      <c r="R425" s="97"/>
      <c r="S425" s="93"/>
      <c r="T425" s="93"/>
      <c r="U425" s="100"/>
    </row>
    <row r="426" spans="1:21" ht="20.25" x14ac:dyDescent="0.3">
      <c r="A426" s="93"/>
      <c r="B426" s="94" t="str">
        <f ca="1">IFERROR(OFFSET(DC[[#Headers],[Code Project]],MATCH(MYCS8[[#This Row],[Project Code and Name ]],DC[Code Project],0),-3),"")</f>
        <v/>
      </c>
      <c r="C426" s="93"/>
      <c r="D426" s="93"/>
      <c r="E426" s="93"/>
      <c r="F426" s="93"/>
      <c r="G426" s="93"/>
      <c r="H426" s="93"/>
      <c r="I426" s="97"/>
      <c r="J426" s="97"/>
      <c r="K426" s="97"/>
      <c r="L426" s="97"/>
      <c r="M426" s="98">
        <f>I426+J426+K426+MYCS8[[#This Row],[Non contractual commitments]]</f>
        <v>0</v>
      </c>
      <c r="N426" s="97"/>
      <c r="O426" s="97"/>
      <c r="P426" s="97"/>
      <c r="Q426" s="97"/>
      <c r="R426" s="97"/>
      <c r="S426" s="93"/>
      <c r="T426" s="93"/>
      <c r="U426" s="100"/>
    </row>
    <row r="427" spans="1:21" ht="20.25" x14ac:dyDescent="0.3">
      <c r="A427" s="93"/>
      <c r="B427" s="94" t="str">
        <f ca="1">IFERROR(OFFSET(DC[[#Headers],[Code Project]],MATCH(MYCS8[[#This Row],[Project Code and Name ]],DC[Code Project],0),-3),"")</f>
        <v/>
      </c>
      <c r="C427" s="93"/>
      <c r="D427" s="93"/>
      <c r="E427" s="93"/>
      <c r="F427" s="93"/>
      <c r="G427" s="93"/>
      <c r="H427" s="93"/>
      <c r="I427" s="97"/>
      <c r="J427" s="97"/>
      <c r="K427" s="97"/>
      <c r="L427" s="97"/>
      <c r="M427" s="98">
        <f>I427+J427+K427+MYCS8[[#This Row],[Non contractual commitments]]</f>
        <v>0</v>
      </c>
      <c r="N427" s="97"/>
      <c r="O427" s="97"/>
      <c r="P427" s="97"/>
      <c r="Q427" s="97"/>
      <c r="R427" s="97"/>
      <c r="S427" s="93"/>
      <c r="T427" s="93"/>
      <c r="U427" s="100"/>
    </row>
    <row r="428" spans="1:21" ht="20.25" x14ac:dyDescent="0.3">
      <c r="A428" s="93"/>
      <c r="B428" s="94" t="str">
        <f ca="1">IFERROR(OFFSET(DC[[#Headers],[Code Project]],MATCH(MYCS8[[#This Row],[Project Code and Name ]],DC[Code Project],0),-3),"")</f>
        <v/>
      </c>
      <c r="C428" s="93"/>
      <c r="D428" s="93"/>
      <c r="E428" s="93"/>
      <c r="F428" s="93"/>
      <c r="G428" s="93"/>
      <c r="H428" s="93"/>
      <c r="I428" s="97"/>
      <c r="J428" s="97"/>
      <c r="K428" s="97"/>
      <c r="L428" s="97"/>
      <c r="M428" s="98">
        <f>I428+J428+K428+MYCS8[[#This Row],[Non contractual commitments]]</f>
        <v>0</v>
      </c>
      <c r="N428" s="97"/>
      <c r="O428" s="97"/>
      <c r="P428" s="97"/>
      <c r="Q428" s="97"/>
      <c r="R428" s="97"/>
      <c r="S428" s="93"/>
      <c r="T428" s="93"/>
      <c r="U428" s="100"/>
    </row>
    <row r="429" spans="1:21" ht="20.25" x14ac:dyDescent="0.3">
      <c r="A429" s="93"/>
      <c r="B429" s="94" t="str">
        <f ca="1">IFERROR(OFFSET(DC[[#Headers],[Code Project]],MATCH(MYCS8[[#This Row],[Project Code and Name ]],DC[Code Project],0),-3),"")</f>
        <v/>
      </c>
      <c r="C429" s="93"/>
      <c r="D429" s="93"/>
      <c r="E429" s="93"/>
      <c r="F429" s="93"/>
      <c r="G429" s="93"/>
      <c r="H429" s="93"/>
      <c r="I429" s="97"/>
      <c r="J429" s="97"/>
      <c r="K429" s="97"/>
      <c r="L429" s="97"/>
      <c r="M429" s="98">
        <f>I429+J429+K429+MYCS8[[#This Row],[Non contractual commitments]]</f>
        <v>0</v>
      </c>
      <c r="N429" s="97"/>
      <c r="O429" s="97"/>
      <c r="P429" s="97"/>
      <c r="Q429" s="97"/>
      <c r="R429" s="97"/>
      <c r="S429" s="93"/>
      <c r="T429" s="93"/>
      <c r="U429" s="100"/>
    </row>
    <row r="430" spans="1:21" ht="20.25" x14ac:dyDescent="0.3">
      <c r="A430" s="93"/>
      <c r="B430" s="94" t="str">
        <f ca="1">IFERROR(OFFSET(DC[[#Headers],[Code Project]],MATCH(MYCS8[[#This Row],[Project Code and Name ]],DC[Code Project],0),-3),"")</f>
        <v/>
      </c>
      <c r="C430" s="93"/>
      <c r="D430" s="93"/>
      <c r="E430" s="93"/>
      <c r="F430" s="93"/>
      <c r="G430" s="93"/>
      <c r="H430" s="93"/>
      <c r="I430" s="97"/>
      <c r="J430" s="97"/>
      <c r="K430" s="97"/>
      <c r="L430" s="97"/>
      <c r="M430" s="98">
        <f>I430+J430+K430+MYCS8[[#This Row],[Non contractual commitments]]</f>
        <v>0</v>
      </c>
      <c r="N430" s="97"/>
      <c r="O430" s="97"/>
      <c r="P430" s="97"/>
      <c r="Q430" s="97"/>
      <c r="R430" s="97"/>
      <c r="S430" s="93"/>
      <c r="T430" s="93"/>
      <c r="U430" s="100"/>
    </row>
    <row r="431" spans="1:21" ht="20.25" x14ac:dyDescent="0.3">
      <c r="A431" s="93"/>
      <c r="B431" s="94" t="str">
        <f ca="1">IFERROR(OFFSET(DC[[#Headers],[Code Project]],MATCH(MYCS8[[#This Row],[Project Code and Name ]],DC[Code Project],0),-3),"")</f>
        <v/>
      </c>
      <c r="C431" s="93"/>
      <c r="D431" s="93"/>
      <c r="E431" s="93"/>
      <c r="F431" s="93"/>
      <c r="G431" s="93"/>
      <c r="H431" s="93"/>
      <c r="I431" s="97"/>
      <c r="J431" s="97"/>
      <c r="K431" s="97"/>
      <c r="L431" s="97"/>
      <c r="M431" s="98">
        <f>I431+J431+K431+MYCS8[[#This Row],[Non contractual commitments]]</f>
        <v>0</v>
      </c>
      <c r="N431" s="97"/>
      <c r="O431" s="97"/>
      <c r="P431" s="97"/>
      <c r="Q431" s="97"/>
      <c r="R431" s="97"/>
      <c r="S431" s="93"/>
      <c r="T431" s="93"/>
      <c r="U431" s="100"/>
    </row>
    <row r="432" spans="1:21" ht="20.25" x14ac:dyDescent="0.3">
      <c r="A432" s="93"/>
      <c r="B432" s="94" t="str">
        <f ca="1">IFERROR(OFFSET(DC[[#Headers],[Code Project]],MATCH(MYCS8[[#This Row],[Project Code and Name ]],DC[Code Project],0),-3),"")</f>
        <v/>
      </c>
      <c r="C432" s="93"/>
      <c r="D432" s="93"/>
      <c r="E432" s="93"/>
      <c r="F432" s="93"/>
      <c r="G432" s="93"/>
      <c r="H432" s="93"/>
      <c r="I432" s="97"/>
      <c r="J432" s="97"/>
      <c r="K432" s="97"/>
      <c r="L432" s="97"/>
      <c r="M432" s="98">
        <f>I432+J432+K432+MYCS8[[#This Row],[Non contractual commitments]]</f>
        <v>0</v>
      </c>
      <c r="N432" s="97"/>
      <c r="O432" s="97"/>
      <c r="P432" s="97"/>
      <c r="Q432" s="97"/>
      <c r="R432" s="97"/>
      <c r="S432" s="93"/>
      <c r="T432" s="93"/>
      <c r="U432" s="100"/>
    </row>
    <row r="433" spans="1:21" ht="20.25" x14ac:dyDescent="0.3">
      <c r="A433" s="93"/>
      <c r="B433" s="94" t="str">
        <f ca="1">IFERROR(OFFSET(DC[[#Headers],[Code Project]],MATCH(MYCS8[[#This Row],[Project Code and Name ]],DC[Code Project],0),-3),"")</f>
        <v/>
      </c>
      <c r="C433" s="93"/>
      <c r="D433" s="93"/>
      <c r="E433" s="93"/>
      <c r="F433" s="93"/>
      <c r="G433" s="93"/>
      <c r="H433" s="93"/>
      <c r="I433" s="97"/>
      <c r="J433" s="97"/>
      <c r="K433" s="97"/>
      <c r="L433" s="97"/>
      <c r="M433" s="98">
        <f>I433+J433+K433+MYCS8[[#This Row],[Non contractual commitments]]</f>
        <v>0</v>
      </c>
      <c r="N433" s="97"/>
      <c r="O433" s="97"/>
      <c r="P433" s="97"/>
      <c r="Q433" s="97"/>
      <c r="R433" s="97"/>
      <c r="S433" s="93"/>
      <c r="T433" s="93"/>
      <c r="U433" s="100"/>
    </row>
    <row r="434" spans="1:21" ht="20.25" x14ac:dyDescent="0.3">
      <c r="A434" s="93"/>
      <c r="B434" s="94" t="str">
        <f ca="1">IFERROR(OFFSET(DC[[#Headers],[Code Project]],MATCH(MYCS8[[#This Row],[Project Code and Name ]],DC[Code Project],0),-3),"")</f>
        <v/>
      </c>
      <c r="C434" s="93"/>
      <c r="D434" s="93"/>
      <c r="E434" s="93"/>
      <c r="F434" s="93"/>
      <c r="G434" s="93"/>
      <c r="H434" s="93"/>
      <c r="I434" s="97"/>
      <c r="J434" s="97"/>
      <c r="K434" s="97"/>
      <c r="L434" s="97"/>
      <c r="M434" s="98">
        <f>I434+J434+K434+MYCS8[[#This Row],[Non contractual commitments]]</f>
        <v>0</v>
      </c>
      <c r="N434" s="97"/>
      <c r="O434" s="97"/>
      <c r="P434" s="97"/>
      <c r="Q434" s="97"/>
      <c r="R434" s="97"/>
      <c r="S434" s="93"/>
      <c r="T434" s="93"/>
      <c r="U434" s="100"/>
    </row>
    <row r="435" spans="1:21" ht="20.25" x14ac:dyDescent="0.3">
      <c r="A435" s="93"/>
      <c r="B435" s="94" t="str">
        <f ca="1">IFERROR(OFFSET(DC[[#Headers],[Code Project]],MATCH(MYCS8[[#This Row],[Project Code and Name ]],DC[Code Project],0),-3),"")</f>
        <v/>
      </c>
      <c r="C435" s="93"/>
      <c r="D435" s="93"/>
      <c r="E435" s="93"/>
      <c r="F435" s="93"/>
      <c r="G435" s="93"/>
      <c r="H435" s="93"/>
      <c r="I435" s="97"/>
      <c r="J435" s="97"/>
      <c r="K435" s="97"/>
      <c r="L435" s="97"/>
      <c r="M435" s="98">
        <f>I435+J435+K435+MYCS8[[#This Row],[Non contractual commitments]]</f>
        <v>0</v>
      </c>
      <c r="N435" s="97"/>
      <c r="O435" s="97"/>
      <c r="P435" s="97"/>
      <c r="Q435" s="97"/>
      <c r="R435" s="97"/>
      <c r="S435" s="93"/>
      <c r="T435" s="93"/>
      <c r="U435" s="100"/>
    </row>
    <row r="436" spans="1:21" ht="20.25" x14ac:dyDescent="0.3">
      <c r="A436" s="93"/>
      <c r="B436" s="94" t="str">
        <f ca="1">IFERROR(OFFSET(DC[[#Headers],[Code Project]],MATCH(MYCS8[[#This Row],[Project Code and Name ]],DC[Code Project],0),-3),"")</f>
        <v/>
      </c>
      <c r="C436" s="93"/>
      <c r="D436" s="93"/>
      <c r="E436" s="93"/>
      <c r="F436" s="93"/>
      <c r="G436" s="93"/>
      <c r="H436" s="93"/>
      <c r="I436" s="97"/>
      <c r="J436" s="97"/>
      <c r="K436" s="97"/>
      <c r="L436" s="97"/>
      <c r="M436" s="98">
        <f>I436+J436+K436+MYCS8[[#This Row],[Non contractual commitments]]</f>
        <v>0</v>
      </c>
      <c r="N436" s="97"/>
      <c r="O436" s="97"/>
      <c r="P436" s="97"/>
      <c r="Q436" s="97"/>
      <c r="R436" s="97"/>
      <c r="S436" s="93"/>
      <c r="T436" s="93"/>
      <c r="U436" s="100"/>
    </row>
    <row r="437" spans="1:21" ht="20.25" x14ac:dyDescent="0.3">
      <c r="A437" s="93"/>
      <c r="B437" s="94" t="str">
        <f ca="1">IFERROR(OFFSET(DC[[#Headers],[Code Project]],MATCH(MYCS8[[#This Row],[Project Code and Name ]],DC[Code Project],0),-3),"")</f>
        <v/>
      </c>
      <c r="C437" s="93"/>
      <c r="D437" s="93"/>
      <c r="E437" s="93"/>
      <c r="F437" s="93"/>
      <c r="G437" s="93"/>
      <c r="H437" s="93"/>
      <c r="I437" s="97"/>
      <c r="J437" s="97"/>
      <c r="K437" s="97"/>
      <c r="L437" s="97"/>
      <c r="M437" s="98">
        <f>I437+J437+K437+MYCS8[[#This Row],[Non contractual commitments]]</f>
        <v>0</v>
      </c>
      <c r="N437" s="97"/>
      <c r="O437" s="97"/>
      <c r="P437" s="97"/>
      <c r="Q437" s="97"/>
      <c r="R437" s="97"/>
      <c r="S437" s="93"/>
      <c r="T437" s="93"/>
      <c r="U437" s="100"/>
    </row>
    <row r="438" spans="1:21" ht="20.25" x14ac:dyDescent="0.3">
      <c r="A438" s="93"/>
      <c r="B438" s="94" t="str">
        <f ca="1">IFERROR(OFFSET(DC[[#Headers],[Code Project]],MATCH(MYCS8[[#This Row],[Project Code and Name ]],DC[Code Project],0),-3),"")</f>
        <v/>
      </c>
      <c r="C438" s="93"/>
      <c r="D438" s="93"/>
      <c r="E438" s="93"/>
      <c r="F438" s="93"/>
      <c r="G438" s="93"/>
      <c r="H438" s="93"/>
      <c r="I438" s="97"/>
      <c r="J438" s="97"/>
      <c r="K438" s="97"/>
      <c r="L438" s="97"/>
      <c r="M438" s="98">
        <f>I438+J438+K438+MYCS8[[#This Row],[Non contractual commitments]]</f>
        <v>0</v>
      </c>
      <c r="N438" s="97"/>
      <c r="O438" s="97"/>
      <c r="P438" s="97"/>
      <c r="Q438" s="97"/>
      <c r="R438" s="97"/>
      <c r="S438" s="93"/>
      <c r="T438" s="93"/>
      <c r="U438" s="100"/>
    </row>
    <row r="439" spans="1:21" ht="20.25" x14ac:dyDescent="0.3">
      <c r="A439" s="93"/>
      <c r="B439" s="94" t="str">
        <f ca="1">IFERROR(OFFSET(DC[[#Headers],[Code Project]],MATCH(MYCS8[[#This Row],[Project Code and Name ]],DC[Code Project],0),-3),"")</f>
        <v/>
      </c>
      <c r="C439" s="93"/>
      <c r="D439" s="93"/>
      <c r="E439" s="93"/>
      <c r="F439" s="93"/>
      <c r="G439" s="93"/>
      <c r="H439" s="93"/>
      <c r="I439" s="97"/>
      <c r="J439" s="97"/>
      <c r="K439" s="97"/>
      <c r="L439" s="97"/>
      <c r="M439" s="98">
        <f>I439+J439+K439+MYCS8[[#This Row],[Non contractual commitments]]</f>
        <v>0</v>
      </c>
      <c r="N439" s="97"/>
      <c r="O439" s="97"/>
      <c r="P439" s="97"/>
      <c r="Q439" s="97"/>
      <c r="R439" s="97"/>
      <c r="S439" s="93"/>
      <c r="T439" s="93"/>
      <c r="U439" s="100"/>
    </row>
    <row r="440" spans="1:21" ht="20.25" x14ac:dyDescent="0.3">
      <c r="A440" s="93"/>
      <c r="B440" s="94" t="str">
        <f ca="1">IFERROR(OFFSET(DC[[#Headers],[Code Project]],MATCH(MYCS8[[#This Row],[Project Code and Name ]],DC[Code Project],0),-3),"")</f>
        <v/>
      </c>
      <c r="C440" s="93"/>
      <c r="D440" s="93"/>
      <c r="E440" s="93"/>
      <c r="F440" s="93"/>
      <c r="G440" s="93"/>
      <c r="H440" s="93"/>
      <c r="I440" s="97"/>
      <c r="J440" s="97"/>
      <c r="K440" s="97"/>
      <c r="L440" s="97"/>
      <c r="M440" s="98">
        <f>I440+J440+K440+MYCS8[[#This Row],[Non contractual commitments]]</f>
        <v>0</v>
      </c>
      <c r="N440" s="97"/>
      <c r="O440" s="97"/>
      <c r="P440" s="97"/>
      <c r="Q440" s="97"/>
      <c r="R440" s="97"/>
      <c r="S440" s="93"/>
      <c r="T440" s="93"/>
      <c r="U440" s="100"/>
    </row>
    <row r="441" spans="1:21" ht="20.25" x14ac:dyDescent="0.3">
      <c r="A441" s="93"/>
      <c r="B441" s="94" t="str">
        <f ca="1">IFERROR(OFFSET(DC[[#Headers],[Code Project]],MATCH(MYCS8[[#This Row],[Project Code and Name ]],DC[Code Project],0),-3),"")</f>
        <v/>
      </c>
      <c r="C441" s="93"/>
      <c r="D441" s="93"/>
      <c r="E441" s="93"/>
      <c r="F441" s="93"/>
      <c r="G441" s="93"/>
      <c r="H441" s="93"/>
      <c r="I441" s="97"/>
      <c r="J441" s="97"/>
      <c r="K441" s="97"/>
      <c r="L441" s="97"/>
      <c r="M441" s="98">
        <f>I441+J441+K441+MYCS8[[#This Row],[Non contractual commitments]]</f>
        <v>0</v>
      </c>
      <c r="N441" s="97"/>
      <c r="O441" s="97"/>
      <c r="P441" s="97"/>
      <c r="Q441" s="97"/>
      <c r="R441" s="97"/>
      <c r="S441" s="93"/>
      <c r="T441" s="93"/>
      <c r="U441" s="100"/>
    </row>
    <row r="442" spans="1:21" ht="20.25" x14ac:dyDescent="0.3">
      <c r="A442" s="93"/>
      <c r="B442" s="94" t="str">
        <f ca="1">IFERROR(OFFSET(DC[[#Headers],[Code Project]],MATCH(MYCS8[[#This Row],[Project Code and Name ]],DC[Code Project],0),-3),"")</f>
        <v/>
      </c>
      <c r="C442" s="93"/>
      <c r="D442" s="93"/>
      <c r="E442" s="93"/>
      <c r="F442" s="93"/>
      <c r="G442" s="93"/>
      <c r="H442" s="93"/>
      <c r="I442" s="97"/>
      <c r="J442" s="97"/>
      <c r="K442" s="97"/>
      <c r="L442" s="97"/>
      <c r="M442" s="98">
        <f>I442+J442+K442+MYCS8[[#This Row],[Non contractual commitments]]</f>
        <v>0</v>
      </c>
      <c r="N442" s="97"/>
      <c r="O442" s="97"/>
      <c r="P442" s="97"/>
      <c r="Q442" s="97"/>
      <c r="R442" s="97"/>
      <c r="S442" s="93"/>
      <c r="T442" s="93"/>
      <c r="U442" s="100"/>
    </row>
    <row r="443" spans="1:21" ht="20.25" x14ac:dyDescent="0.3">
      <c r="A443" s="93"/>
      <c r="B443" s="94" t="str">
        <f ca="1">IFERROR(OFFSET(DC[[#Headers],[Code Project]],MATCH(MYCS8[[#This Row],[Project Code and Name ]],DC[Code Project],0),-3),"")</f>
        <v/>
      </c>
      <c r="C443" s="93"/>
      <c r="D443" s="93"/>
      <c r="E443" s="93"/>
      <c r="F443" s="93"/>
      <c r="G443" s="93"/>
      <c r="H443" s="93"/>
      <c r="I443" s="97"/>
      <c r="J443" s="97"/>
      <c r="K443" s="97"/>
      <c r="L443" s="97"/>
      <c r="M443" s="98">
        <f>I443+J443+K443+MYCS8[[#This Row],[Non contractual commitments]]</f>
        <v>0</v>
      </c>
      <c r="N443" s="97"/>
      <c r="O443" s="97"/>
      <c r="P443" s="97"/>
      <c r="Q443" s="97"/>
      <c r="R443" s="97"/>
      <c r="S443" s="93"/>
      <c r="T443" s="93"/>
      <c r="U443" s="100"/>
    </row>
    <row r="444" spans="1:21" ht="20.25" x14ac:dyDescent="0.3">
      <c r="A444" s="93"/>
      <c r="B444" s="94" t="str">
        <f ca="1">IFERROR(OFFSET(DC[[#Headers],[Code Project]],MATCH(MYCS8[[#This Row],[Project Code and Name ]],DC[Code Project],0),-3),"")</f>
        <v/>
      </c>
      <c r="C444" s="93"/>
      <c r="D444" s="93"/>
      <c r="E444" s="93"/>
      <c r="F444" s="93"/>
      <c r="G444" s="93"/>
      <c r="H444" s="93"/>
      <c r="I444" s="97"/>
      <c r="J444" s="97"/>
      <c r="K444" s="97"/>
      <c r="L444" s="97"/>
      <c r="M444" s="98">
        <f>I444+J444+K444+MYCS8[[#This Row],[Non contractual commitments]]</f>
        <v>0</v>
      </c>
      <c r="N444" s="97"/>
      <c r="O444" s="97"/>
      <c r="P444" s="97"/>
      <c r="Q444" s="97"/>
      <c r="R444" s="97"/>
      <c r="S444" s="93"/>
      <c r="T444" s="93"/>
      <c r="U444" s="100"/>
    </row>
    <row r="445" spans="1:21" ht="20.25" x14ac:dyDescent="0.3">
      <c r="A445" s="93"/>
      <c r="B445" s="94" t="str">
        <f ca="1">IFERROR(OFFSET(DC[[#Headers],[Code Project]],MATCH(MYCS8[[#This Row],[Project Code and Name ]],DC[Code Project],0),-3),"")</f>
        <v/>
      </c>
      <c r="C445" s="93"/>
      <c r="D445" s="93"/>
      <c r="E445" s="93"/>
      <c r="F445" s="93"/>
      <c r="G445" s="93"/>
      <c r="H445" s="93"/>
      <c r="I445" s="97"/>
      <c r="J445" s="97"/>
      <c r="K445" s="97"/>
      <c r="L445" s="97"/>
      <c r="M445" s="98">
        <f>I445+J445+K445+MYCS8[[#This Row],[Non contractual commitments]]</f>
        <v>0</v>
      </c>
      <c r="N445" s="97"/>
      <c r="O445" s="97"/>
      <c r="P445" s="97"/>
      <c r="Q445" s="97"/>
      <c r="R445" s="97"/>
      <c r="S445" s="93"/>
      <c r="T445" s="93"/>
      <c r="U445" s="100"/>
    </row>
    <row r="446" spans="1:21" ht="20.25" x14ac:dyDescent="0.3">
      <c r="A446" s="93"/>
      <c r="B446" s="94" t="str">
        <f ca="1">IFERROR(OFFSET(DC[[#Headers],[Code Project]],MATCH(MYCS8[[#This Row],[Project Code and Name ]],DC[Code Project],0),-3),"")</f>
        <v/>
      </c>
      <c r="C446" s="93"/>
      <c r="D446" s="93"/>
      <c r="E446" s="93"/>
      <c r="F446" s="93"/>
      <c r="G446" s="93"/>
      <c r="H446" s="93"/>
      <c r="I446" s="97"/>
      <c r="J446" s="97"/>
      <c r="K446" s="97"/>
      <c r="L446" s="97"/>
      <c r="M446" s="98">
        <f>I446+J446+K446+MYCS8[[#This Row],[Non contractual commitments]]</f>
        <v>0</v>
      </c>
      <c r="N446" s="97"/>
      <c r="O446" s="97"/>
      <c r="P446" s="97"/>
      <c r="Q446" s="97"/>
      <c r="R446" s="97"/>
      <c r="S446" s="93"/>
      <c r="T446" s="93"/>
      <c r="U446" s="100"/>
    </row>
    <row r="447" spans="1:21" ht="20.25" x14ac:dyDescent="0.3">
      <c r="A447" s="93"/>
      <c r="B447" s="94" t="str">
        <f ca="1">IFERROR(OFFSET(DC[[#Headers],[Code Project]],MATCH(MYCS8[[#This Row],[Project Code and Name ]],DC[Code Project],0),-3),"")</f>
        <v/>
      </c>
      <c r="C447" s="93"/>
      <c r="D447" s="93"/>
      <c r="E447" s="93"/>
      <c r="F447" s="93"/>
      <c r="G447" s="93"/>
      <c r="H447" s="93"/>
      <c r="I447" s="97"/>
      <c r="J447" s="97"/>
      <c r="K447" s="97"/>
      <c r="L447" s="97"/>
      <c r="M447" s="98">
        <f>I447+J447+K447+MYCS8[[#This Row],[Non contractual commitments]]</f>
        <v>0</v>
      </c>
      <c r="N447" s="97"/>
      <c r="O447" s="97"/>
      <c r="P447" s="97"/>
      <c r="Q447" s="97"/>
      <c r="R447" s="97"/>
      <c r="S447" s="93"/>
      <c r="T447" s="93"/>
      <c r="U447" s="100"/>
    </row>
    <row r="448" spans="1:21" ht="20.25" x14ac:dyDescent="0.3">
      <c r="A448" s="93"/>
      <c r="B448" s="94" t="str">
        <f ca="1">IFERROR(OFFSET(DC[[#Headers],[Code Project]],MATCH(MYCS8[[#This Row],[Project Code and Name ]],DC[Code Project],0),-3),"")</f>
        <v/>
      </c>
      <c r="C448" s="93"/>
      <c r="D448" s="93"/>
      <c r="E448" s="93"/>
      <c r="F448" s="93"/>
      <c r="G448" s="93"/>
      <c r="H448" s="93"/>
      <c r="I448" s="97"/>
      <c r="J448" s="97"/>
      <c r="K448" s="97"/>
      <c r="L448" s="97"/>
      <c r="M448" s="98">
        <f>I448+J448+K448+MYCS8[[#This Row],[Non contractual commitments]]</f>
        <v>0</v>
      </c>
      <c r="N448" s="97"/>
      <c r="O448" s="97"/>
      <c r="P448" s="97"/>
      <c r="Q448" s="97"/>
      <c r="R448" s="97"/>
      <c r="S448" s="93"/>
      <c r="T448" s="93"/>
      <c r="U448" s="100"/>
    </row>
    <row r="449" spans="1:21" ht="20.25" x14ac:dyDescent="0.3">
      <c r="A449" s="93"/>
      <c r="B449" s="94" t="str">
        <f ca="1">IFERROR(OFFSET(DC[[#Headers],[Code Project]],MATCH(MYCS8[[#This Row],[Project Code and Name ]],DC[Code Project],0),-3),"")</f>
        <v/>
      </c>
      <c r="C449" s="93"/>
      <c r="D449" s="93"/>
      <c r="E449" s="93"/>
      <c r="F449" s="93"/>
      <c r="G449" s="93"/>
      <c r="H449" s="93"/>
      <c r="I449" s="97"/>
      <c r="J449" s="97"/>
      <c r="K449" s="97"/>
      <c r="L449" s="97"/>
      <c r="M449" s="98">
        <f>I449+J449+K449+MYCS8[[#This Row],[Non contractual commitments]]</f>
        <v>0</v>
      </c>
      <c r="N449" s="97"/>
      <c r="O449" s="97"/>
      <c r="P449" s="97"/>
      <c r="Q449" s="97"/>
      <c r="R449" s="97"/>
      <c r="S449" s="93"/>
      <c r="T449" s="93"/>
      <c r="U449" s="100"/>
    </row>
    <row r="450" spans="1:21" ht="20.25" x14ac:dyDescent="0.3">
      <c r="A450" s="93"/>
      <c r="B450" s="94" t="str">
        <f ca="1">IFERROR(OFFSET(DC[[#Headers],[Code Project]],MATCH(MYCS8[[#This Row],[Project Code and Name ]],DC[Code Project],0),-3),"")</f>
        <v/>
      </c>
      <c r="C450" s="93"/>
      <c r="D450" s="93"/>
      <c r="E450" s="93"/>
      <c r="F450" s="93"/>
      <c r="G450" s="93"/>
      <c r="H450" s="93"/>
      <c r="I450" s="97"/>
      <c r="J450" s="97"/>
      <c r="K450" s="97"/>
      <c r="L450" s="97"/>
      <c r="M450" s="98">
        <f>I450+J450+K450+MYCS8[[#This Row],[Non contractual commitments]]</f>
        <v>0</v>
      </c>
      <c r="N450" s="97"/>
      <c r="O450" s="97"/>
      <c r="P450" s="97"/>
      <c r="Q450" s="97"/>
      <c r="R450" s="97"/>
      <c r="S450" s="93"/>
      <c r="T450" s="93"/>
      <c r="U450" s="100"/>
    </row>
    <row r="451" spans="1:21" ht="20.25" x14ac:dyDescent="0.3">
      <c r="A451" s="93"/>
      <c r="B451" s="94" t="str">
        <f ca="1">IFERROR(OFFSET(DC[[#Headers],[Code Project]],MATCH(MYCS8[[#This Row],[Project Code and Name ]],DC[Code Project],0),-3),"")</f>
        <v/>
      </c>
      <c r="C451" s="93"/>
      <c r="D451" s="93"/>
      <c r="E451" s="93"/>
      <c r="F451" s="93"/>
      <c r="G451" s="93"/>
      <c r="H451" s="93"/>
      <c r="I451" s="97"/>
      <c r="J451" s="97"/>
      <c r="K451" s="97"/>
      <c r="L451" s="97"/>
      <c r="M451" s="98">
        <f>I451+J451+K451+MYCS8[[#This Row],[Non contractual commitments]]</f>
        <v>0</v>
      </c>
      <c r="N451" s="97"/>
      <c r="O451" s="97"/>
      <c r="P451" s="97"/>
      <c r="Q451" s="97"/>
      <c r="R451" s="97"/>
      <c r="S451" s="93"/>
      <c r="T451" s="93"/>
      <c r="U451" s="100"/>
    </row>
    <row r="452" spans="1:21" ht="20.25" x14ac:dyDescent="0.3">
      <c r="A452" s="93"/>
      <c r="B452" s="94" t="str">
        <f ca="1">IFERROR(OFFSET(DC[[#Headers],[Code Project]],MATCH(MYCS8[[#This Row],[Project Code and Name ]],DC[Code Project],0),-3),"")</f>
        <v/>
      </c>
      <c r="C452" s="93"/>
      <c r="D452" s="93"/>
      <c r="E452" s="93"/>
      <c r="F452" s="93"/>
      <c r="G452" s="93"/>
      <c r="H452" s="93"/>
      <c r="I452" s="97"/>
      <c r="J452" s="97"/>
      <c r="K452" s="97"/>
      <c r="L452" s="97"/>
      <c r="M452" s="98">
        <f>I452+J452+K452+MYCS8[[#This Row],[Non contractual commitments]]</f>
        <v>0</v>
      </c>
      <c r="N452" s="97"/>
      <c r="O452" s="97"/>
      <c r="P452" s="97"/>
      <c r="Q452" s="97"/>
      <c r="R452" s="97"/>
      <c r="S452" s="93"/>
      <c r="T452" s="93"/>
      <c r="U452" s="100"/>
    </row>
    <row r="453" spans="1:21" ht="20.25" x14ac:dyDescent="0.3">
      <c r="A453" s="93"/>
      <c r="B453" s="94" t="str">
        <f ca="1">IFERROR(OFFSET(DC[[#Headers],[Code Project]],MATCH(MYCS8[[#This Row],[Project Code and Name ]],DC[Code Project],0),-3),"")</f>
        <v/>
      </c>
      <c r="C453" s="93"/>
      <c r="D453" s="93"/>
      <c r="E453" s="93"/>
      <c r="F453" s="93"/>
      <c r="G453" s="93"/>
      <c r="H453" s="93"/>
      <c r="I453" s="97"/>
      <c r="J453" s="97"/>
      <c r="K453" s="97"/>
      <c r="L453" s="97"/>
      <c r="M453" s="98">
        <f>I453+J453+K453+MYCS8[[#This Row],[Non contractual commitments]]</f>
        <v>0</v>
      </c>
      <c r="N453" s="97"/>
      <c r="O453" s="97"/>
      <c r="P453" s="97"/>
      <c r="Q453" s="97"/>
      <c r="R453" s="97"/>
      <c r="S453" s="93"/>
      <c r="T453" s="93"/>
      <c r="U453" s="100"/>
    </row>
    <row r="454" spans="1:21" ht="20.25" x14ac:dyDescent="0.3">
      <c r="A454" s="93"/>
      <c r="B454" s="94" t="str">
        <f ca="1">IFERROR(OFFSET(DC[[#Headers],[Code Project]],MATCH(MYCS8[[#This Row],[Project Code and Name ]],DC[Code Project],0),-3),"")</f>
        <v/>
      </c>
      <c r="C454" s="93"/>
      <c r="D454" s="93"/>
      <c r="E454" s="93"/>
      <c r="F454" s="93"/>
      <c r="G454" s="93"/>
      <c r="H454" s="93"/>
      <c r="I454" s="97"/>
      <c r="J454" s="97"/>
      <c r="K454" s="97"/>
      <c r="L454" s="97"/>
      <c r="M454" s="98">
        <f>I454+J454+K454+MYCS8[[#This Row],[Non contractual commitments]]</f>
        <v>0</v>
      </c>
      <c r="N454" s="97"/>
      <c r="O454" s="97"/>
      <c r="P454" s="97"/>
      <c r="Q454" s="97"/>
      <c r="R454" s="97"/>
      <c r="S454" s="93"/>
      <c r="T454" s="93"/>
      <c r="U454" s="100"/>
    </row>
    <row r="455" spans="1:21" ht="20.25" x14ac:dyDescent="0.3">
      <c r="A455" s="93"/>
      <c r="B455" s="94" t="str">
        <f ca="1">IFERROR(OFFSET(DC[[#Headers],[Code Project]],MATCH(MYCS8[[#This Row],[Project Code and Name ]],DC[Code Project],0),-3),"")</f>
        <v/>
      </c>
      <c r="C455" s="93"/>
      <c r="D455" s="93"/>
      <c r="E455" s="93"/>
      <c r="F455" s="93"/>
      <c r="G455" s="93"/>
      <c r="H455" s="93"/>
      <c r="I455" s="97"/>
      <c r="J455" s="97"/>
      <c r="K455" s="97"/>
      <c r="L455" s="97"/>
      <c r="M455" s="98">
        <f>I455+J455+K455+MYCS8[[#This Row],[Non contractual commitments]]</f>
        <v>0</v>
      </c>
      <c r="N455" s="97"/>
      <c r="O455" s="97"/>
      <c r="P455" s="97"/>
      <c r="Q455" s="97"/>
      <c r="R455" s="97"/>
      <c r="S455" s="93"/>
      <c r="T455" s="93"/>
      <c r="U455" s="100"/>
    </row>
    <row r="456" spans="1:21" ht="20.25" x14ac:dyDescent="0.3">
      <c r="A456" s="93"/>
      <c r="B456" s="94" t="str">
        <f ca="1">IFERROR(OFFSET(DC[[#Headers],[Code Project]],MATCH(MYCS8[[#This Row],[Project Code and Name ]],DC[Code Project],0),-3),"")</f>
        <v/>
      </c>
      <c r="C456" s="93"/>
      <c r="D456" s="93"/>
      <c r="E456" s="93"/>
      <c r="F456" s="93"/>
      <c r="G456" s="93"/>
      <c r="H456" s="93"/>
      <c r="I456" s="97"/>
      <c r="J456" s="97"/>
      <c r="K456" s="97"/>
      <c r="L456" s="97"/>
      <c r="M456" s="98">
        <f>I456+J456+K456+MYCS8[[#This Row],[Non contractual commitments]]</f>
        <v>0</v>
      </c>
      <c r="N456" s="97"/>
      <c r="O456" s="97"/>
      <c r="P456" s="97"/>
      <c r="Q456" s="97"/>
      <c r="R456" s="97"/>
      <c r="S456" s="93"/>
      <c r="T456" s="93"/>
      <c r="U456" s="100"/>
    </row>
    <row r="457" spans="1:21" ht="20.25" x14ac:dyDescent="0.3">
      <c r="A457" s="93"/>
      <c r="B457" s="94" t="str">
        <f ca="1">IFERROR(OFFSET(DC[[#Headers],[Code Project]],MATCH(MYCS8[[#This Row],[Project Code and Name ]],DC[Code Project],0),-3),"")</f>
        <v/>
      </c>
      <c r="C457" s="93"/>
      <c r="D457" s="93"/>
      <c r="E457" s="93"/>
      <c r="F457" s="93"/>
      <c r="G457" s="93"/>
      <c r="H457" s="93"/>
      <c r="I457" s="97"/>
      <c r="J457" s="97"/>
      <c r="K457" s="97"/>
      <c r="L457" s="97"/>
      <c r="M457" s="98">
        <f>I457+J457+K457+MYCS8[[#This Row],[Non contractual commitments]]</f>
        <v>0</v>
      </c>
      <c r="N457" s="97"/>
      <c r="O457" s="97"/>
      <c r="P457" s="97"/>
      <c r="Q457" s="97"/>
      <c r="R457" s="97"/>
      <c r="S457" s="93"/>
      <c r="T457" s="93"/>
      <c r="U457" s="100"/>
    </row>
    <row r="458" spans="1:21" ht="20.25" x14ac:dyDescent="0.3">
      <c r="A458" s="93"/>
      <c r="B458" s="94" t="str">
        <f ca="1">IFERROR(OFFSET(DC[[#Headers],[Code Project]],MATCH(MYCS8[[#This Row],[Project Code and Name ]],DC[Code Project],0),-3),"")</f>
        <v/>
      </c>
      <c r="C458" s="93"/>
      <c r="D458" s="93"/>
      <c r="E458" s="93"/>
      <c r="F458" s="93"/>
      <c r="G458" s="93"/>
      <c r="H458" s="93"/>
      <c r="I458" s="97"/>
      <c r="J458" s="97"/>
      <c r="K458" s="97"/>
      <c r="L458" s="97"/>
      <c r="M458" s="98">
        <f>I458+J458+K458+MYCS8[[#This Row],[Non contractual commitments]]</f>
        <v>0</v>
      </c>
      <c r="N458" s="97"/>
      <c r="O458" s="97"/>
      <c r="P458" s="97"/>
      <c r="Q458" s="97"/>
      <c r="R458" s="97"/>
      <c r="S458" s="93"/>
      <c r="T458" s="93"/>
      <c r="U458" s="100"/>
    </row>
    <row r="459" spans="1:21" ht="20.25" x14ac:dyDescent="0.3">
      <c r="A459" s="93"/>
      <c r="B459" s="94" t="str">
        <f ca="1">IFERROR(OFFSET(DC[[#Headers],[Code Project]],MATCH(MYCS8[[#This Row],[Project Code and Name ]],DC[Code Project],0),-3),"")</f>
        <v/>
      </c>
      <c r="C459" s="93"/>
      <c r="D459" s="93"/>
      <c r="E459" s="93"/>
      <c r="F459" s="93"/>
      <c r="G459" s="93"/>
      <c r="H459" s="93"/>
      <c r="I459" s="97"/>
      <c r="J459" s="97"/>
      <c r="K459" s="97"/>
      <c r="L459" s="97"/>
      <c r="M459" s="98">
        <f>I459+J459+K459+MYCS8[[#This Row],[Non contractual commitments]]</f>
        <v>0</v>
      </c>
      <c r="N459" s="97"/>
      <c r="O459" s="97"/>
      <c r="P459" s="97"/>
      <c r="Q459" s="97"/>
      <c r="R459" s="97"/>
      <c r="S459" s="93"/>
      <c r="T459" s="93"/>
      <c r="U459" s="100"/>
    </row>
    <row r="460" spans="1:21" ht="20.25" x14ac:dyDescent="0.3">
      <c r="A460" s="93"/>
      <c r="B460" s="94" t="str">
        <f ca="1">IFERROR(OFFSET(DC[[#Headers],[Code Project]],MATCH(MYCS8[[#This Row],[Project Code and Name ]],DC[Code Project],0),-3),"")</f>
        <v/>
      </c>
      <c r="C460" s="93"/>
      <c r="D460" s="93"/>
      <c r="E460" s="93"/>
      <c r="F460" s="93"/>
      <c r="G460" s="93"/>
      <c r="H460" s="93"/>
      <c r="I460" s="97"/>
      <c r="J460" s="97"/>
      <c r="K460" s="97"/>
      <c r="L460" s="97"/>
      <c r="M460" s="98">
        <f>I460+J460+K460+MYCS8[[#This Row],[Non contractual commitments]]</f>
        <v>0</v>
      </c>
      <c r="N460" s="97"/>
      <c r="O460" s="97"/>
      <c r="P460" s="97"/>
      <c r="Q460" s="97"/>
      <c r="R460" s="97"/>
      <c r="S460" s="93"/>
      <c r="T460" s="93"/>
      <c r="U460" s="100"/>
    </row>
    <row r="461" spans="1:21" ht="20.25" x14ac:dyDescent="0.3">
      <c r="A461" s="93"/>
      <c r="B461" s="94" t="str">
        <f ca="1">IFERROR(OFFSET(DC[[#Headers],[Code Project]],MATCH(MYCS8[[#This Row],[Project Code and Name ]],DC[Code Project],0),-3),"")</f>
        <v/>
      </c>
      <c r="C461" s="93"/>
      <c r="D461" s="93"/>
      <c r="E461" s="93"/>
      <c r="F461" s="93"/>
      <c r="G461" s="93"/>
      <c r="H461" s="93"/>
      <c r="I461" s="97"/>
      <c r="J461" s="97"/>
      <c r="K461" s="97"/>
      <c r="L461" s="97"/>
      <c r="M461" s="98">
        <f>I461+J461+K461+MYCS8[[#This Row],[Non contractual commitments]]</f>
        <v>0</v>
      </c>
      <c r="N461" s="97"/>
      <c r="O461" s="97"/>
      <c r="P461" s="97"/>
      <c r="Q461" s="97"/>
      <c r="R461" s="97"/>
      <c r="S461" s="93"/>
      <c r="T461" s="93"/>
      <c r="U461" s="100"/>
    </row>
    <row r="462" spans="1:21" ht="20.25" x14ac:dyDescent="0.3">
      <c r="A462" s="93"/>
      <c r="B462" s="94" t="str">
        <f ca="1">IFERROR(OFFSET(DC[[#Headers],[Code Project]],MATCH(MYCS8[[#This Row],[Project Code and Name ]],DC[Code Project],0),-3),"")</f>
        <v/>
      </c>
      <c r="C462" s="93"/>
      <c r="D462" s="93"/>
      <c r="E462" s="93"/>
      <c r="F462" s="93"/>
      <c r="G462" s="93"/>
      <c r="H462" s="93"/>
      <c r="I462" s="97"/>
      <c r="J462" s="97"/>
      <c r="K462" s="97"/>
      <c r="L462" s="97"/>
      <c r="M462" s="98">
        <f>I462+J462+K462+MYCS8[[#This Row],[Non contractual commitments]]</f>
        <v>0</v>
      </c>
      <c r="N462" s="97"/>
      <c r="O462" s="97"/>
      <c r="P462" s="97"/>
      <c r="Q462" s="97"/>
      <c r="R462" s="97"/>
      <c r="S462" s="93"/>
      <c r="T462" s="93"/>
      <c r="U462" s="100"/>
    </row>
    <row r="463" spans="1:21" ht="20.25" x14ac:dyDescent="0.3">
      <c r="A463" s="93"/>
      <c r="B463" s="94" t="str">
        <f ca="1">IFERROR(OFFSET(DC[[#Headers],[Code Project]],MATCH(MYCS8[[#This Row],[Project Code and Name ]],DC[Code Project],0),-3),"")</f>
        <v/>
      </c>
      <c r="C463" s="93"/>
      <c r="D463" s="93"/>
      <c r="E463" s="93"/>
      <c r="F463" s="93"/>
      <c r="G463" s="93"/>
      <c r="H463" s="93"/>
      <c r="I463" s="97"/>
      <c r="J463" s="97"/>
      <c r="K463" s="97"/>
      <c r="L463" s="97"/>
      <c r="M463" s="98">
        <f>I463+J463+K463+MYCS8[[#This Row],[Non contractual commitments]]</f>
        <v>0</v>
      </c>
      <c r="N463" s="97"/>
      <c r="O463" s="97"/>
      <c r="P463" s="97"/>
      <c r="Q463" s="97"/>
      <c r="R463" s="97"/>
      <c r="S463" s="93"/>
      <c r="T463" s="93"/>
      <c r="U463" s="100"/>
    </row>
    <row r="464" spans="1:21" ht="20.25" x14ac:dyDescent="0.3">
      <c r="A464" s="93"/>
      <c r="B464" s="94" t="str">
        <f ca="1">IFERROR(OFFSET(DC[[#Headers],[Code Project]],MATCH(MYCS8[[#This Row],[Project Code and Name ]],DC[Code Project],0),-3),"")</f>
        <v/>
      </c>
      <c r="C464" s="93"/>
      <c r="D464" s="93"/>
      <c r="E464" s="93"/>
      <c r="F464" s="93"/>
      <c r="G464" s="93"/>
      <c r="H464" s="93"/>
      <c r="I464" s="97"/>
      <c r="J464" s="97"/>
      <c r="K464" s="97"/>
      <c r="L464" s="97"/>
      <c r="M464" s="98">
        <f>I464+J464+K464+MYCS8[[#This Row],[Non contractual commitments]]</f>
        <v>0</v>
      </c>
      <c r="N464" s="97"/>
      <c r="O464" s="97"/>
      <c r="P464" s="97"/>
      <c r="Q464" s="97"/>
      <c r="R464" s="97"/>
      <c r="S464" s="93"/>
      <c r="T464" s="93"/>
      <c r="U464" s="100"/>
    </row>
    <row r="465" spans="1:21" ht="20.25" x14ac:dyDescent="0.3">
      <c r="A465" s="93"/>
      <c r="B465" s="94" t="str">
        <f ca="1">IFERROR(OFFSET(DC[[#Headers],[Code Project]],MATCH(MYCS8[[#This Row],[Project Code and Name ]],DC[Code Project],0),-3),"")</f>
        <v/>
      </c>
      <c r="C465" s="93"/>
      <c r="D465" s="93"/>
      <c r="E465" s="93"/>
      <c r="F465" s="93"/>
      <c r="G465" s="93"/>
      <c r="H465" s="93"/>
      <c r="I465" s="97"/>
      <c r="J465" s="97"/>
      <c r="K465" s="97"/>
      <c r="L465" s="97"/>
      <c r="M465" s="98">
        <f>I465+J465+K465+MYCS8[[#This Row],[Non contractual commitments]]</f>
        <v>0</v>
      </c>
      <c r="N465" s="97"/>
      <c r="O465" s="97"/>
      <c r="P465" s="97"/>
      <c r="Q465" s="97"/>
      <c r="R465" s="97"/>
      <c r="S465" s="93"/>
      <c r="T465" s="93"/>
      <c r="U465" s="100"/>
    </row>
    <row r="466" spans="1:21" ht="20.25" x14ac:dyDescent="0.3">
      <c r="A466" s="93"/>
      <c r="B466" s="94" t="str">
        <f ca="1">IFERROR(OFFSET(DC[[#Headers],[Code Project]],MATCH(MYCS8[[#This Row],[Project Code and Name ]],DC[Code Project],0),-3),"")</f>
        <v/>
      </c>
      <c r="C466" s="93"/>
      <c r="D466" s="93"/>
      <c r="E466" s="93"/>
      <c r="F466" s="93"/>
      <c r="G466" s="93"/>
      <c r="H466" s="93"/>
      <c r="I466" s="97"/>
      <c r="J466" s="97"/>
      <c r="K466" s="97"/>
      <c r="L466" s="97"/>
      <c r="M466" s="98">
        <f>I466+J466+K466+MYCS8[[#This Row],[Non contractual commitments]]</f>
        <v>0</v>
      </c>
      <c r="N466" s="97"/>
      <c r="O466" s="97"/>
      <c r="P466" s="97"/>
      <c r="Q466" s="97"/>
      <c r="R466" s="97"/>
      <c r="S466" s="93"/>
      <c r="T466" s="93"/>
      <c r="U466" s="100"/>
    </row>
    <row r="467" spans="1:21" ht="20.25" x14ac:dyDescent="0.3">
      <c r="A467" s="93"/>
      <c r="B467" s="94" t="str">
        <f ca="1">IFERROR(OFFSET(DC[[#Headers],[Code Project]],MATCH(MYCS8[[#This Row],[Project Code and Name ]],DC[Code Project],0),-3),"")</f>
        <v/>
      </c>
      <c r="C467" s="93"/>
      <c r="D467" s="93"/>
      <c r="E467" s="93"/>
      <c r="F467" s="93"/>
      <c r="G467" s="93"/>
      <c r="H467" s="93"/>
      <c r="I467" s="97"/>
      <c r="J467" s="97"/>
      <c r="K467" s="97"/>
      <c r="L467" s="97"/>
      <c r="M467" s="98">
        <f>I467+J467+K467+MYCS8[[#This Row],[Non contractual commitments]]</f>
        <v>0</v>
      </c>
      <c r="N467" s="97"/>
      <c r="O467" s="97"/>
      <c r="P467" s="97"/>
      <c r="Q467" s="97"/>
      <c r="R467" s="97"/>
      <c r="S467" s="93"/>
      <c r="T467" s="93"/>
      <c r="U467" s="100"/>
    </row>
    <row r="468" spans="1:21" ht="20.25" x14ac:dyDescent="0.3">
      <c r="A468" s="93"/>
      <c r="B468" s="94" t="str">
        <f ca="1">IFERROR(OFFSET(DC[[#Headers],[Code Project]],MATCH(MYCS8[[#This Row],[Project Code and Name ]],DC[Code Project],0),-3),"")</f>
        <v/>
      </c>
      <c r="C468" s="93"/>
      <c r="D468" s="93"/>
      <c r="E468" s="93"/>
      <c r="F468" s="93"/>
      <c r="G468" s="93"/>
      <c r="H468" s="93"/>
      <c r="I468" s="97"/>
      <c r="J468" s="97"/>
      <c r="K468" s="97"/>
      <c r="L468" s="97"/>
      <c r="M468" s="98">
        <f>I468+J468+K468+MYCS8[[#This Row],[Non contractual commitments]]</f>
        <v>0</v>
      </c>
      <c r="N468" s="97"/>
      <c r="O468" s="97"/>
      <c r="P468" s="97"/>
      <c r="Q468" s="97"/>
      <c r="R468" s="97"/>
      <c r="S468" s="93"/>
      <c r="T468" s="93"/>
      <c r="U468" s="100"/>
    </row>
    <row r="469" spans="1:21" ht="20.25" x14ac:dyDescent="0.3">
      <c r="A469" s="93"/>
      <c r="B469" s="94" t="str">
        <f ca="1">IFERROR(OFFSET(DC[[#Headers],[Code Project]],MATCH(MYCS8[[#This Row],[Project Code and Name ]],DC[Code Project],0),-3),"")</f>
        <v/>
      </c>
      <c r="C469" s="93"/>
      <c r="D469" s="93"/>
      <c r="E469" s="93"/>
      <c r="F469" s="93"/>
      <c r="G469" s="93"/>
      <c r="H469" s="93"/>
      <c r="I469" s="97"/>
      <c r="J469" s="97"/>
      <c r="K469" s="97"/>
      <c r="L469" s="97"/>
      <c r="M469" s="98">
        <f>I469+J469+K469+MYCS8[[#This Row],[Non contractual commitments]]</f>
        <v>0</v>
      </c>
      <c r="N469" s="97"/>
      <c r="O469" s="97"/>
      <c r="P469" s="97"/>
      <c r="Q469" s="97"/>
      <c r="R469" s="97"/>
      <c r="S469" s="93"/>
      <c r="T469" s="93"/>
      <c r="U469" s="100"/>
    </row>
    <row r="470" spans="1:21" ht="20.25" x14ac:dyDescent="0.3">
      <c r="A470" s="93"/>
      <c r="B470" s="94" t="str">
        <f ca="1">IFERROR(OFFSET(DC[[#Headers],[Code Project]],MATCH(MYCS8[[#This Row],[Project Code and Name ]],DC[Code Project],0),-3),"")</f>
        <v/>
      </c>
      <c r="C470" s="93"/>
      <c r="D470" s="93"/>
      <c r="E470" s="93"/>
      <c r="F470" s="93"/>
      <c r="G470" s="93"/>
      <c r="H470" s="93"/>
      <c r="I470" s="97"/>
      <c r="J470" s="97"/>
      <c r="K470" s="97"/>
      <c r="L470" s="97"/>
      <c r="M470" s="98">
        <f>I470+J470+K470+MYCS8[[#This Row],[Non contractual commitments]]</f>
        <v>0</v>
      </c>
      <c r="N470" s="97"/>
      <c r="O470" s="97"/>
      <c r="P470" s="97"/>
      <c r="Q470" s="97"/>
      <c r="R470" s="97"/>
      <c r="S470" s="93"/>
      <c r="T470" s="93"/>
      <c r="U470" s="100"/>
    </row>
    <row r="471" spans="1:21" ht="20.25" x14ac:dyDescent="0.3">
      <c r="A471" s="93"/>
      <c r="B471" s="94" t="str">
        <f ca="1">IFERROR(OFFSET(DC[[#Headers],[Code Project]],MATCH(MYCS8[[#This Row],[Project Code and Name ]],DC[Code Project],0),-3),"")</f>
        <v/>
      </c>
      <c r="C471" s="93"/>
      <c r="D471" s="93"/>
      <c r="E471" s="93"/>
      <c r="F471" s="93"/>
      <c r="G471" s="93"/>
      <c r="H471" s="93"/>
      <c r="I471" s="97"/>
      <c r="J471" s="97"/>
      <c r="K471" s="97"/>
      <c r="L471" s="97"/>
      <c r="M471" s="98">
        <f>I471+J471+K471+MYCS8[[#This Row],[Non contractual commitments]]</f>
        <v>0</v>
      </c>
      <c r="N471" s="97"/>
      <c r="O471" s="97"/>
      <c r="P471" s="97"/>
      <c r="Q471" s="97"/>
      <c r="R471" s="97"/>
      <c r="S471" s="93"/>
      <c r="T471" s="93"/>
      <c r="U471" s="100"/>
    </row>
    <row r="472" spans="1:21" ht="20.25" x14ac:dyDescent="0.3">
      <c r="A472" s="93"/>
      <c r="B472" s="94" t="str">
        <f ca="1">IFERROR(OFFSET(DC[[#Headers],[Code Project]],MATCH(MYCS8[[#This Row],[Project Code and Name ]],DC[Code Project],0),-3),"")</f>
        <v/>
      </c>
      <c r="C472" s="93"/>
      <c r="D472" s="93"/>
      <c r="E472" s="93"/>
      <c r="F472" s="93"/>
      <c r="G472" s="93"/>
      <c r="H472" s="93"/>
      <c r="I472" s="97"/>
      <c r="J472" s="97"/>
      <c r="K472" s="97"/>
      <c r="L472" s="97"/>
      <c r="M472" s="98">
        <f>I472+J472+K472+MYCS8[[#This Row],[Non contractual commitments]]</f>
        <v>0</v>
      </c>
      <c r="N472" s="97"/>
      <c r="O472" s="97"/>
      <c r="P472" s="97"/>
      <c r="Q472" s="97"/>
      <c r="R472" s="97"/>
      <c r="S472" s="93"/>
      <c r="T472" s="93"/>
      <c r="U472" s="100"/>
    </row>
    <row r="473" spans="1:21" ht="20.25" x14ac:dyDescent="0.3">
      <c r="A473" s="93"/>
      <c r="B473" s="94" t="str">
        <f ca="1">IFERROR(OFFSET(DC[[#Headers],[Code Project]],MATCH(MYCS8[[#This Row],[Project Code and Name ]],DC[Code Project],0),-3),"")</f>
        <v/>
      </c>
      <c r="C473" s="93"/>
      <c r="D473" s="93"/>
      <c r="E473" s="93"/>
      <c r="F473" s="93"/>
      <c r="G473" s="93"/>
      <c r="H473" s="93"/>
      <c r="I473" s="97"/>
      <c r="J473" s="97"/>
      <c r="K473" s="97"/>
      <c r="L473" s="97"/>
      <c r="M473" s="98">
        <f>I473+J473+K473+MYCS8[[#This Row],[Non contractual commitments]]</f>
        <v>0</v>
      </c>
      <c r="N473" s="97"/>
      <c r="O473" s="97"/>
      <c r="P473" s="97"/>
      <c r="Q473" s="97"/>
      <c r="R473" s="97"/>
      <c r="S473" s="93"/>
      <c r="T473" s="93"/>
      <c r="U473" s="100"/>
    </row>
    <row r="474" spans="1:21" ht="20.25" x14ac:dyDescent="0.3">
      <c r="A474" s="93"/>
      <c r="B474" s="94" t="str">
        <f ca="1">IFERROR(OFFSET(DC[[#Headers],[Code Project]],MATCH(MYCS8[[#This Row],[Project Code and Name ]],DC[Code Project],0),-3),"")</f>
        <v/>
      </c>
      <c r="C474" s="93"/>
      <c r="D474" s="93"/>
      <c r="E474" s="93"/>
      <c r="F474" s="93"/>
      <c r="G474" s="93"/>
      <c r="H474" s="93"/>
      <c r="I474" s="97"/>
      <c r="J474" s="97"/>
      <c r="K474" s="97"/>
      <c r="L474" s="97"/>
      <c r="M474" s="98">
        <f>I474+J474+K474+MYCS8[[#This Row],[Non contractual commitments]]</f>
        <v>0</v>
      </c>
      <c r="N474" s="97"/>
      <c r="O474" s="97"/>
      <c r="P474" s="97"/>
      <c r="Q474" s="97"/>
      <c r="R474" s="97"/>
      <c r="S474" s="93"/>
      <c r="T474" s="93"/>
      <c r="U474" s="100"/>
    </row>
    <row r="475" spans="1:21" ht="20.25" x14ac:dyDescent="0.3">
      <c r="A475" s="93"/>
      <c r="B475" s="94" t="str">
        <f ca="1">IFERROR(OFFSET(DC[[#Headers],[Code Project]],MATCH(MYCS8[[#This Row],[Project Code and Name ]],DC[Code Project],0),-3),"")</f>
        <v/>
      </c>
      <c r="C475" s="93"/>
      <c r="D475" s="93"/>
      <c r="E475" s="93"/>
      <c r="F475" s="93"/>
      <c r="G475" s="93"/>
      <c r="H475" s="93"/>
      <c r="I475" s="97"/>
      <c r="J475" s="97"/>
      <c r="K475" s="97"/>
      <c r="L475" s="97"/>
      <c r="M475" s="98">
        <f>I475+J475+K475+MYCS8[[#This Row],[Non contractual commitments]]</f>
        <v>0</v>
      </c>
      <c r="N475" s="97"/>
      <c r="O475" s="97"/>
      <c r="P475" s="97"/>
      <c r="Q475" s="97"/>
      <c r="R475" s="97"/>
      <c r="S475" s="93"/>
      <c r="T475" s="93"/>
      <c r="U475" s="100"/>
    </row>
    <row r="476" spans="1:21" ht="20.25" x14ac:dyDescent="0.3">
      <c r="A476" s="93"/>
      <c r="B476" s="94" t="str">
        <f ca="1">IFERROR(OFFSET(DC[[#Headers],[Code Project]],MATCH(MYCS8[[#This Row],[Project Code and Name ]],DC[Code Project],0),-3),"")</f>
        <v/>
      </c>
      <c r="C476" s="93"/>
      <c r="D476" s="93"/>
      <c r="E476" s="93"/>
      <c r="F476" s="93"/>
      <c r="G476" s="93"/>
      <c r="H476" s="93"/>
      <c r="I476" s="97"/>
      <c r="J476" s="97"/>
      <c r="K476" s="97"/>
      <c r="L476" s="97"/>
      <c r="M476" s="98">
        <f>I476+J476+K476+MYCS8[[#This Row],[Non contractual commitments]]</f>
        <v>0</v>
      </c>
      <c r="N476" s="97"/>
      <c r="O476" s="97"/>
      <c r="P476" s="97"/>
      <c r="Q476" s="97"/>
      <c r="R476" s="97"/>
      <c r="S476" s="93"/>
      <c r="T476" s="93"/>
      <c r="U476" s="100"/>
    </row>
    <row r="477" spans="1:21" ht="20.25" x14ac:dyDescent="0.3">
      <c r="A477" s="93"/>
      <c r="B477" s="94" t="str">
        <f ca="1">IFERROR(OFFSET(DC[[#Headers],[Code Project]],MATCH(MYCS8[[#This Row],[Project Code and Name ]],DC[Code Project],0),-3),"")</f>
        <v/>
      </c>
      <c r="C477" s="93"/>
      <c r="D477" s="93"/>
      <c r="E477" s="93"/>
      <c r="F477" s="93"/>
      <c r="G477" s="93"/>
      <c r="H477" s="93"/>
      <c r="I477" s="97"/>
      <c r="J477" s="97"/>
      <c r="K477" s="97"/>
      <c r="L477" s="97"/>
      <c r="M477" s="98">
        <f>I477+J477+K477+MYCS8[[#This Row],[Non contractual commitments]]</f>
        <v>0</v>
      </c>
      <c r="N477" s="97"/>
      <c r="O477" s="97"/>
      <c r="P477" s="97"/>
      <c r="Q477" s="97"/>
      <c r="R477" s="97"/>
      <c r="S477" s="93"/>
      <c r="T477" s="93"/>
      <c r="U477" s="100"/>
    </row>
    <row r="478" spans="1:21" ht="20.25" x14ac:dyDescent="0.3">
      <c r="A478" s="93"/>
      <c r="B478" s="94" t="str">
        <f ca="1">IFERROR(OFFSET(DC[[#Headers],[Code Project]],MATCH(MYCS8[[#This Row],[Project Code and Name ]],DC[Code Project],0),-3),"")</f>
        <v/>
      </c>
      <c r="C478" s="93"/>
      <c r="D478" s="93"/>
      <c r="E478" s="93"/>
      <c r="F478" s="93"/>
      <c r="G478" s="93"/>
      <c r="H478" s="93"/>
      <c r="I478" s="97"/>
      <c r="J478" s="97"/>
      <c r="K478" s="97"/>
      <c r="L478" s="97"/>
      <c r="M478" s="98">
        <f>I478+J478+K478+MYCS8[[#This Row],[Non contractual commitments]]</f>
        <v>0</v>
      </c>
      <c r="N478" s="97"/>
      <c r="O478" s="97"/>
      <c r="P478" s="97"/>
      <c r="Q478" s="97"/>
      <c r="R478" s="97"/>
      <c r="S478" s="93"/>
      <c r="T478" s="93"/>
      <c r="U478" s="100"/>
    </row>
    <row r="479" spans="1:21" ht="20.25" x14ac:dyDescent="0.3">
      <c r="A479" s="93"/>
      <c r="B479" s="94" t="str">
        <f ca="1">IFERROR(OFFSET(DC[[#Headers],[Code Project]],MATCH(MYCS8[[#This Row],[Project Code and Name ]],DC[Code Project],0),-3),"")</f>
        <v/>
      </c>
      <c r="C479" s="93"/>
      <c r="D479" s="93"/>
      <c r="E479" s="93"/>
      <c r="F479" s="93"/>
      <c r="G479" s="93"/>
      <c r="H479" s="93"/>
      <c r="I479" s="97"/>
      <c r="J479" s="97"/>
      <c r="K479" s="97"/>
      <c r="L479" s="97"/>
      <c r="M479" s="98">
        <f>I479+J479+K479+MYCS8[[#This Row],[Non contractual commitments]]</f>
        <v>0</v>
      </c>
      <c r="N479" s="97"/>
      <c r="O479" s="97"/>
      <c r="P479" s="97"/>
      <c r="Q479" s="97"/>
      <c r="R479" s="97"/>
      <c r="S479" s="93"/>
      <c r="T479" s="93"/>
      <c r="U479" s="100"/>
    </row>
    <row r="480" spans="1:21" ht="20.25" x14ac:dyDescent="0.3">
      <c r="A480" s="93"/>
      <c r="B480" s="94" t="str">
        <f ca="1">IFERROR(OFFSET(DC[[#Headers],[Code Project]],MATCH(MYCS8[[#This Row],[Project Code and Name ]],DC[Code Project],0),-3),"")</f>
        <v/>
      </c>
      <c r="C480" s="93"/>
      <c r="D480" s="93"/>
      <c r="E480" s="93"/>
      <c r="F480" s="93"/>
      <c r="G480" s="93"/>
      <c r="H480" s="93"/>
      <c r="I480" s="97"/>
      <c r="J480" s="97"/>
      <c r="K480" s="97"/>
      <c r="L480" s="97"/>
      <c r="M480" s="98">
        <f>I480+J480+K480+MYCS8[[#This Row],[Non contractual commitments]]</f>
        <v>0</v>
      </c>
      <c r="N480" s="97"/>
      <c r="O480" s="97"/>
      <c r="P480" s="97"/>
      <c r="Q480" s="97"/>
      <c r="R480" s="97"/>
      <c r="S480" s="93"/>
      <c r="T480" s="93"/>
      <c r="U480" s="100"/>
    </row>
    <row r="481" spans="1:21" ht="20.25" x14ac:dyDescent="0.3">
      <c r="A481" s="93"/>
      <c r="B481" s="94" t="str">
        <f ca="1">IFERROR(OFFSET(DC[[#Headers],[Code Project]],MATCH(MYCS8[[#This Row],[Project Code and Name ]],DC[Code Project],0),-3),"")</f>
        <v/>
      </c>
      <c r="C481" s="93"/>
      <c r="D481" s="93"/>
      <c r="E481" s="93"/>
      <c r="F481" s="93"/>
      <c r="G481" s="93"/>
      <c r="H481" s="93"/>
      <c r="I481" s="97"/>
      <c r="J481" s="97"/>
      <c r="K481" s="97"/>
      <c r="L481" s="97"/>
      <c r="M481" s="98">
        <f>I481+J481+K481+MYCS8[[#This Row],[Non contractual commitments]]</f>
        <v>0</v>
      </c>
      <c r="N481" s="97"/>
      <c r="O481" s="97"/>
      <c r="P481" s="97"/>
      <c r="Q481" s="97"/>
      <c r="R481" s="97"/>
      <c r="S481" s="93"/>
      <c r="T481" s="93"/>
      <c r="U481" s="100"/>
    </row>
    <row r="482" spans="1:21" ht="20.25" x14ac:dyDescent="0.3">
      <c r="A482" s="93"/>
      <c r="B482" s="94" t="str">
        <f ca="1">IFERROR(OFFSET(DC[[#Headers],[Code Project]],MATCH(MYCS8[[#This Row],[Project Code and Name ]],DC[Code Project],0),-3),"")</f>
        <v/>
      </c>
      <c r="C482" s="93"/>
      <c r="D482" s="93"/>
      <c r="E482" s="93"/>
      <c r="F482" s="93"/>
      <c r="G482" s="93"/>
      <c r="H482" s="93"/>
      <c r="I482" s="97"/>
      <c r="J482" s="97"/>
      <c r="K482" s="97"/>
      <c r="L482" s="97"/>
      <c r="M482" s="98">
        <f>I482+J482+K482+MYCS8[[#This Row],[Non contractual commitments]]</f>
        <v>0</v>
      </c>
      <c r="N482" s="97"/>
      <c r="O482" s="97"/>
      <c r="P482" s="97"/>
      <c r="Q482" s="97"/>
      <c r="R482" s="97"/>
      <c r="S482" s="93"/>
      <c r="T482" s="93"/>
      <c r="U482" s="100"/>
    </row>
    <row r="483" spans="1:21" ht="20.25" x14ac:dyDescent="0.3">
      <c r="A483" s="93"/>
      <c r="B483" s="94" t="str">
        <f ca="1">IFERROR(OFFSET(DC[[#Headers],[Code Project]],MATCH(MYCS8[[#This Row],[Project Code and Name ]],DC[Code Project],0),-3),"")</f>
        <v/>
      </c>
      <c r="C483" s="93"/>
      <c r="D483" s="93"/>
      <c r="E483" s="93"/>
      <c r="F483" s="93"/>
      <c r="G483" s="93"/>
      <c r="H483" s="93"/>
      <c r="I483" s="97"/>
      <c r="J483" s="97"/>
      <c r="K483" s="97"/>
      <c r="L483" s="97"/>
      <c r="M483" s="98">
        <f>I483+J483+K483+MYCS8[[#This Row],[Non contractual commitments]]</f>
        <v>0</v>
      </c>
      <c r="N483" s="97"/>
      <c r="O483" s="97"/>
      <c r="P483" s="97"/>
      <c r="Q483" s="97"/>
      <c r="R483" s="97"/>
      <c r="S483" s="93"/>
      <c r="T483" s="93"/>
      <c r="U483" s="100"/>
    </row>
    <row r="484" spans="1:21" ht="20.25" x14ac:dyDescent="0.3">
      <c r="A484" s="93"/>
      <c r="B484" s="94" t="str">
        <f ca="1">IFERROR(OFFSET(DC[[#Headers],[Code Project]],MATCH(MYCS8[[#This Row],[Project Code and Name ]],DC[Code Project],0),-3),"")</f>
        <v/>
      </c>
      <c r="C484" s="93"/>
      <c r="D484" s="93"/>
      <c r="E484" s="93"/>
      <c r="F484" s="93"/>
      <c r="G484" s="93"/>
      <c r="H484" s="93"/>
      <c r="I484" s="97"/>
      <c r="J484" s="97"/>
      <c r="K484" s="97"/>
      <c r="L484" s="97"/>
      <c r="M484" s="98">
        <f>I484+J484+K484+MYCS8[[#This Row],[Non contractual commitments]]</f>
        <v>0</v>
      </c>
      <c r="N484" s="97"/>
      <c r="O484" s="97"/>
      <c r="P484" s="97"/>
      <c r="Q484" s="97"/>
      <c r="R484" s="97"/>
      <c r="S484" s="93"/>
      <c r="T484" s="93"/>
      <c r="U484" s="100"/>
    </row>
    <row r="485" spans="1:21" ht="20.25" x14ac:dyDescent="0.3">
      <c r="A485" s="93"/>
      <c r="B485" s="94" t="str">
        <f ca="1">IFERROR(OFFSET(DC[[#Headers],[Code Project]],MATCH(MYCS8[[#This Row],[Project Code and Name ]],DC[Code Project],0),-3),"")</f>
        <v/>
      </c>
      <c r="C485" s="93"/>
      <c r="D485" s="93"/>
      <c r="E485" s="93"/>
      <c r="F485" s="93"/>
      <c r="G485" s="93"/>
      <c r="H485" s="93"/>
      <c r="I485" s="97"/>
      <c r="J485" s="97"/>
      <c r="K485" s="97"/>
      <c r="L485" s="97"/>
      <c r="M485" s="98">
        <f>I485+J485+K485+MYCS8[[#This Row],[Non contractual commitments]]</f>
        <v>0</v>
      </c>
      <c r="N485" s="97"/>
      <c r="O485" s="97"/>
      <c r="P485" s="97"/>
      <c r="Q485" s="97"/>
      <c r="R485" s="97"/>
      <c r="S485" s="93"/>
      <c r="T485" s="93"/>
      <c r="U485" s="100"/>
    </row>
    <row r="486" spans="1:21" ht="20.25" x14ac:dyDescent="0.3">
      <c r="A486" s="93"/>
      <c r="B486" s="94" t="str">
        <f ca="1">IFERROR(OFFSET(DC[[#Headers],[Code Project]],MATCH(MYCS8[[#This Row],[Project Code and Name ]],DC[Code Project],0),-3),"")</f>
        <v/>
      </c>
      <c r="C486" s="93"/>
      <c r="D486" s="93"/>
      <c r="E486" s="93"/>
      <c r="F486" s="93"/>
      <c r="G486" s="93"/>
      <c r="H486" s="93"/>
      <c r="I486" s="97"/>
      <c r="J486" s="97"/>
      <c r="K486" s="97"/>
      <c r="L486" s="97"/>
      <c r="M486" s="98">
        <f>I486+J486+K486+MYCS8[[#This Row],[Non contractual commitments]]</f>
        <v>0</v>
      </c>
      <c r="N486" s="97"/>
      <c r="O486" s="97"/>
      <c r="P486" s="97"/>
      <c r="Q486" s="97"/>
      <c r="R486" s="97"/>
      <c r="S486" s="93"/>
      <c r="T486" s="93"/>
      <c r="U486" s="100"/>
    </row>
    <row r="487" spans="1:21" ht="20.25" x14ac:dyDescent="0.3">
      <c r="A487" s="93"/>
      <c r="B487" s="94" t="str">
        <f ca="1">IFERROR(OFFSET(DC[[#Headers],[Code Project]],MATCH(MYCS8[[#This Row],[Project Code and Name ]],DC[Code Project],0),-3),"")</f>
        <v/>
      </c>
      <c r="C487" s="93"/>
      <c r="D487" s="93"/>
      <c r="E487" s="93"/>
      <c r="F487" s="93"/>
      <c r="G487" s="93"/>
      <c r="H487" s="93"/>
      <c r="I487" s="97"/>
      <c r="J487" s="97"/>
      <c r="K487" s="97"/>
      <c r="L487" s="97"/>
      <c r="M487" s="98">
        <f>I487+J487+K487+MYCS8[[#This Row],[Non contractual commitments]]</f>
        <v>0</v>
      </c>
      <c r="N487" s="97"/>
      <c r="O487" s="97"/>
      <c r="P487" s="97"/>
      <c r="Q487" s="97"/>
      <c r="R487" s="97"/>
      <c r="S487" s="93"/>
      <c r="T487" s="93"/>
      <c r="U487" s="100"/>
    </row>
    <row r="488" spans="1:21" ht="20.25" x14ac:dyDescent="0.3">
      <c r="A488" s="93"/>
      <c r="B488" s="94" t="str">
        <f ca="1">IFERROR(OFFSET(DC[[#Headers],[Code Project]],MATCH(MYCS8[[#This Row],[Project Code and Name ]],DC[Code Project],0),-3),"")</f>
        <v/>
      </c>
      <c r="C488" s="93"/>
      <c r="D488" s="93"/>
      <c r="E488" s="93"/>
      <c r="F488" s="93"/>
      <c r="G488" s="93"/>
      <c r="H488" s="93"/>
      <c r="I488" s="97"/>
      <c r="J488" s="97"/>
      <c r="K488" s="97"/>
      <c r="L488" s="97"/>
      <c r="M488" s="98">
        <f>I488+J488+K488+MYCS8[[#This Row],[Non contractual commitments]]</f>
        <v>0</v>
      </c>
      <c r="N488" s="97"/>
      <c r="O488" s="97"/>
      <c r="P488" s="97"/>
      <c r="Q488" s="97"/>
      <c r="R488" s="97"/>
      <c r="S488" s="93"/>
      <c r="T488" s="93"/>
      <c r="U488" s="100"/>
    </row>
    <row r="489" spans="1:21" ht="20.25" x14ac:dyDescent="0.3">
      <c r="A489" s="93"/>
      <c r="B489" s="94" t="str">
        <f ca="1">IFERROR(OFFSET(DC[[#Headers],[Code Project]],MATCH(MYCS8[[#This Row],[Project Code and Name ]],DC[Code Project],0),-3),"")</f>
        <v/>
      </c>
      <c r="C489" s="93"/>
      <c r="D489" s="93"/>
      <c r="E489" s="93"/>
      <c r="F489" s="93"/>
      <c r="G489" s="93"/>
      <c r="H489" s="93"/>
      <c r="I489" s="97"/>
      <c r="J489" s="97"/>
      <c r="K489" s="97"/>
      <c r="L489" s="97"/>
      <c r="M489" s="98">
        <f>I489+J489+K489+MYCS8[[#This Row],[Non contractual commitments]]</f>
        <v>0</v>
      </c>
      <c r="N489" s="97"/>
      <c r="O489" s="97"/>
      <c r="P489" s="97"/>
      <c r="Q489" s="97"/>
      <c r="R489" s="97"/>
      <c r="S489" s="93"/>
      <c r="T489" s="93"/>
      <c r="U489" s="100"/>
    </row>
    <row r="490" spans="1:21" ht="20.25" x14ac:dyDescent="0.3">
      <c r="A490" s="93"/>
      <c r="B490" s="94" t="str">
        <f ca="1">IFERROR(OFFSET(DC[[#Headers],[Code Project]],MATCH(MYCS8[[#This Row],[Project Code and Name ]],DC[Code Project],0),-3),"")</f>
        <v/>
      </c>
      <c r="C490" s="93"/>
      <c r="D490" s="93"/>
      <c r="E490" s="93"/>
      <c r="F490" s="93"/>
      <c r="G490" s="93"/>
      <c r="H490" s="93"/>
      <c r="I490" s="97"/>
      <c r="J490" s="97"/>
      <c r="K490" s="97"/>
      <c r="L490" s="97"/>
      <c r="M490" s="98">
        <f>I490+J490+K490+MYCS8[[#This Row],[Non contractual commitments]]</f>
        <v>0</v>
      </c>
      <c r="N490" s="97"/>
      <c r="O490" s="97"/>
      <c r="P490" s="97"/>
      <c r="Q490" s="97"/>
      <c r="R490" s="97"/>
      <c r="S490" s="93"/>
      <c r="T490" s="93"/>
      <c r="U490" s="100"/>
    </row>
    <row r="491" spans="1:21" ht="20.25" x14ac:dyDescent="0.3">
      <c r="A491" s="93"/>
      <c r="B491" s="94" t="str">
        <f ca="1">IFERROR(OFFSET(DC[[#Headers],[Code Project]],MATCH(MYCS8[[#This Row],[Project Code and Name ]],DC[Code Project],0),-3),"")</f>
        <v/>
      </c>
      <c r="C491" s="93"/>
      <c r="D491" s="93"/>
      <c r="E491" s="93"/>
      <c r="F491" s="93"/>
      <c r="G491" s="93"/>
      <c r="H491" s="93"/>
      <c r="I491" s="97"/>
      <c r="J491" s="97"/>
      <c r="K491" s="97"/>
      <c r="L491" s="97"/>
      <c r="M491" s="98">
        <f>I491+J491+K491+MYCS8[[#This Row],[Non contractual commitments]]</f>
        <v>0</v>
      </c>
      <c r="N491" s="97"/>
      <c r="O491" s="97"/>
      <c r="P491" s="97"/>
      <c r="Q491" s="97"/>
      <c r="R491" s="97"/>
      <c r="S491" s="93"/>
      <c r="T491" s="93"/>
      <c r="U491" s="100"/>
    </row>
    <row r="492" spans="1:21" ht="20.25" x14ac:dyDescent="0.3">
      <c r="A492" s="93"/>
      <c r="B492" s="94" t="str">
        <f ca="1">IFERROR(OFFSET(DC[[#Headers],[Code Project]],MATCH(MYCS8[[#This Row],[Project Code and Name ]],DC[Code Project],0),-3),"")</f>
        <v/>
      </c>
      <c r="C492" s="93"/>
      <c r="D492" s="93"/>
      <c r="E492" s="93"/>
      <c r="F492" s="93"/>
      <c r="G492" s="93"/>
      <c r="H492" s="93"/>
      <c r="I492" s="97"/>
      <c r="J492" s="97"/>
      <c r="K492" s="97"/>
      <c r="L492" s="97"/>
      <c r="M492" s="98">
        <f>I492+J492+K492+MYCS8[[#This Row],[Non contractual commitments]]</f>
        <v>0</v>
      </c>
      <c r="N492" s="97"/>
      <c r="O492" s="97"/>
      <c r="P492" s="97"/>
      <c r="Q492" s="97"/>
      <c r="R492" s="97"/>
      <c r="S492" s="93"/>
      <c r="T492" s="93"/>
      <c r="U492" s="100"/>
    </row>
    <row r="493" spans="1:21" ht="20.25" x14ac:dyDescent="0.3">
      <c r="A493" s="93"/>
      <c r="B493" s="94" t="str">
        <f ca="1">IFERROR(OFFSET(DC[[#Headers],[Code Project]],MATCH(MYCS8[[#This Row],[Project Code and Name ]],DC[Code Project],0),-3),"")</f>
        <v/>
      </c>
      <c r="C493" s="93"/>
      <c r="D493" s="93"/>
      <c r="E493" s="93"/>
      <c r="F493" s="93"/>
      <c r="G493" s="93"/>
      <c r="H493" s="93"/>
      <c r="I493" s="97"/>
      <c r="J493" s="97"/>
      <c r="K493" s="97"/>
      <c r="L493" s="97"/>
      <c r="M493" s="98">
        <f>I493+J493+K493+MYCS8[[#This Row],[Non contractual commitments]]</f>
        <v>0</v>
      </c>
      <c r="N493" s="97"/>
      <c r="O493" s="97"/>
      <c r="P493" s="97"/>
      <c r="Q493" s="97"/>
      <c r="R493" s="97"/>
      <c r="S493" s="93"/>
      <c r="T493" s="93"/>
      <c r="U493" s="100"/>
    </row>
    <row r="494" spans="1:21" ht="20.25" x14ac:dyDescent="0.3">
      <c r="A494" s="93"/>
      <c r="B494" s="94" t="str">
        <f ca="1">IFERROR(OFFSET(DC[[#Headers],[Code Project]],MATCH(MYCS8[[#This Row],[Project Code and Name ]],DC[Code Project],0),-3),"")</f>
        <v/>
      </c>
      <c r="C494" s="93"/>
      <c r="D494" s="93"/>
      <c r="E494" s="93"/>
      <c r="F494" s="93"/>
      <c r="G494" s="93"/>
      <c r="H494" s="93"/>
      <c r="I494" s="97"/>
      <c r="J494" s="97"/>
      <c r="K494" s="97"/>
      <c r="L494" s="97"/>
      <c r="M494" s="98">
        <f>I494+J494+K494+MYCS8[[#This Row],[Non contractual commitments]]</f>
        <v>0</v>
      </c>
      <c r="N494" s="97"/>
      <c r="O494" s="97"/>
      <c r="P494" s="97"/>
      <c r="Q494" s="97"/>
      <c r="R494" s="97"/>
      <c r="S494" s="93"/>
      <c r="T494" s="93"/>
      <c r="U494" s="100"/>
    </row>
    <row r="495" spans="1:21" ht="20.25" x14ac:dyDescent="0.3">
      <c r="A495" s="93"/>
      <c r="B495" s="94" t="str">
        <f ca="1">IFERROR(OFFSET(DC[[#Headers],[Code Project]],MATCH(MYCS8[[#This Row],[Project Code and Name ]],DC[Code Project],0),-3),"")</f>
        <v/>
      </c>
      <c r="C495" s="93"/>
      <c r="D495" s="93"/>
      <c r="E495" s="93"/>
      <c r="F495" s="93"/>
      <c r="G495" s="93"/>
      <c r="H495" s="93"/>
      <c r="I495" s="97"/>
      <c r="J495" s="97"/>
      <c r="K495" s="97"/>
      <c r="L495" s="97"/>
      <c r="M495" s="98">
        <f>I495+J495+K495+MYCS8[[#This Row],[Non contractual commitments]]</f>
        <v>0</v>
      </c>
      <c r="N495" s="97"/>
      <c r="O495" s="97"/>
      <c r="P495" s="97"/>
      <c r="Q495" s="97"/>
      <c r="R495" s="97"/>
      <c r="S495" s="93"/>
      <c r="T495" s="93"/>
      <c r="U495" s="100"/>
    </row>
    <row r="496" spans="1:21" ht="20.25" x14ac:dyDescent="0.3">
      <c r="A496" s="93"/>
      <c r="B496" s="94" t="str">
        <f ca="1">IFERROR(OFFSET(DC[[#Headers],[Code Project]],MATCH(MYCS8[[#This Row],[Project Code and Name ]],DC[Code Project],0),-3),"")</f>
        <v/>
      </c>
      <c r="C496" s="93"/>
      <c r="D496" s="93"/>
      <c r="E496" s="93"/>
      <c r="F496" s="93"/>
      <c r="G496" s="93"/>
      <c r="H496" s="93"/>
      <c r="I496" s="97"/>
      <c r="J496" s="97"/>
      <c r="K496" s="97"/>
      <c r="L496" s="97"/>
      <c r="M496" s="98">
        <f>I496+J496+K496+MYCS8[[#This Row],[Non contractual commitments]]</f>
        <v>0</v>
      </c>
      <c r="N496" s="97"/>
      <c r="O496" s="97"/>
      <c r="P496" s="97"/>
      <c r="Q496" s="97"/>
      <c r="R496" s="97"/>
      <c r="S496" s="93"/>
      <c r="T496" s="93"/>
      <c r="U496" s="100"/>
    </row>
    <row r="497" spans="1:21" ht="20.25" x14ac:dyDescent="0.3">
      <c r="A497" s="93"/>
      <c r="B497" s="94" t="str">
        <f ca="1">IFERROR(OFFSET(DC[[#Headers],[Code Project]],MATCH(MYCS8[[#This Row],[Project Code and Name ]],DC[Code Project],0),-3),"")</f>
        <v/>
      </c>
      <c r="C497" s="93"/>
      <c r="D497" s="93"/>
      <c r="E497" s="93"/>
      <c r="F497" s="93"/>
      <c r="G497" s="93"/>
      <c r="H497" s="93"/>
      <c r="I497" s="97"/>
      <c r="J497" s="97"/>
      <c r="K497" s="97"/>
      <c r="L497" s="97"/>
      <c r="M497" s="98">
        <f>I497+J497+K497+MYCS8[[#This Row],[Non contractual commitments]]</f>
        <v>0</v>
      </c>
      <c r="N497" s="97"/>
      <c r="O497" s="97"/>
      <c r="P497" s="97"/>
      <c r="Q497" s="97"/>
      <c r="R497" s="97"/>
      <c r="S497" s="93"/>
      <c r="T497" s="93"/>
      <c r="U497" s="100"/>
    </row>
    <row r="498" spans="1:21" ht="20.25" x14ac:dyDescent="0.3">
      <c r="A498" s="93"/>
      <c r="B498" s="94" t="str">
        <f ca="1">IFERROR(OFFSET(DC[[#Headers],[Code Project]],MATCH(MYCS8[[#This Row],[Project Code and Name ]],DC[Code Project],0),-3),"")</f>
        <v/>
      </c>
      <c r="C498" s="93"/>
      <c r="D498" s="93"/>
      <c r="E498" s="93"/>
      <c r="F498" s="93"/>
      <c r="G498" s="93"/>
      <c r="H498" s="93"/>
      <c r="I498" s="97"/>
      <c r="J498" s="97"/>
      <c r="K498" s="97"/>
      <c r="L498" s="97"/>
      <c r="M498" s="98">
        <f>I498+J498+K498+MYCS8[[#This Row],[Non contractual commitments]]</f>
        <v>0</v>
      </c>
      <c r="N498" s="97"/>
      <c r="O498" s="97"/>
      <c r="P498" s="97"/>
      <c r="Q498" s="97"/>
      <c r="R498" s="97"/>
      <c r="S498" s="93"/>
      <c r="T498" s="93"/>
      <c r="U498" s="100"/>
    </row>
    <row r="499" spans="1:21" ht="20.25" x14ac:dyDescent="0.3">
      <c r="A499" s="93"/>
      <c r="B499" s="94" t="str">
        <f ca="1">IFERROR(OFFSET(DC[[#Headers],[Code Project]],MATCH(MYCS8[[#This Row],[Project Code and Name ]],DC[Code Project],0),-3),"")</f>
        <v/>
      </c>
      <c r="C499" s="93"/>
      <c r="D499" s="93"/>
      <c r="E499" s="93"/>
      <c r="F499" s="93"/>
      <c r="G499" s="93"/>
      <c r="H499" s="93"/>
      <c r="I499" s="97"/>
      <c r="J499" s="97"/>
      <c r="K499" s="97"/>
      <c r="L499" s="97"/>
      <c r="M499" s="98">
        <f>I499+J499+K499+MYCS8[[#This Row],[Non contractual commitments]]</f>
        <v>0</v>
      </c>
      <c r="N499" s="97"/>
      <c r="O499" s="97"/>
      <c r="P499" s="97"/>
      <c r="Q499" s="97"/>
      <c r="R499" s="97"/>
      <c r="S499" s="93"/>
      <c r="T499" s="93"/>
      <c r="U499" s="100"/>
    </row>
    <row r="500" spans="1:21" ht="20.25" x14ac:dyDescent="0.3">
      <c r="A500" s="93"/>
      <c r="B500" s="94" t="str">
        <f ca="1">IFERROR(OFFSET(DC[[#Headers],[Code Project]],MATCH(MYCS8[[#This Row],[Project Code and Name ]],DC[Code Project],0),-3),"")</f>
        <v/>
      </c>
      <c r="C500" s="93"/>
      <c r="D500" s="93"/>
      <c r="E500" s="93"/>
      <c r="F500" s="93"/>
      <c r="G500" s="93"/>
      <c r="H500" s="93"/>
      <c r="I500" s="97"/>
      <c r="J500" s="97"/>
      <c r="K500" s="97"/>
      <c r="L500" s="97"/>
      <c r="M500" s="98">
        <f>I500+J500+K500+MYCS8[[#This Row],[Non contractual commitments]]</f>
        <v>0</v>
      </c>
      <c r="N500" s="97"/>
      <c r="O500" s="97"/>
      <c r="P500" s="97"/>
      <c r="Q500" s="97"/>
      <c r="R500" s="97"/>
      <c r="S500" s="93"/>
      <c r="T500" s="93"/>
      <c r="U500" s="100"/>
    </row>
    <row r="501" spans="1:21" ht="20.25" x14ac:dyDescent="0.3">
      <c r="A501" s="93"/>
      <c r="B501" s="94" t="str">
        <f ca="1">IFERROR(OFFSET(DC[[#Headers],[Code Project]],MATCH(MYCS8[[#This Row],[Project Code and Name ]],DC[Code Project],0),-3),"")</f>
        <v/>
      </c>
      <c r="C501" s="93"/>
      <c r="D501" s="93"/>
      <c r="E501" s="93"/>
      <c r="F501" s="93"/>
      <c r="G501" s="93"/>
      <c r="H501" s="93"/>
      <c r="I501" s="97"/>
      <c r="J501" s="97"/>
      <c r="K501" s="97"/>
      <c r="L501" s="97"/>
      <c r="M501" s="98">
        <f>I501+J501+K501+MYCS8[[#This Row],[Non contractual commitments]]</f>
        <v>0</v>
      </c>
      <c r="N501" s="97"/>
      <c r="O501" s="97"/>
      <c r="P501" s="97"/>
      <c r="Q501" s="97"/>
      <c r="R501" s="97"/>
      <c r="S501" s="93"/>
      <c r="T501" s="93"/>
      <c r="U501" s="100"/>
    </row>
    <row r="502" spans="1:21" ht="20.25" x14ac:dyDescent="0.3">
      <c r="A502" s="93"/>
      <c r="B502" s="94" t="str">
        <f ca="1">IFERROR(OFFSET(DC[[#Headers],[Code Project]],MATCH(MYCS8[[#This Row],[Project Code and Name ]],DC[Code Project],0),-3),"")</f>
        <v/>
      </c>
      <c r="C502" s="93"/>
      <c r="D502" s="93"/>
      <c r="E502" s="93"/>
      <c r="F502" s="93"/>
      <c r="G502" s="93"/>
      <c r="H502" s="93"/>
      <c r="I502" s="97"/>
      <c r="J502" s="97"/>
      <c r="K502" s="97"/>
      <c r="L502" s="97"/>
      <c r="M502" s="98">
        <f>I502+J502+K502+MYCS8[[#This Row],[Non contractual commitments]]</f>
        <v>0</v>
      </c>
      <c r="N502" s="97"/>
      <c r="O502" s="97"/>
      <c r="P502" s="97"/>
      <c r="Q502" s="97"/>
      <c r="R502" s="97"/>
      <c r="S502" s="93"/>
      <c r="T502" s="93"/>
      <c r="U502" s="100"/>
    </row>
    <row r="503" spans="1:21" ht="20.25" x14ac:dyDescent="0.3">
      <c r="A503" s="93"/>
      <c r="B503" s="94" t="str">
        <f ca="1">IFERROR(OFFSET(DC[[#Headers],[Code Project]],MATCH(MYCS8[[#This Row],[Project Code and Name ]],DC[Code Project],0),-3),"")</f>
        <v/>
      </c>
      <c r="C503" s="93"/>
      <c r="D503" s="93"/>
      <c r="E503" s="93"/>
      <c r="F503" s="93"/>
      <c r="G503" s="93"/>
      <c r="H503" s="93"/>
      <c r="I503" s="97"/>
      <c r="J503" s="97"/>
      <c r="K503" s="97"/>
      <c r="L503" s="97"/>
      <c r="M503" s="98">
        <f>I503+J503+K503+MYCS8[[#This Row],[Non contractual commitments]]</f>
        <v>0</v>
      </c>
      <c r="N503" s="97"/>
      <c r="O503" s="97"/>
      <c r="P503" s="97"/>
      <c r="Q503" s="97"/>
      <c r="R503" s="97"/>
      <c r="S503" s="93"/>
      <c r="T503" s="93"/>
      <c r="U503" s="100"/>
    </row>
    <row r="504" spans="1:21" ht="20.25" x14ac:dyDescent="0.3">
      <c r="A504" s="93"/>
      <c r="B504" s="94" t="str">
        <f ca="1">IFERROR(OFFSET(DC[[#Headers],[Code Project]],MATCH(MYCS8[[#This Row],[Project Code and Name ]],DC[Code Project],0),-3),"")</f>
        <v/>
      </c>
      <c r="C504" s="93"/>
      <c r="D504" s="93"/>
      <c r="E504" s="93"/>
      <c r="F504" s="93"/>
      <c r="G504" s="93"/>
      <c r="H504" s="93"/>
      <c r="I504" s="97"/>
      <c r="J504" s="97"/>
      <c r="K504" s="97"/>
      <c r="L504" s="97"/>
      <c r="M504" s="98">
        <f>I504+J504+K504+MYCS8[[#This Row],[Non contractual commitments]]</f>
        <v>0</v>
      </c>
      <c r="N504" s="97"/>
      <c r="O504" s="97"/>
      <c r="P504" s="97"/>
      <c r="Q504" s="97"/>
      <c r="R504" s="97"/>
      <c r="S504" s="93"/>
      <c r="T504" s="93"/>
      <c r="U504" s="100"/>
    </row>
    <row r="505" spans="1:21" ht="20.25" x14ac:dyDescent="0.3">
      <c r="A505" s="93"/>
      <c r="B505" s="94" t="str">
        <f ca="1">IFERROR(OFFSET(DC[[#Headers],[Code Project]],MATCH(MYCS8[[#This Row],[Project Code and Name ]],DC[Code Project],0),-3),"")</f>
        <v/>
      </c>
      <c r="C505" s="93"/>
      <c r="D505" s="93"/>
      <c r="E505" s="93"/>
      <c r="F505" s="93"/>
      <c r="G505" s="93"/>
      <c r="H505" s="93"/>
      <c r="I505" s="97"/>
      <c r="J505" s="97"/>
      <c r="K505" s="97"/>
      <c r="L505" s="97"/>
      <c r="M505" s="98">
        <f>I505+J505+K505+MYCS8[[#This Row],[Non contractual commitments]]</f>
        <v>0</v>
      </c>
      <c r="N505" s="97"/>
      <c r="O505" s="97"/>
      <c r="P505" s="97"/>
      <c r="Q505" s="97"/>
      <c r="R505" s="97"/>
      <c r="S505" s="93"/>
      <c r="T505" s="93"/>
      <c r="U505" s="100"/>
    </row>
    <row r="506" spans="1:21" ht="20.25" x14ac:dyDescent="0.3">
      <c r="A506" s="93"/>
      <c r="B506" s="94" t="str">
        <f ca="1">IFERROR(OFFSET(DC[[#Headers],[Code Project]],MATCH(MYCS8[[#This Row],[Project Code and Name ]],DC[Code Project],0),-3),"")</f>
        <v/>
      </c>
      <c r="C506" s="93"/>
      <c r="D506" s="93"/>
      <c r="E506" s="93"/>
      <c r="F506" s="93"/>
      <c r="G506" s="93"/>
      <c r="H506" s="93"/>
      <c r="I506" s="97"/>
      <c r="J506" s="97"/>
      <c r="K506" s="97"/>
      <c r="L506" s="97"/>
      <c r="M506" s="98">
        <f>I506+J506+K506+MYCS8[[#This Row],[Non contractual commitments]]</f>
        <v>0</v>
      </c>
      <c r="N506" s="97"/>
      <c r="O506" s="97"/>
      <c r="P506" s="97"/>
      <c r="Q506" s="97"/>
      <c r="R506" s="97"/>
      <c r="S506" s="93"/>
      <c r="T506" s="93"/>
      <c r="U506" s="100"/>
    </row>
    <row r="507" spans="1:21" ht="20.25" x14ac:dyDescent="0.3">
      <c r="A507" s="93"/>
      <c r="B507" s="94" t="str">
        <f ca="1">IFERROR(OFFSET(DC[[#Headers],[Code Project]],MATCH(MYCS8[[#This Row],[Project Code and Name ]],DC[Code Project],0),-3),"")</f>
        <v/>
      </c>
      <c r="C507" s="93"/>
      <c r="D507" s="93"/>
      <c r="E507" s="93"/>
      <c r="F507" s="93"/>
      <c r="G507" s="93"/>
      <c r="H507" s="93"/>
      <c r="I507" s="97"/>
      <c r="J507" s="97"/>
      <c r="K507" s="97"/>
      <c r="L507" s="97"/>
      <c r="M507" s="98">
        <f>I507+J507+K507+MYCS8[[#This Row],[Non contractual commitments]]</f>
        <v>0</v>
      </c>
      <c r="N507" s="97"/>
      <c r="O507" s="97"/>
      <c r="P507" s="97"/>
      <c r="Q507" s="97"/>
      <c r="R507" s="97"/>
      <c r="S507" s="93"/>
      <c r="T507" s="93"/>
      <c r="U507" s="100"/>
    </row>
    <row r="508" spans="1:21" ht="20.25" x14ac:dyDescent="0.3">
      <c r="A508" s="93"/>
      <c r="B508" s="94" t="str">
        <f ca="1">IFERROR(OFFSET(DC[[#Headers],[Code Project]],MATCH(MYCS8[[#This Row],[Project Code and Name ]],DC[Code Project],0),-3),"")</f>
        <v/>
      </c>
      <c r="C508" s="93"/>
      <c r="D508" s="93"/>
      <c r="E508" s="93"/>
      <c r="F508" s="93"/>
      <c r="G508" s="93"/>
      <c r="H508" s="93"/>
      <c r="I508" s="97"/>
      <c r="J508" s="97"/>
      <c r="K508" s="97"/>
      <c r="L508" s="97"/>
      <c r="M508" s="98">
        <f>I508+J508+K508+MYCS8[[#This Row],[Non contractual commitments]]</f>
        <v>0</v>
      </c>
      <c r="N508" s="97"/>
      <c r="O508" s="97"/>
      <c r="P508" s="97"/>
      <c r="Q508" s="97"/>
      <c r="R508" s="97"/>
      <c r="S508" s="93"/>
      <c r="T508" s="93"/>
      <c r="U508" s="100"/>
    </row>
    <row r="509" spans="1:21" ht="20.25" x14ac:dyDescent="0.3">
      <c r="A509" s="93"/>
      <c r="B509" s="94" t="str">
        <f ca="1">IFERROR(OFFSET(DC[[#Headers],[Code Project]],MATCH(MYCS8[[#This Row],[Project Code and Name ]],DC[Code Project],0),-3),"")</f>
        <v/>
      </c>
      <c r="C509" s="93"/>
      <c r="D509" s="93"/>
      <c r="E509" s="93"/>
      <c r="F509" s="93"/>
      <c r="G509" s="93"/>
      <c r="H509" s="93"/>
      <c r="I509" s="97"/>
      <c r="J509" s="97"/>
      <c r="K509" s="97"/>
      <c r="L509" s="97"/>
      <c r="M509" s="98">
        <f>I509+J509+K509+MYCS8[[#This Row],[Non contractual commitments]]</f>
        <v>0</v>
      </c>
      <c r="N509" s="97"/>
      <c r="O509" s="97"/>
      <c r="P509" s="97"/>
      <c r="Q509" s="97"/>
      <c r="R509" s="97"/>
      <c r="S509" s="93"/>
      <c r="T509" s="93"/>
      <c r="U509" s="100"/>
    </row>
    <row r="510" spans="1:21" ht="20.25" x14ac:dyDescent="0.3">
      <c r="A510" s="93"/>
      <c r="B510" s="94" t="str">
        <f ca="1">IFERROR(OFFSET(DC[[#Headers],[Code Project]],MATCH(MYCS8[[#This Row],[Project Code and Name ]],DC[Code Project],0),-3),"")</f>
        <v/>
      </c>
      <c r="C510" s="93"/>
      <c r="D510" s="93"/>
      <c r="E510" s="93"/>
      <c r="F510" s="93"/>
      <c r="G510" s="93"/>
      <c r="H510" s="93"/>
      <c r="I510" s="97"/>
      <c r="J510" s="97"/>
      <c r="K510" s="97"/>
      <c r="L510" s="97"/>
      <c r="M510" s="98">
        <f>I510+J510+K510+MYCS8[[#This Row],[Non contractual commitments]]</f>
        <v>0</v>
      </c>
      <c r="N510" s="97"/>
      <c r="O510" s="97"/>
      <c r="P510" s="97"/>
      <c r="Q510" s="97"/>
      <c r="R510" s="97"/>
      <c r="S510" s="93"/>
      <c r="T510" s="93"/>
      <c r="U510" s="100"/>
    </row>
    <row r="511" spans="1:21" ht="20.25" x14ac:dyDescent="0.3">
      <c r="A511" s="93"/>
      <c r="B511" s="94" t="str">
        <f ca="1">IFERROR(OFFSET(DC[[#Headers],[Code Project]],MATCH(MYCS8[[#This Row],[Project Code and Name ]],DC[Code Project],0),-3),"")</f>
        <v/>
      </c>
      <c r="C511" s="93"/>
      <c r="D511" s="93"/>
      <c r="E511" s="93"/>
      <c r="F511" s="93"/>
      <c r="G511" s="93"/>
      <c r="H511" s="93"/>
      <c r="I511" s="97"/>
      <c r="J511" s="97"/>
      <c r="K511" s="97"/>
      <c r="L511" s="97"/>
      <c r="M511" s="98">
        <f>I511+J511+K511+MYCS8[[#This Row],[Non contractual commitments]]</f>
        <v>0</v>
      </c>
      <c r="N511" s="97"/>
      <c r="O511" s="97"/>
      <c r="P511" s="97"/>
      <c r="Q511" s="97"/>
      <c r="R511" s="97"/>
      <c r="S511" s="93"/>
      <c r="T511" s="93"/>
      <c r="U511" s="100"/>
    </row>
    <row r="512" spans="1:21" ht="20.25" x14ac:dyDescent="0.3">
      <c r="A512" s="93"/>
      <c r="B512" s="94" t="str">
        <f ca="1">IFERROR(OFFSET(DC[[#Headers],[Code Project]],MATCH(MYCS8[[#This Row],[Project Code and Name ]],DC[Code Project],0),-3),"")</f>
        <v/>
      </c>
      <c r="C512" s="93"/>
      <c r="D512" s="93"/>
      <c r="E512" s="93"/>
      <c r="F512" s="93"/>
      <c r="G512" s="93"/>
      <c r="H512" s="93"/>
      <c r="I512" s="97"/>
      <c r="J512" s="97"/>
      <c r="K512" s="97"/>
      <c r="L512" s="97"/>
      <c r="M512" s="98">
        <f>I512+J512+K512+MYCS8[[#This Row],[Non contractual commitments]]</f>
        <v>0</v>
      </c>
      <c r="N512" s="97"/>
      <c r="O512" s="97"/>
      <c r="P512" s="97"/>
      <c r="Q512" s="97"/>
      <c r="R512" s="97"/>
      <c r="S512" s="93"/>
      <c r="T512" s="93"/>
      <c r="U512" s="100"/>
    </row>
    <row r="513" spans="1:21" ht="20.25" x14ac:dyDescent="0.3">
      <c r="A513" s="93"/>
      <c r="B513" s="94" t="str">
        <f ca="1">IFERROR(OFFSET(DC[[#Headers],[Code Project]],MATCH(MYCS8[[#This Row],[Project Code and Name ]],DC[Code Project],0),-3),"")</f>
        <v/>
      </c>
      <c r="C513" s="93"/>
      <c r="D513" s="93"/>
      <c r="E513" s="93"/>
      <c r="F513" s="93"/>
      <c r="G513" s="93"/>
      <c r="H513" s="93"/>
      <c r="I513" s="97"/>
      <c r="J513" s="97"/>
      <c r="K513" s="97"/>
      <c r="L513" s="97"/>
      <c r="M513" s="98">
        <f>I513+J513+K513+MYCS8[[#This Row],[Non contractual commitments]]</f>
        <v>0</v>
      </c>
      <c r="N513" s="97"/>
      <c r="O513" s="97"/>
      <c r="P513" s="97"/>
      <c r="Q513" s="97"/>
      <c r="R513" s="97"/>
      <c r="S513" s="93"/>
      <c r="T513" s="93"/>
      <c r="U513" s="100"/>
    </row>
    <row r="514" spans="1:21" ht="20.25" x14ac:dyDescent="0.3">
      <c r="A514" s="93"/>
      <c r="B514" s="94" t="str">
        <f ca="1">IFERROR(OFFSET(DC[[#Headers],[Code Project]],MATCH(MYCS8[[#This Row],[Project Code and Name ]],DC[Code Project],0),-3),"")</f>
        <v/>
      </c>
      <c r="C514" s="93"/>
      <c r="D514" s="93"/>
      <c r="E514" s="93"/>
      <c r="F514" s="93"/>
      <c r="G514" s="93"/>
      <c r="H514" s="93"/>
      <c r="I514" s="97"/>
      <c r="J514" s="97"/>
      <c r="K514" s="97"/>
      <c r="L514" s="97"/>
      <c r="M514" s="98">
        <f>I514+J514+K514+MYCS8[[#This Row],[Non contractual commitments]]</f>
        <v>0</v>
      </c>
      <c r="N514" s="97"/>
      <c r="O514" s="97"/>
      <c r="P514" s="97"/>
      <c r="Q514" s="97"/>
      <c r="R514" s="97"/>
      <c r="S514" s="93"/>
      <c r="T514" s="93"/>
      <c r="U514" s="100"/>
    </row>
    <row r="515" spans="1:21" ht="20.25" x14ac:dyDescent="0.3">
      <c r="A515" s="93"/>
      <c r="B515" s="94" t="str">
        <f ca="1">IFERROR(OFFSET(DC[[#Headers],[Code Project]],MATCH(MYCS8[[#This Row],[Project Code and Name ]],DC[Code Project],0),-3),"")</f>
        <v/>
      </c>
      <c r="C515" s="93"/>
      <c r="D515" s="93"/>
      <c r="E515" s="93"/>
      <c r="F515" s="93"/>
      <c r="G515" s="93"/>
      <c r="H515" s="93"/>
      <c r="I515" s="97"/>
      <c r="J515" s="97"/>
      <c r="K515" s="97"/>
      <c r="L515" s="97"/>
      <c r="M515" s="98">
        <f>I515+J515+K515+MYCS8[[#This Row],[Non contractual commitments]]</f>
        <v>0</v>
      </c>
      <c r="N515" s="97"/>
      <c r="O515" s="97"/>
      <c r="P515" s="97"/>
      <c r="Q515" s="97"/>
      <c r="R515" s="97"/>
      <c r="S515" s="93"/>
      <c r="T515" s="93"/>
      <c r="U515" s="100"/>
    </row>
    <row r="516" spans="1:21" ht="20.25" x14ac:dyDescent="0.3">
      <c r="A516" s="93"/>
      <c r="B516" s="94" t="str">
        <f ca="1">IFERROR(OFFSET(DC[[#Headers],[Code Project]],MATCH(MYCS8[[#This Row],[Project Code and Name ]],DC[Code Project],0),-3),"")</f>
        <v/>
      </c>
      <c r="C516" s="93"/>
      <c r="D516" s="93"/>
      <c r="E516" s="93"/>
      <c r="F516" s="93"/>
      <c r="G516" s="93"/>
      <c r="H516" s="93"/>
      <c r="I516" s="97"/>
      <c r="J516" s="97"/>
      <c r="K516" s="97"/>
      <c r="L516" s="97"/>
      <c r="M516" s="98">
        <f>I516+J516+K516+MYCS8[[#This Row],[Non contractual commitments]]</f>
        <v>0</v>
      </c>
      <c r="N516" s="97"/>
      <c r="O516" s="97"/>
      <c r="P516" s="97"/>
      <c r="Q516" s="97"/>
      <c r="R516" s="97"/>
      <c r="S516" s="93"/>
      <c r="T516" s="93"/>
      <c r="U516" s="100"/>
    </row>
    <row r="517" spans="1:21" ht="20.25" x14ac:dyDescent="0.3">
      <c r="A517" s="93"/>
      <c r="B517" s="94" t="str">
        <f ca="1">IFERROR(OFFSET(DC[[#Headers],[Code Project]],MATCH(MYCS8[[#This Row],[Project Code and Name ]],DC[Code Project],0),-3),"")</f>
        <v/>
      </c>
      <c r="C517" s="93"/>
      <c r="D517" s="93"/>
      <c r="E517" s="93"/>
      <c r="F517" s="93"/>
      <c r="G517" s="93"/>
      <c r="H517" s="93"/>
      <c r="I517" s="97"/>
      <c r="J517" s="97"/>
      <c r="K517" s="97"/>
      <c r="L517" s="97"/>
      <c r="M517" s="98">
        <f>I517+J517+K517+MYCS8[[#This Row],[Non contractual commitments]]</f>
        <v>0</v>
      </c>
      <c r="N517" s="97"/>
      <c r="O517" s="97"/>
      <c r="P517" s="97"/>
      <c r="Q517" s="97"/>
      <c r="R517" s="97"/>
      <c r="S517" s="93"/>
      <c r="T517" s="93"/>
      <c r="U517" s="100"/>
    </row>
    <row r="518" spans="1:21" ht="20.25" x14ac:dyDescent="0.3">
      <c r="A518" s="93"/>
      <c r="B518" s="94" t="str">
        <f ca="1">IFERROR(OFFSET(DC[[#Headers],[Code Project]],MATCH(MYCS8[[#This Row],[Project Code and Name ]],DC[Code Project],0),-3),"")</f>
        <v/>
      </c>
      <c r="C518" s="93"/>
      <c r="D518" s="93"/>
      <c r="E518" s="93"/>
      <c r="F518" s="93"/>
      <c r="G518" s="93"/>
      <c r="H518" s="93"/>
      <c r="I518" s="97"/>
      <c r="J518" s="97"/>
      <c r="K518" s="97"/>
      <c r="L518" s="97"/>
      <c r="M518" s="98">
        <f>I518+J518+K518+MYCS8[[#This Row],[Non contractual commitments]]</f>
        <v>0</v>
      </c>
      <c r="N518" s="97"/>
      <c r="O518" s="97"/>
      <c r="P518" s="97"/>
      <c r="Q518" s="97"/>
      <c r="R518" s="97"/>
      <c r="S518" s="93"/>
      <c r="T518" s="93"/>
      <c r="U518" s="100"/>
    </row>
    <row r="519" spans="1:21" ht="20.25" x14ac:dyDescent="0.3">
      <c r="A519" s="93"/>
      <c r="B519" s="94" t="str">
        <f ca="1">IFERROR(OFFSET(DC[[#Headers],[Code Project]],MATCH(MYCS8[[#This Row],[Project Code and Name ]],DC[Code Project],0),-3),"")</f>
        <v/>
      </c>
      <c r="C519" s="93"/>
      <c r="D519" s="93"/>
      <c r="E519" s="93"/>
      <c r="F519" s="93"/>
      <c r="G519" s="93"/>
      <c r="H519" s="93"/>
      <c r="I519" s="97"/>
      <c r="J519" s="97"/>
      <c r="K519" s="97"/>
      <c r="L519" s="97"/>
      <c r="M519" s="98">
        <f>I519+J519+K519+MYCS8[[#This Row],[Non contractual commitments]]</f>
        <v>0</v>
      </c>
      <c r="N519" s="97"/>
      <c r="O519" s="97"/>
      <c r="P519" s="97"/>
      <c r="Q519" s="97"/>
      <c r="R519" s="97"/>
      <c r="S519" s="93"/>
      <c r="T519" s="93"/>
      <c r="U519" s="100"/>
    </row>
    <row r="520" spans="1:21" ht="20.25" x14ac:dyDescent="0.3">
      <c r="A520" s="93"/>
      <c r="B520" s="94" t="str">
        <f ca="1">IFERROR(OFFSET(DC[[#Headers],[Code Project]],MATCH(MYCS8[[#This Row],[Project Code and Name ]],DC[Code Project],0),-3),"")</f>
        <v/>
      </c>
      <c r="C520" s="93"/>
      <c r="D520" s="93"/>
      <c r="E520" s="93"/>
      <c r="F520" s="93"/>
      <c r="G520" s="93"/>
      <c r="H520" s="93"/>
      <c r="I520" s="97"/>
      <c r="J520" s="97"/>
      <c r="K520" s="97"/>
      <c r="L520" s="97"/>
      <c r="M520" s="98">
        <f>I520+J520+K520+MYCS8[[#This Row],[Non contractual commitments]]</f>
        <v>0</v>
      </c>
      <c r="N520" s="97"/>
      <c r="O520" s="97"/>
      <c r="P520" s="97"/>
      <c r="Q520" s="97"/>
      <c r="R520" s="97"/>
      <c r="S520" s="93"/>
      <c r="T520" s="93"/>
      <c r="U520" s="100"/>
    </row>
    <row r="521" spans="1:21" ht="20.25" x14ac:dyDescent="0.3">
      <c r="A521" s="93"/>
      <c r="B521" s="94" t="str">
        <f ca="1">IFERROR(OFFSET(DC[[#Headers],[Code Project]],MATCH(MYCS8[[#This Row],[Project Code and Name ]],DC[Code Project],0),-3),"")</f>
        <v/>
      </c>
      <c r="C521" s="93"/>
      <c r="D521" s="93"/>
      <c r="E521" s="93"/>
      <c r="F521" s="93"/>
      <c r="G521" s="93"/>
      <c r="H521" s="93"/>
      <c r="I521" s="97"/>
      <c r="J521" s="97"/>
      <c r="K521" s="97"/>
      <c r="L521" s="97"/>
      <c r="M521" s="98">
        <f>I521+J521+K521+MYCS8[[#This Row],[Non contractual commitments]]</f>
        <v>0</v>
      </c>
      <c r="N521" s="97"/>
      <c r="O521" s="97"/>
      <c r="P521" s="97"/>
      <c r="Q521" s="97"/>
      <c r="R521" s="97"/>
      <c r="S521" s="93"/>
      <c r="T521" s="93"/>
      <c r="U521" s="100"/>
    </row>
    <row r="522" spans="1:21" ht="20.25" x14ac:dyDescent="0.3">
      <c r="A522" s="93"/>
      <c r="B522" s="94" t="str">
        <f ca="1">IFERROR(OFFSET(DC[[#Headers],[Code Project]],MATCH(MYCS8[[#This Row],[Project Code and Name ]],DC[Code Project],0),-3),"")</f>
        <v/>
      </c>
      <c r="C522" s="93"/>
      <c r="D522" s="93"/>
      <c r="E522" s="93"/>
      <c r="F522" s="93"/>
      <c r="G522" s="93"/>
      <c r="H522" s="93"/>
      <c r="I522" s="97"/>
      <c r="J522" s="97"/>
      <c r="K522" s="97"/>
      <c r="L522" s="97"/>
      <c r="M522" s="98">
        <f>I522+J522+K522+MYCS8[[#This Row],[Non contractual commitments]]</f>
        <v>0</v>
      </c>
      <c r="N522" s="97"/>
      <c r="O522" s="97"/>
      <c r="P522" s="97"/>
      <c r="Q522" s="97"/>
      <c r="R522" s="97"/>
      <c r="S522" s="93"/>
      <c r="T522" s="93"/>
      <c r="U522" s="100"/>
    </row>
    <row r="523" spans="1:21" ht="20.25" x14ac:dyDescent="0.3">
      <c r="A523" s="93"/>
      <c r="B523" s="94" t="str">
        <f ca="1">IFERROR(OFFSET(DC[[#Headers],[Code Project]],MATCH(MYCS8[[#This Row],[Project Code and Name ]],DC[Code Project],0),-3),"")</f>
        <v/>
      </c>
      <c r="C523" s="93"/>
      <c r="D523" s="93"/>
      <c r="E523" s="93"/>
      <c r="F523" s="93"/>
      <c r="G523" s="93"/>
      <c r="H523" s="93"/>
      <c r="I523" s="97"/>
      <c r="J523" s="97"/>
      <c r="K523" s="97"/>
      <c r="L523" s="97"/>
      <c r="M523" s="98">
        <f>I523+J523+K523+MYCS8[[#This Row],[Non contractual commitments]]</f>
        <v>0</v>
      </c>
      <c r="N523" s="97"/>
      <c r="O523" s="97"/>
      <c r="P523" s="97"/>
      <c r="Q523" s="97"/>
      <c r="R523" s="97"/>
      <c r="S523" s="93"/>
      <c r="T523" s="93"/>
      <c r="U523" s="100"/>
    </row>
    <row r="524" spans="1:21" ht="20.25" x14ac:dyDescent="0.3">
      <c r="A524" s="93"/>
      <c r="B524" s="94" t="str">
        <f ca="1">IFERROR(OFFSET(DC[[#Headers],[Code Project]],MATCH(MYCS8[[#This Row],[Project Code and Name ]],DC[Code Project],0),-3),"")</f>
        <v/>
      </c>
      <c r="C524" s="93"/>
      <c r="D524" s="93"/>
      <c r="E524" s="93"/>
      <c r="F524" s="93"/>
      <c r="G524" s="93"/>
      <c r="H524" s="93"/>
      <c r="I524" s="97"/>
      <c r="J524" s="97"/>
      <c r="K524" s="97"/>
      <c r="L524" s="97"/>
      <c r="M524" s="98">
        <f>I524+J524+K524+MYCS8[[#This Row],[Non contractual commitments]]</f>
        <v>0</v>
      </c>
      <c r="N524" s="97"/>
      <c r="O524" s="97"/>
      <c r="P524" s="97"/>
      <c r="Q524" s="97"/>
      <c r="R524" s="97"/>
      <c r="S524" s="93"/>
      <c r="T524" s="93"/>
      <c r="U524" s="100"/>
    </row>
    <row r="525" spans="1:21" ht="20.25" x14ac:dyDescent="0.3">
      <c r="A525" s="93"/>
      <c r="B525" s="94" t="str">
        <f ca="1">IFERROR(OFFSET(DC[[#Headers],[Code Project]],MATCH(MYCS8[[#This Row],[Project Code and Name ]],DC[Code Project],0),-3),"")</f>
        <v/>
      </c>
      <c r="C525" s="93"/>
      <c r="D525" s="93"/>
      <c r="E525" s="93"/>
      <c r="F525" s="93"/>
      <c r="G525" s="93"/>
      <c r="H525" s="93"/>
      <c r="I525" s="97"/>
      <c r="J525" s="97"/>
      <c r="K525" s="97"/>
      <c r="L525" s="97"/>
      <c r="M525" s="98">
        <f>I525+J525+K525+MYCS8[[#This Row],[Non contractual commitments]]</f>
        <v>0</v>
      </c>
      <c r="N525" s="97"/>
      <c r="O525" s="97"/>
      <c r="P525" s="97"/>
      <c r="Q525" s="97"/>
      <c r="R525" s="97"/>
      <c r="S525" s="93"/>
      <c r="T525" s="93"/>
      <c r="U525" s="100"/>
    </row>
    <row r="526" spans="1:21" ht="20.25" x14ac:dyDescent="0.3">
      <c r="A526" s="93"/>
      <c r="B526" s="94" t="str">
        <f ca="1">IFERROR(OFFSET(DC[[#Headers],[Code Project]],MATCH(MYCS8[[#This Row],[Project Code and Name ]],DC[Code Project],0),-3),"")</f>
        <v/>
      </c>
      <c r="C526" s="93"/>
      <c r="D526" s="93"/>
      <c r="E526" s="93"/>
      <c r="F526" s="93"/>
      <c r="G526" s="93"/>
      <c r="H526" s="93"/>
      <c r="I526" s="97"/>
      <c r="J526" s="97"/>
      <c r="K526" s="97"/>
      <c r="L526" s="97"/>
      <c r="M526" s="98">
        <f>I526+J526+K526+MYCS8[[#This Row],[Non contractual commitments]]</f>
        <v>0</v>
      </c>
      <c r="N526" s="97"/>
      <c r="O526" s="97"/>
      <c r="P526" s="97"/>
      <c r="Q526" s="97"/>
      <c r="R526" s="97"/>
      <c r="S526" s="93"/>
      <c r="T526" s="93"/>
      <c r="U526" s="100"/>
    </row>
    <row r="527" spans="1:21" ht="20.25" x14ac:dyDescent="0.3">
      <c r="A527" s="93"/>
      <c r="B527" s="94" t="str">
        <f ca="1">IFERROR(OFFSET(DC[[#Headers],[Code Project]],MATCH(MYCS8[[#This Row],[Project Code and Name ]],DC[Code Project],0),-3),"")</f>
        <v/>
      </c>
      <c r="C527" s="93"/>
      <c r="D527" s="93"/>
      <c r="E527" s="93"/>
      <c r="F527" s="93"/>
      <c r="G527" s="93"/>
      <c r="H527" s="93"/>
      <c r="I527" s="97"/>
      <c r="J527" s="97"/>
      <c r="K527" s="97"/>
      <c r="L527" s="97"/>
      <c r="M527" s="98">
        <f>I527+J527+K527+MYCS8[[#This Row],[Non contractual commitments]]</f>
        <v>0</v>
      </c>
      <c r="N527" s="97"/>
      <c r="O527" s="97"/>
      <c r="P527" s="97"/>
      <c r="Q527" s="97"/>
      <c r="R527" s="97"/>
      <c r="S527" s="93"/>
      <c r="T527" s="93"/>
      <c r="U527" s="100"/>
    </row>
    <row r="528" spans="1:21" ht="20.25" x14ac:dyDescent="0.3">
      <c r="A528" s="93"/>
      <c r="B528" s="94" t="str">
        <f ca="1">IFERROR(OFFSET(DC[[#Headers],[Code Project]],MATCH(MYCS8[[#This Row],[Project Code and Name ]],DC[Code Project],0),-3),"")</f>
        <v/>
      </c>
      <c r="C528" s="93"/>
      <c r="D528" s="93"/>
      <c r="E528" s="93"/>
      <c r="F528" s="93"/>
      <c r="G528" s="93"/>
      <c r="H528" s="93"/>
      <c r="I528" s="97"/>
      <c r="J528" s="97"/>
      <c r="K528" s="97"/>
      <c r="L528" s="97"/>
      <c r="M528" s="98">
        <f>I528+J528+K528+MYCS8[[#This Row],[Non contractual commitments]]</f>
        <v>0</v>
      </c>
      <c r="N528" s="97"/>
      <c r="O528" s="97"/>
      <c r="P528" s="97"/>
      <c r="Q528" s="97"/>
      <c r="R528" s="97"/>
      <c r="S528" s="93"/>
      <c r="T528" s="93"/>
      <c r="U528" s="100"/>
    </row>
    <row r="529" spans="1:21" ht="20.25" x14ac:dyDescent="0.3">
      <c r="A529" s="93"/>
      <c r="B529" s="94" t="str">
        <f ca="1">IFERROR(OFFSET(DC[[#Headers],[Code Project]],MATCH(MYCS8[[#This Row],[Project Code and Name ]],DC[Code Project],0),-3),"")</f>
        <v/>
      </c>
      <c r="C529" s="93"/>
      <c r="D529" s="93"/>
      <c r="E529" s="93"/>
      <c r="F529" s="93"/>
      <c r="G529" s="93"/>
      <c r="H529" s="93"/>
      <c r="I529" s="97"/>
      <c r="J529" s="97"/>
      <c r="K529" s="97"/>
      <c r="L529" s="97"/>
      <c r="M529" s="98">
        <f>I529+J529+K529+MYCS8[[#This Row],[Non contractual commitments]]</f>
        <v>0</v>
      </c>
      <c r="N529" s="97"/>
      <c r="O529" s="97"/>
      <c r="P529" s="97"/>
      <c r="Q529" s="97"/>
      <c r="R529" s="97"/>
      <c r="S529" s="93"/>
      <c r="T529" s="93"/>
      <c r="U529" s="100"/>
    </row>
    <row r="530" spans="1:21" ht="20.25" x14ac:dyDescent="0.3">
      <c r="A530" s="93"/>
      <c r="B530" s="94" t="str">
        <f ca="1">IFERROR(OFFSET(DC[[#Headers],[Code Project]],MATCH(MYCS8[[#This Row],[Project Code and Name ]],DC[Code Project],0),-3),"")</f>
        <v/>
      </c>
      <c r="C530" s="93"/>
      <c r="D530" s="93"/>
      <c r="E530" s="93"/>
      <c r="F530" s="93"/>
      <c r="G530" s="93"/>
      <c r="H530" s="93"/>
      <c r="I530" s="97"/>
      <c r="J530" s="97"/>
      <c r="K530" s="97"/>
      <c r="L530" s="97"/>
      <c r="M530" s="98">
        <f>I530+J530+K530+MYCS8[[#This Row],[Non contractual commitments]]</f>
        <v>0</v>
      </c>
      <c r="N530" s="97"/>
      <c r="O530" s="97"/>
      <c r="P530" s="97"/>
      <c r="Q530" s="97"/>
      <c r="R530" s="97"/>
      <c r="S530" s="93"/>
      <c r="T530" s="93"/>
      <c r="U530" s="100"/>
    </row>
    <row r="531" spans="1:21" ht="20.25" x14ac:dyDescent="0.3">
      <c r="A531" s="93"/>
      <c r="B531" s="94" t="str">
        <f ca="1">IFERROR(OFFSET(DC[[#Headers],[Code Project]],MATCH(MYCS8[[#This Row],[Project Code and Name ]],DC[Code Project],0),-3),"")</f>
        <v/>
      </c>
      <c r="C531" s="93"/>
      <c r="D531" s="93"/>
      <c r="E531" s="93"/>
      <c r="F531" s="93"/>
      <c r="G531" s="93"/>
      <c r="H531" s="93"/>
      <c r="I531" s="97"/>
      <c r="J531" s="97"/>
      <c r="K531" s="97"/>
      <c r="L531" s="97"/>
      <c r="M531" s="98">
        <f>I531+J531+K531+MYCS8[[#This Row],[Non contractual commitments]]</f>
        <v>0</v>
      </c>
      <c r="N531" s="97"/>
      <c r="O531" s="97"/>
      <c r="P531" s="97"/>
      <c r="Q531" s="97"/>
      <c r="R531" s="97"/>
      <c r="S531" s="93"/>
      <c r="T531" s="93"/>
      <c r="U531" s="100"/>
    </row>
    <row r="532" spans="1:21" ht="20.25" x14ac:dyDescent="0.3">
      <c r="A532" s="93"/>
      <c r="B532" s="94" t="str">
        <f ca="1">IFERROR(OFFSET(DC[[#Headers],[Code Project]],MATCH(MYCS8[[#This Row],[Project Code and Name ]],DC[Code Project],0),-3),"")</f>
        <v/>
      </c>
      <c r="C532" s="93"/>
      <c r="D532" s="93"/>
      <c r="E532" s="93"/>
      <c r="F532" s="93"/>
      <c r="G532" s="93"/>
      <c r="H532" s="93"/>
      <c r="I532" s="97"/>
      <c r="J532" s="97"/>
      <c r="K532" s="97"/>
      <c r="L532" s="97"/>
      <c r="M532" s="98">
        <f>I532+J532+K532+MYCS8[[#This Row],[Non contractual commitments]]</f>
        <v>0</v>
      </c>
      <c r="N532" s="97"/>
      <c r="O532" s="97"/>
      <c r="P532" s="97"/>
      <c r="Q532" s="97"/>
      <c r="R532" s="97"/>
      <c r="S532" s="93"/>
      <c r="T532" s="93"/>
      <c r="U532" s="100"/>
    </row>
    <row r="533" spans="1:21" ht="20.25" x14ac:dyDescent="0.3">
      <c r="A533" s="93"/>
      <c r="B533" s="94" t="str">
        <f ca="1">IFERROR(OFFSET(DC[[#Headers],[Code Project]],MATCH(MYCS8[[#This Row],[Project Code and Name ]],DC[Code Project],0),-3),"")</f>
        <v/>
      </c>
      <c r="C533" s="93"/>
      <c r="D533" s="93"/>
      <c r="E533" s="93"/>
      <c r="F533" s="93"/>
      <c r="G533" s="93"/>
      <c r="H533" s="93"/>
      <c r="I533" s="97"/>
      <c r="J533" s="97"/>
      <c r="K533" s="97"/>
      <c r="L533" s="97"/>
      <c r="M533" s="98">
        <f>I533+J533+K533+MYCS8[[#This Row],[Non contractual commitments]]</f>
        <v>0</v>
      </c>
      <c r="N533" s="97"/>
      <c r="O533" s="97"/>
      <c r="P533" s="97"/>
      <c r="Q533" s="97"/>
      <c r="R533" s="97"/>
      <c r="S533" s="93"/>
      <c r="T533" s="93"/>
      <c r="U533" s="100"/>
    </row>
    <row r="534" spans="1:21" ht="20.25" x14ac:dyDescent="0.3">
      <c r="A534" s="93"/>
      <c r="B534" s="94" t="str">
        <f ca="1">IFERROR(OFFSET(DC[[#Headers],[Code Project]],MATCH(MYCS8[[#This Row],[Project Code and Name ]],DC[Code Project],0),-3),"")</f>
        <v/>
      </c>
      <c r="C534" s="93"/>
      <c r="D534" s="93"/>
      <c r="E534" s="93"/>
      <c r="F534" s="93"/>
      <c r="G534" s="93"/>
      <c r="H534" s="93"/>
      <c r="I534" s="97"/>
      <c r="J534" s="97"/>
      <c r="K534" s="97"/>
      <c r="L534" s="97"/>
      <c r="M534" s="98">
        <f>I534+J534+K534+MYCS8[[#This Row],[Non contractual commitments]]</f>
        <v>0</v>
      </c>
      <c r="N534" s="97"/>
      <c r="O534" s="97"/>
      <c r="P534" s="97"/>
      <c r="Q534" s="97"/>
      <c r="R534" s="97"/>
      <c r="S534" s="93"/>
      <c r="T534" s="93"/>
      <c r="U534" s="100"/>
    </row>
    <row r="535" spans="1:21" ht="20.25" x14ac:dyDescent="0.3">
      <c r="A535" s="93"/>
      <c r="B535" s="94" t="str">
        <f ca="1">IFERROR(OFFSET(DC[[#Headers],[Code Project]],MATCH(MYCS8[[#This Row],[Project Code and Name ]],DC[Code Project],0),-3),"")</f>
        <v/>
      </c>
      <c r="C535" s="93"/>
      <c r="D535" s="93"/>
      <c r="E535" s="93"/>
      <c r="F535" s="93"/>
      <c r="G535" s="93"/>
      <c r="H535" s="93"/>
      <c r="I535" s="97"/>
      <c r="J535" s="97"/>
      <c r="K535" s="97"/>
      <c r="L535" s="97"/>
      <c r="M535" s="98">
        <f>I535+J535+K535+MYCS8[[#This Row],[Non contractual commitments]]</f>
        <v>0</v>
      </c>
      <c r="N535" s="97"/>
      <c r="O535" s="97"/>
      <c r="P535" s="97"/>
      <c r="Q535" s="97"/>
      <c r="R535" s="97"/>
      <c r="S535" s="93"/>
      <c r="T535" s="93"/>
      <c r="U535" s="100"/>
    </row>
    <row r="536" spans="1:21" ht="20.25" x14ac:dyDescent="0.3">
      <c r="A536" s="93"/>
      <c r="B536" s="94" t="str">
        <f ca="1">IFERROR(OFFSET(DC[[#Headers],[Code Project]],MATCH(MYCS8[[#This Row],[Project Code and Name ]],DC[Code Project],0),-3),"")</f>
        <v/>
      </c>
      <c r="C536" s="93"/>
      <c r="D536" s="93"/>
      <c r="E536" s="93"/>
      <c r="F536" s="93"/>
      <c r="G536" s="93"/>
      <c r="H536" s="93"/>
      <c r="I536" s="97"/>
      <c r="J536" s="97"/>
      <c r="K536" s="97"/>
      <c r="L536" s="97"/>
      <c r="M536" s="98">
        <f>I536+J536+K536+MYCS8[[#This Row],[Non contractual commitments]]</f>
        <v>0</v>
      </c>
      <c r="N536" s="97"/>
      <c r="O536" s="97"/>
      <c r="P536" s="97"/>
      <c r="Q536" s="97"/>
      <c r="R536" s="97"/>
      <c r="S536" s="93"/>
      <c r="T536" s="93"/>
      <c r="U536" s="100"/>
    </row>
    <row r="537" spans="1:21" ht="20.25" x14ac:dyDescent="0.3">
      <c r="A537" s="93"/>
      <c r="B537" s="94" t="str">
        <f ca="1">IFERROR(OFFSET(DC[[#Headers],[Code Project]],MATCH(MYCS8[[#This Row],[Project Code and Name ]],DC[Code Project],0),-3),"")</f>
        <v/>
      </c>
      <c r="C537" s="93"/>
      <c r="D537" s="93"/>
      <c r="E537" s="93"/>
      <c r="F537" s="93"/>
      <c r="G537" s="93"/>
      <c r="H537" s="93"/>
      <c r="I537" s="97"/>
      <c r="J537" s="97"/>
      <c r="K537" s="97"/>
      <c r="L537" s="97"/>
      <c r="M537" s="98">
        <f>I537+J537+K537+MYCS8[[#This Row],[Non contractual commitments]]</f>
        <v>0</v>
      </c>
      <c r="N537" s="97"/>
      <c r="O537" s="97"/>
      <c r="P537" s="97"/>
      <c r="Q537" s="97"/>
      <c r="R537" s="97"/>
      <c r="S537" s="93"/>
      <c r="T537" s="93"/>
      <c r="U537" s="100"/>
    </row>
    <row r="538" spans="1:21" ht="20.25" x14ac:dyDescent="0.3">
      <c r="A538" s="93"/>
      <c r="B538" s="94" t="str">
        <f ca="1">IFERROR(OFFSET(DC[[#Headers],[Code Project]],MATCH(MYCS8[[#This Row],[Project Code and Name ]],DC[Code Project],0),-3),"")</f>
        <v/>
      </c>
      <c r="C538" s="93"/>
      <c r="D538" s="93"/>
      <c r="E538" s="93"/>
      <c r="F538" s="93"/>
      <c r="G538" s="93"/>
      <c r="H538" s="93"/>
      <c r="I538" s="97"/>
      <c r="J538" s="97"/>
      <c r="K538" s="97"/>
      <c r="L538" s="97"/>
      <c r="M538" s="98">
        <f>I538+J538+K538+MYCS8[[#This Row],[Non contractual commitments]]</f>
        <v>0</v>
      </c>
      <c r="N538" s="97"/>
      <c r="O538" s="97"/>
      <c r="P538" s="97"/>
      <c r="Q538" s="97"/>
      <c r="R538" s="97"/>
      <c r="S538" s="93"/>
      <c r="T538" s="93"/>
      <c r="U538" s="100"/>
    </row>
    <row r="539" spans="1:21" ht="20.25" x14ac:dyDescent="0.3">
      <c r="A539" s="93"/>
      <c r="B539" s="94" t="str">
        <f ca="1">IFERROR(OFFSET(DC[[#Headers],[Code Project]],MATCH(MYCS8[[#This Row],[Project Code and Name ]],DC[Code Project],0),-3),"")</f>
        <v/>
      </c>
      <c r="C539" s="93"/>
      <c r="D539" s="93"/>
      <c r="E539" s="93"/>
      <c r="F539" s="93"/>
      <c r="G539" s="93"/>
      <c r="H539" s="93"/>
      <c r="I539" s="97"/>
      <c r="J539" s="97"/>
      <c r="K539" s="97"/>
      <c r="L539" s="97"/>
      <c r="M539" s="98">
        <f>I539+J539+K539+MYCS8[[#This Row],[Non contractual commitments]]</f>
        <v>0</v>
      </c>
      <c r="N539" s="97"/>
      <c r="O539" s="97"/>
      <c r="P539" s="97"/>
      <c r="Q539" s="97"/>
      <c r="R539" s="97"/>
      <c r="S539" s="93"/>
      <c r="T539" s="93"/>
      <c r="U539" s="100"/>
    </row>
    <row r="540" spans="1:21" ht="20.25" x14ac:dyDescent="0.3">
      <c r="A540" s="93"/>
      <c r="B540" s="94" t="str">
        <f ca="1">IFERROR(OFFSET(DC[[#Headers],[Code Project]],MATCH(MYCS8[[#This Row],[Project Code and Name ]],DC[Code Project],0),-3),"")</f>
        <v/>
      </c>
      <c r="C540" s="93"/>
      <c r="D540" s="93"/>
      <c r="E540" s="93"/>
      <c r="F540" s="93"/>
      <c r="G540" s="93"/>
      <c r="H540" s="93"/>
      <c r="I540" s="97"/>
      <c r="J540" s="97"/>
      <c r="K540" s="97"/>
      <c r="L540" s="97"/>
      <c r="M540" s="98">
        <f>I540+J540+K540+MYCS8[[#This Row],[Non contractual commitments]]</f>
        <v>0</v>
      </c>
      <c r="N540" s="97"/>
      <c r="O540" s="97"/>
      <c r="P540" s="97"/>
      <c r="Q540" s="97"/>
      <c r="R540" s="97"/>
      <c r="S540" s="93"/>
      <c r="T540" s="93"/>
      <c r="U540" s="100"/>
    </row>
    <row r="541" spans="1:21" ht="20.25" x14ac:dyDescent="0.3">
      <c r="A541" s="93"/>
      <c r="B541" s="94" t="str">
        <f ca="1">IFERROR(OFFSET(DC[[#Headers],[Code Project]],MATCH(MYCS8[[#This Row],[Project Code and Name ]],DC[Code Project],0),-3),"")</f>
        <v/>
      </c>
      <c r="C541" s="93"/>
      <c r="D541" s="93"/>
      <c r="E541" s="93"/>
      <c r="F541" s="93"/>
      <c r="G541" s="93"/>
      <c r="H541" s="93"/>
      <c r="I541" s="97"/>
      <c r="J541" s="97"/>
      <c r="K541" s="97"/>
      <c r="L541" s="97"/>
      <c r="M541" s="98">
        <f>I541+J541+K541+MYCS8[[#This Row],[Non contractual commitments]]</f>
        <v>0</v>
      </c>
      <c r="N541" s="97"/>
      <c r="O541" s="97"/>
      <c r="P541" s="97"/>
      <c r="Q541" s="97"/>
      <c r="R541" s="97"/>
      <c r="S541" s="93"/>
      <c r="T541" s="93"/>
      <c r="U541" s="100"/>
    </row>
    <row r="542" spans="1:21" ht="20.25" x14ac:dyDescent="0.3">
      <c r="A542" s="93"/>
      <c r="B542" s="94" t="str">
        <f ca="1">IFERROR(OFFSET(DC[[#Headers],[Code Project]],MATCH(MYCS8[[#This Row],[Project Code and Name ]],DC[Code Project],0),-3),"")</f>
        <v/>
      </c>
      <c r="C542" s="93"/>
      <c r="D542" s="93"/>
      <c r="E542" s="93"/>
      <c r="F542" s="93"/>
      <c r="G542" s="93"/>
      <c r="H542" s="93"/>
      <c r="I542" s="97"/>
      <c r="J542" s="97"/>
      <c r="K542" s="97"/>
      <c r="L542" s="97"/>
      <c r="M542" s="98">
        <f>I542+J542+K542+MYCS8[[#This Row],[Non contractual commitments]]</f>
        <v>0</v>
      </c>
      <c r="N542" s="97"/>
      <c r="O542" s="97"/>
      <c r="P542" s="97"/>
      <c r="Q542" s="97"/>
      <c r="R542" s="97"/>
      <c r="S542" s="93"/>
      <c r="T542" s="93"/>
      <c r="U542" s="100"/>
    </row>
    <row r="543" spans="1:21" ht="20.25" x14ac:dyDescent="0.3">
      <c r="A543" s="93"/>
      <c r="B543" s="94" t="str">
        <f ca="1">IFERROR(OFFSET(DC[[#Headers],[Code Project]],MATCH(MYCS8[[#This Row],[Project Code and Name ]],DC[Code Project],0),-3),"")</f>
        <v/>
      </c>
      <c r="C543" s="93"/>
      <c r="D543" s="93"/>
      <c r="E543" s="93"/>
      <c r="F543" s="93"/>
      <c r="G543" s="93"/>
      <c r="H543" s="93"/>
      <c r="I543" s="97"/>
      <c r="J543" s="97"/>
      <c r="K543" s="97"/>
      <c r="L543" s="97"/>
      <c r="M543" s="98">
        <f>I543+J543+K543+MYCS8[[#This Row],[Non contractual commitments]]</f>
        <v>0</v>
      </c>
      <c r="N543" s="97"/>
      <c r="O543" s="97"/>
      <c r="P543" s="97"/>
      <c r="Q543" s="97"/>
      <c r="R543" s="97"/>
      <c r="S543" s="93"/>
      <c r="T543" s="93"/>
      <c r="U543" s="100"/>
    </row>
    <row r="544" spans="1:21" ht="20.25" x14ac:dyDescent="0.3">
      <c r="A544" s="93"/>
      <c r="B544" s="94" t="str">
        <f ca="1">IFERROR(OFFSET(DC[[#Headers],[Code Project]],MATCH(MYCS8[[#This Row],[Project Code and Name ]],DC[Code Project],0),-3),"")</f>
        <v/>
      </c>
      <c r="C544" s="93"/>
      <c r="D544" s="93"/>
      <c r="E544" s="93"/>
      <c r="F544" s="93"/>
      <c r="G544" s="93"/>
      <c r="H544" s="93"/>
      <c r="I544" s="97"/>
      <c r="J544" s="97"/>
      <c r="K544" s="97"/>
      <c r="L544" s="97"/>
      <c r="M544" s="98">
        <f>I544+J544+K544+MYCS8[[#This Row],[Non contractual commitments]]</f>
        <v>0</v>
      </c>
      <c r="N544" s="97"/>
      <c r="O544" s="97"/>
      <c r="P544" s="97"/>
      <c r="Q544" s="97"/>
      <c r="R544" s="97"/>
      <c r="S544" s="93"/>
      <c r="T544" s="93"/>
      <c r="U544" s="100"/>
    </row>
    <row r="545" spans="1:21" ht="20.25" x14ac:dyDescent="0.3">
      <c r="A545" s="93"/>
      <c r="B545" s="94" t="str">
        <f ca="1">IFERROR(OFFSET(DC[[#Headers],[Code Project]],MATCH(MYCS8[[#This Row],[Project Code and Name ]],DC[Code Project],0),-3),"")</f>
        <v/>
      </c>
      <c r="C545" s="93"/>
      <c r="D545" s="93"/>
      <c r="E545" s="93"/>
      <c r="F545" s="93"/>
      <c r="G545" s="93"/>
      <c r="H545" s="93"/>
      <c r="I545" s="97"/>
      <c r="J545" s="97"/>
      <c r="K545" s="97"/>
      <c r="L545" s="97"/>
      <c r="M545" s="98">
        <f>I545+J545+K545+MYCS8[[#This Row],[Non contractual commitments]]</f>
        <v>0</v>
      </c>
      <c r="N545" s="97"/>
      <c r="O545" s="97"/>
      <c r="P545" s="97"/>
      <c r="Q545" s="97"/>
      <c r="R545" s="97"/>
      <c r="S545" s="93"/>
      <c r="T545" s="93"/>
      <c r="U545" s="100"/>
    </row>
    <row r="546" spans="1:21" ht="20.25" x14ac:dyDescent="0.3">
      <c r="A546" s="93"/>
      <c r="B546" s="94" t="str">
        <f ca="1">IFERROR(OFFSET(DC[[#Headers],[Code Project]],MATCH(MYCS8[[#This Row],[Project Code and Name ]],DC[Code Project],0),-3),"")</f>
        <v/>
      </c>
      <c r="C546" s="93"/>
      <c r="D546" s="93"/>
      <c r="E546" s="93"/>
      <c r="F546" s="93"/>
      <c r="G546" s="93"/>
      <c r="H546" s="93"/>
      <c r="I546" s="97"/>
      <c r="J546" s="97"/>
      <c r="K546" s="97"/>
      <c r="L546" s="97"/>
      <c r="M546" s="98">
        <f>I546+J546+K546+MYCS8[[#This Row],[Non contractual commitments]]</f>
        <v>0</v>
      </c>
      <c r="N546" s="97"/>
      <c r="O546" s="97"/>
      <c r="P546" s="97"/>
      <c r="Q546" s="97"/>
      <c r="R546" s="97"/>
      <c r="S546" s="93"/>
      <c r="T546" s="93"/>
      <c r="U546" s="100"/>
    </row>
    <row r="547" spans="1:21" ht="20.25" x14ac:dyDescent="0.3">
      <c r="A547" s="93"/>
      <c r="B547" s="94" t="str">
        <f ca="1">IFERROR(OFFSET(DC[[#Headers],[Code Project]],MATCH(MYCS8[[#This Row],[Project Code and Name ]],DC[Code Project],0),-3),"")</f>
        <v/>
      </c>
      <c r="C547" s="93"/>
      <c r="D547" s="93"/>
      <c r="E547" s="93"/>
      <c r="F547" s="93"/>
      <c r="G547" s="93"/>
      <c r="H547" s="93"/>
      <c r="I547" s="97"/>
      <c r="J547" s="97"/>
      <c r="K547" s="97"/>
      <c r="L547" s="97"/>
      <c r="M547" s="98">
        <f>I547+J547+K547+MYCS8[[#This Row],[Non contractual commitments]]</f>
        <v>0</v>
      </c>
      <c r="N547" s="97"/>
      <c r="O547" s="97"/>
      <c r="P547" s="97"/>
      <c r="Q547" s="97"/>
      <c r="R547" s="97"/>
      <c r="S547" s="93"/>
      <c r="T547" s="93"/>
      <c r="U547" s="100"/>
    </row>
    <row r="548" spans="1:21" ht="20.25" x14ac:dyDescent="0.3">
      <c r="A548" s="93"/>
      <c r="B548" s="94" t="str">
        <f ca="1">IFERROR(OFFSET(DC[[#Headers],[Code Project]],MATCH(MYCS8[[#This Row],[Project Code and Name ]],DC[Code Project],0),-3),"")</f>
        <v/>
      </c>
      <c r="C548" s="93"/>
      <c r="D548" s="93"/>
      <c r="E548" s="93"/>
      <c r="F548" s="93"/>
      <c r="G548" s="93"/>
      <c r="H548" s="93"/>
      <c r="I548" s="97"/>
      <c r="J548" s="97"/>
      <c r="K548" s="97"/>
      <c r="L548" s="97"/>
      <c r="M548" s="98">
        <f>I548+J548+K548+MYCS8[[#This Row],[Non contractual commitments]]</f>
        <v>0</v>
      </c>
      <c r="N548" s="97"/>
      <c r="O548" s="97"/>
      <c r="P548" s="97"/>
      <c r="Q548" s="97"/>
      <c r="R548" s="97"/>
      <c r="S548" s="93"/>
      <c r="T548" s="93"/>
      <c r="U548" s="100"/>
    </row>
    <row r="549" spans="1:21" ht="20.25" x14ac:dyDescent="0.3">
      <c r="A549" s="93"/>
      <c r="B549" s="94" t="str">
        <f ca="1">IFERROR(OFFSET(DC[[#Headers],[Code Project]],MATCH(MYCS8[[#This Row],[Project Code and Name ]],DC[Code Project],0),-3),"")</f>
        <v/>
      </c>
      <c r="C549" s="93"/>
      <c r="D549" s="93"/>
      <c r="E549" s="93"/>
      <c r="F549" s="93"/>
      <c r="G549" s="93"/>
      <c r="H549" s="93"/>
      <c r="I549" s="97"/>
      <c r="J549" s="97"/>
      <c r="K549" s="97"/>
      <c r="L549" s="97"/>
      <c r="M549" s="98">
        <f>I549+J549+K549+MYCS8[[#This Row],[Non contractual commitments]]</f>
        <v>0</v>
      </c>
      <c r="N549" s="97"/>
      <c r="O549" s="97"/>
      <c r="P549" s="97"/>
      <c r="Q549" s="97"/>
      <c r="R549" s="97"/>
      <c r="S549" s="93"/>
      <c r="T549" s="93"/>
      <c r="U549" s="100"/>
    </row>
    <row r="550" spans="1:21" ht="20.25" x14ac:dyDescent="0.3">
      <c r="A550" s="93"/>
      <c r="B550" s="94" t="str">
        <f ca="1">IFERROR(OFFSET(DC[[#Headers],[Code Project]],MATCH(MYCS8[[#This Row],[Project Code and Name ]],DC[Code Project],0),-3),"")</f>
        <v/>
      </c>
      <c r="C550" s="93"/>
      <c r="D550" s="93"/>
      <c r="E550" s="93"/>
      <c r="F550" s="93"/>
      <c r="G550" s="93"/>
      <c r="H550" s="93"/>
      <c r="I550" s="97"/>
      <c r="J550" s="97"/>
      <c r="K550" s="97"/>
      <c r="L550" s="97"/>
      <c r="M550" s="98">
        <f>I550+J550+K550+MYCS8[[#This Row],[Non contractual commitments]]</f>
        <v>0</v>
      </c>
      <c r="N550" s="97"/>
      <c r="O550" s="97"/>
      <c r="P550" s="97"/>
      <c r="Q550" s="97"/>
      <c r="R550" s="97"/>
      <c r="S550" s="93"/>
      <c r="T550" s="93"/>
      <c r="U550" s="100"/>
    </row>
    <row r="551" spans="1:21" ht="20.25" x14ac:dyDescent="0.3">
      <c r="A551" s="93"/>
      <c r="B551" s="94" t="str">
        <f ca="1">IFERROR(OFFSET(DC[[#Headers],[Code Project]],MATCH(MYCS8[[#This Row],[Project Code and Name ]],DC[Code Project],0),-3),"")</f>
        <v/>
      </c>
      <c r="C551" s="93"/>
      <c r="D551" s="93"/>
      <c r="E551" s="93"/>
      <c r="F551" s="93"/>
      <c r="G551" s="93"/>
      <c r="H551" s="93"/>
      <c r="I551" s="97"/>
      <c r="J551" s="97"/>
      <c r="K551" s="97"/>
      <c r="L551" s="97"/>
      <c r="M551" s="98">
        <f>I551+J551+K551+MYCS8[[#This Row],[Non contractual commitments]]</f>
        <v>0</v>
      </c>
      <c r="N551" s="97"/>
      <c r="O551" s="97"/>
      <c r="P551" s="97"/>
      <c r="Q551" s="97"/>
      <c r="R551" s="97"/>
      <c r="S551" s="93"/>
      <c r="T551" s="93"/>
      <c r="U551" s="100"/>
    </row>
    <row r="552" spans="1:21" ht="20.25" x14ac:dyDescent="0.3">
      <c r="A552" s="93"/>
      <c r="B552" s="94" t="str">
        <f ca="1">IFERROR(OFFSET(DC[[#Headers],[Code Project]],MATCH(MYCS8[[#This Row],[Project Code and Name ]],DC[Code Project],0),-3),"")</f>
        <v/>
      </c>
      <c r="C552" s="93"/>
      <c r="D552" s="93"/>
      <c r="E552" s="93"/>
      <c r="F552" s="93"/>
      <c r="G552" s="93"/>
      <c r="H552" s="93"/>
      <c r="I552" s="97"/>
      <c r="J552" s="97"/>
      <c r="K552" s="97"/>
      <c r="L552" s="97"/>
      <c r="M552" s="98">
        <f>I552+J552+K552+MYCS8[[#This Row],[Non contractual commitments]]</f>
        <v>0</v>
      </c>
      <c r="N552" s="97"/>
      <c r="O552" s="97"/>
      <c r="P552" s="97"/>
      <c r="Q552" s="97"/>
      <c r="R552" s="97"/>
      <c r="S552" s="93"/>
      <c r="T552" s="93"/>
      <c r="U552" s="100"/>
    </row>
    <row r="553" spans="1:21" ht="20.25" x14ac:dyDescent="0.3">
      <c r="A553" s="93"/>
      <c r="B553" s="94" t="str">
        <f ca="1">IFERROR(OFFSET(DC[[#Headers],[Code Project]],MATCH(MYCS8[[#This Row],[Project Code and Name ]],DC[Code Project],0),-3),"")</f>
        <v/>
      </c>
      <c r="C553" s="93"/>
      <c r="D553" s="93"/>
      <c r="E553" s="93"/>
      <c r="F553" s="93"/>
      <c r="G553" s="93"/>
      <c r="H553" s="93"/>
      <c r="I553" s="97"/>
      <c r="J553" s="97"/>
      <c r="K553" s="97"/>
      <c r="L553" s="97"/>
      <c r="M553" s="98">
        <f>I553+J553+K553+MYCS8[[#This Row],[Non contractual commitments]]</f>
        <v>0</v>
      </c>
      <c r="N553" s="97"/>
      <c r="O553" s="97"/>
      <c r="P553" s="97"/>
      <c r="Q553" s="97"/>
      <c r="R553" s="97"/>
      <c r="S553" s="93"/>
      <c r="T553" s="93"/>
      <c r="U553" s="100"/>
    </row>
    <row r="554" spans="1:21" ht="20.25" x14ac:dyDescent="0.3">
      <c r="A554" s="93"/>
      <c r="B554" s="94" t="str">
        <f ca="1">IFERROR(OFFSET(DC[[#Headers],[Code Project]],MATCH(MYCS8[[#This Row],[Project Code and Name ]],DC[Code Project],0),-3),"")</f>
        <v/>
      </c>
      <c r="C554" s="93"/>
      <c r="D554" s="93"/>
      <c r="E554" s="93"/>
      <c r="F554" s="93"/>
      <c r="G554" s="93"/>
      <c r="H554" s="93"/>
      <c r="I554" s="97"/>
      <c r="J554" s="97"/>
      <c r="K554" s="97"/>
      <c r="L554" s="97"/>
      <c r="M554" s="98">
        <f>I554+J554+K554+MYCS8[[#This Row],[Non contractual commitments]]</f>
        <v>0</v>
      </c>
      <c r="N554" s="97"/>
      <c r="O554" s="97"/>
      <c r="P554" s="97"/>
      <c r="Q554" s="97"/>
      <c r="R554" s="97"/>
      <c r="S554" s="93"/>
      <c r="T554" s="93"/>
      <c r="U554" s="100"/>
    </row>
    <row r="555" spans="1:21" ht="20.25" x14ac:dyDescent="0.3">
      <c r="A555" s="93"/>
      <c r="B555" s="94" t="str">
        <f ca="1">IFERROR(OFFSET(DC[[#Headers],[Code Project]],MATCH(MYCS8[[#This Row],[Project Code and Name ]],DC[Code Project],0),-3),"")</f>
        <v/>
      </c>
      <c r="C555" s="93"/>
      <c r="D555" s="93"/>
      <c r="E555" s="93"/>
      <c r="F555" s="93"/>
      <c r="G555" s="93"/>
      <c r="H555" s="93"/>
      <c r="I555" s="97"/>
      <c r="J555" s="97"/>
      <c r="K555" s="97"/>
      <c r="L555" s="97"/>
      <c r="M555" s="98">
        <f>I555+J555+K555+MYCS8[[#This Row],[Non contractual commitments]]</f>
        <v>0</v>
      </c>
      <c r="N555" s="97"/>
      <c r="O555" s="97"/>
      <c r="P555" s="97"/>
      <c r="Q555" s="97"/>
      <c r="R555" s="97"/>
      <c r="S555" s="93"/>
      <c r="T555" s="93"/>
      <c r="U555" s="100"/>
    </row>
    <row r="556" spans="1:21" ht="20.25" x14ac:dyDescent="0.3">
      <c r="A556" s="93"/>
      <c r="B556" s="94" t="str">
        <f ca="1">IFERROR(OFFSET(DC[[#Headers],[Code Project]],MATCH(MYCS8[[#This Row],[Project Code and Name ]],DC[Code Project],0),-3),"")</f>
        <v/>
      </c>
      <c r="C556" s="93"/>
      <c r="D556" s="93"/>
      <c r="E556" s="93"/>
      <c r="F556" s="93"/>
      <c r="G556" s="93"/>
      <c r="H556" s="93"/>
      <c r="I556" s="97"/>
      <c r="J556" s="97"/>
      <c r="K556" s="97"/>
      <c r="L556" s="97"/>
      <c r="M556" s="98">
        <f>I556+J556+K556+MYCS8[[#This Row],[Non contractual commitments]]</f>
        <v>0</v>
      </c>
      <c r="N556" s="97"/>
      <c r="O556" s="97"/>
      <c r="P556" s="97"/>
      <c r="Q556" s="97"/>
      <c r="R556" s="97"/>
      <c r="S556" s="93"/>
      <c r="T556" s="93"/>
      <c r="U556" s="100"/>
    </row>
    <row r="557" spans="1:21" ht="20.25" x14ac:dyDescent="0.3">
      <c r="A557" s="93"/>
      <c r="B557" s="94" t="str">
        <f ca="1">IFERROR(OFFSET(DC[[#Headers],[Code Project]],MATCH(MYCS8[[#This Row],[Project Code and Name ]],DC[Code Project],0),-3),"")</f>
        <v/>
      </c>
      <c r="C557" s="93"/>
      <c r="D557" s="93"/>
      <c r="E557" s="93"/>
      <c r="F557" s="93"/>
      <c r="G557" s="93"/>
      <c r="H557" s="93"/>
      <c r="I557" s="97"/>
      <c r="J557" s="97"/>
      <c r="K557" s="97"/>
      <c r="L557" s="97"/>
      <c r="M557" s="98">
        <f>I557+J557+K557+MYCS8[[#This Row],[Non contractual commitments]]</f>
        <v>0</v>
      </c>
      <c r="N557" s="97"/>
      <c r="O557" s="97"/>
      <c r="P557" s="97"/>
      <c r="Q557" s="97"/>
      <c r="R557" s="97"/>
      <c r="S557" s="93"/>
      <c r="T557" s="93"/>
      <c r="U557" s="100"/>
    </row>
    <row r="558" spans="1:21" ht="20.25" x14ac:dyDescent="0.3">
      <c r="A558" s="93"/>
      <c r="B558" s="94" t="str">
        <f ca="1">IFERROR(OFFSET(DC[[#Headers],[Code Project]],MATCH(MYCS8[[#This Row],[Project Code and Name ]],DC[Code Project],0),-3),"")</f>
        <v/>
      </c>
      <c r="C558" s="93"/>
      <c r="D558" s="93"/>
      <c r="E558" s="93"/>
      <c r="F558" s="93"/>
      <c r="G558" s="93"/>
      <c r="H558" s="93"/>
      <c r="I558" s="97"/>
      <c r="J558" s="97"/>
      <c r="K558" s="97"/>
      <c r="L558" s="97"/>
      <c r="M558" s="98">
        <f>I558+J558+K558+MYCS8[[#This Row],[Non contractual commitments]]</f>
        <v>0</v>
      </c>
      <c r="N558" s="97"/>
      <c r="O558" s="97"/>
      <c r="P558" s="97"/>
      <c r="Q558" s="97"/>
      <c r="R558" s="97"/>
      <c r="S558" s="93"/>
      <c r="T558" s="93"/>
      <c r="U558" s="100"/>
    </row>
    <row r="559" spans="1:21" ht="20.25" x14ac:dyDescent="0.3">
      <c r="A559" s="93"/>
      <c r="B559" s="94" t="str">
        <f ca="1">IFERROR(OFFSET(DC[[#Headers],[Code Project]],MATCH(MYCS8[[#This Row],[Project Code and Name ]],DC[Code Project],0),-3),"")</f>
        <v/>
      </c>
      <c r="C559" s="93"/>
      <c r="D559" s="93"/>
      <c r="E559" s="93"/>
      <c r="F559" s="93"/>
      <c r="G559" s="93"/>
      <c r="H559" s="93"/>
      <c r="I559" s="97"/>
      <c r="J559" s="97"/>
      <c r="K559" s="97"/>
      <c r="L559" s="97"/>
      <c r="M559" s="98">
        <f>I559+J559+K559+MYCS8[[#This Row],[Non contractual commitments]]</f>
        <v>0</v>
      </c>
      <c r="N559" s="97"/>
      <c r="O559" s="97"/>
      <c r="P559" s="97"/>
      <c r="Q559" s="97"/>
      <c r="R559" s="97"/>
      <c r="S559" s="93"/>
      <c r="T559" s="93"/>
      <c r="U559" s="100"/>
    </row>
    <row r="560" spans="1:21" ht="20.25" x14ac:dyDescent="0.3">
      <c r="A560" s="93"/>
      <c r="B560" s="94" t="str">
        <f ca="1">IFERROR(OFFSET(DC[[#Headers],[Code Project]],MATCH(MYCS8[[#This Row],[Project Code and Name ]],DC[Code Project],0),-3),"")</f>
        <v/>
      </c>
      <c r="C560" s="93"/>
      <c r="D560" s="93"/>
      <c r="E560" s="93"/>
      <c r="F560" s="93"/>
      <c r="G560" s="93"/>
      <c r="H560" s="93"/>
      <c r="I560" s="97"/>
      <c r="J560" s="97"/>
      <c r="K560" s="97"/>
      <c r="L560" s="97"/>
      <c r="M560" s="98">
        <f>I560+J560+K560+MYCS8[[#This Row],[Non contractual commitments]]</f>
        <v>0</v>
      </c>
      <c r="N560" s="97"/>
      <c r="O560" s="97"/>
      <c r="P560" s="97"/>
      <c r="Q560" s="97"/>
      <c r="R560" s="97"/>
      <c r="S560" s="93"/>
      <c r="T560" s="93"/>
      <c r="U560" s="100"/>
    </row>
    <row r="561" spans="1:21" ht="20.25" x14ac:dyDescent="0.3">
      <c r="A561" s="93"/>
      <c r="B561" s="94" t="str">
        <f ca="1">IFERROR(OFFSET(DC[[#Headers],[Code Project]],MATCH(MYCS8[[#This Row],[Project Code and Name ]],DC[Code Project],0),-3),"")</f>
        <v/>
      </c>
      <c r="C561" s="93"/>
      <c r="D561" s="93"/>
      <c r="E561" s="93"/>
      <c r="F561" s="93"/>
      <c r="G561" s="93"/>
      <c r="H561" s="93"/>
      <c r="I561" s="97"/>
      <c r="J561" s="97"/>
      <c r="K561" s="97"/>
      <c r="L561" s="97"/>
      <c r="M561" s="98">
        <f>I561+J561+K561+MYCS8[[#This Row],[Non contractual commitments]]</f>
        <v>0</v>
      </c>
      <c r="N561" s="97"/>
      <c r="O561" s="97"/>
      <c r="P561" s="97"/>
      <c r="Q561" s="97"/>
      <c r="R561" s="97"/>
      <c r="S561" s="93"/>
      <c r="T561" s="93"/>
      <c r="U561" s="100"/>
    </row>
    <row r="562" spans="1:21" ht="20.25" x14ac:dyDescent="0.3">
      <c r="A562" s="93"/>
      <c r="B562" s="94" t="str">
        <f ca="1">IFERROR(OFFSET(DC[[#Headers],[Code Project]],MATCH(MYCS8[[#This Row],[Project Code and Name ]],DC[Code Project],0),-3),"")</f>
        <v/>
      </c>
      <c r="C562" s="93"/>
      <c r="D562" s="93"/>
      <c r="E562" s="93"/>
      <c r="F562" s="93"/>
      <c r="G562" s="93"/>
      <c r="H562" s="93"/>
      <c r="I562" s="97"/>
      <c r="J562" s="97"/>
      <c r="K562" s="97"/>
      <c r="L562" s="97"/>
      <c r="M562" s="98">
        <f>I562+J562+K562+MYCS8[[#This Row],[Non contractual commitments]]</f>
        <v>0</v>
      </c>
      <c r="N562" s="97"/>
      <c r="O562" s="97"/>
      <c r="P562" s="97"/>
      <c r="Q562" s="97"/>
      <c r="R562" s="97"/>
      <c r="S562" s="93"/>
      <c r="T562" s="93"/>
      <c r="U562" s="100"/>
    </row>
    <row r="563" spans="1:21" ht="20.25" x14ac:dyDescent="0.3">
      <c r="A563" s="93"/>
      <c r="B563" s="94" t="str">
        <f ca="1">IFERROR(OFFSET(DC[[#Headers],[Code Project]],MATCH(MYCS8[[#This Row],[Project Code and Name ]],DC[Code Project],0),-3),"")</f>
        <v/>
      </c>
      <c r="C563" s="93"/>
      <c r="D563" s="93"/>
      <c r="E563" s="93"/>
      <c r="F563" s="93"/>
      <c r="G563" s="93"/>
      <c r="H563" s="93"/>
      <c r="I563" s="97"/>
      <c r="J563" s="97"/>
      <c r="K563" s="97"/>
      <c r="L563" s="97"/>
      <c r="M563" s="98">
        <f>I563+J563+K563+MYCS8[[#This Row],[Non contractual commitments]]</f>
        <v>0</v>
      </c>
      <c r="N563" s="97"/>
      <c r="O563" s="97"/>
      <c r="P563" s="97"/>
      <c r="Q563" s="97"/>
      <c r="R563" s="97"/>
      <c r="S563" s="93"/>
      <c r="T563" s="93"/>
      <c r="U563" s="100"/>
    </row>
    <row r="564" spans="1:21" ht="20.25" x14ac:dyDescent="0.3">
      <c r="A564" s="93"/>
      <c r="B564" s="94" t="str">
        <f ca="1">IFERROR(OFFSET(DC[[#Headers],[Code Project]],MATCH(MYCS8[[#This Row],[Project Code and Name ]],DC[Code Project],0),-3),"")</f>
        <v/>
      </c>
      <c r="C564" s="93"/>
      <c r="D564" s="93"/>
      <c r="E564" s="93"/>
      <c r="F564" s="93"/>
      <c r="G564" s="93"/>
      <c r="H564" s="93"/>
      <c r="I564" s="97"/>
      <c r="J564" s="97"/>
      <c r="K564" s="97"/>
      <c r="L564" s="97"/>
      <c r="M564" s="98">
        <f>I564+J564+K564+MYCS8[[#This Row],[Non contractual commitments]]</f>
        <v>0</v>
      </c>
      <c r="N564" s="97"/>
      <c r="O564" s="97"/>
      <c r="P564" s="97"/>
      <c r="Q564" s="97"/>
      <c r="R564" s="97"/>
      <c r="S564" s="93"/>
      <c r="T564" s="93"/>
      <c r="U564" s="100"/>
    </row>
    <row r="565" spans="1:21" ht="20.25" x14ac:dyDescent="0.3">
      <c r="A565" s="93"/>
      <c r="B565" s="94" t="str">
        <f ca="1">IFERROR(OFFSET(DC[[#Headers],[Code Project]],MATCH(MYCS8[[#This Row],[Project Code and Name ]],DC[Code Project],0),-3),"")</f>
        <v/>
      </c>
      <c r="C565" s="93"/>
      <c r="D565" s="93"/>
      <c r="E565" s="93"/>
      <c r="F565" s="93"/>
      <c r="G565" s="93"/>
      <c r="H565" s="93"/>
      <c r="I565" s="97"/>
      <c r="J565" s="97"/>
      <c r="K565" s="97"/>
      <c r="L565" s="97"/>
      <c r="M565" s="98">
        <f>I565+J565+K565+MYCS8[[#This Row],[Non contractual commitments]]</f>
        <v>0</v>
      </c>
      <c r="N565" s="97"/>
      <c r="O565" s="97"/>
      <c r="P565" s="97"/>
      <c r="Q565" s="97"/>
      <c r="R565" s="97"/>
      <c r="S565" s="93"/>
      <c r="T565" s="93"/>
      <c r="U565" s="100"/>
    </row>
    <row r="566" spans="1:21" ht="20.25" x14ac:dyDescent="0.3">
      <c r="A566" s="93"/>
      <c r="B566" s="94" t="str">
        <f ca="1">IFERROR(OFFSET(DC[[#Headers],[Code Project]],MATCH(MYCS8[[#This Row],[Project Code and Name ]],DC[Code Project],0),-3),"")</f>
        <v/>
      </c>
      <c r="C566" s="93"/>
      <c r="D566" s="93"/>
      <c r="E566" s="93"/>
      <c r="F566" s="93"/>
      <c r="G566" s="93"/>
      <c r="H566" s="93"/>
      <c r="I566" s="97"/>
      <c r="J566" s="97"/>
      <c r="K566" s="97"/>
      <c r="L566" s="97"/>
      <c r="M566" s="98">
        <f>I566+J566+K566+MYCS8[[#This Row],[Non contractual commitments]]</f>
        <v>0</v>
      </c>
      <c r="N566" s="97"/>
      <c r="O566" s="97"/>
      <c r="P566" s="97"/>
      <c r="Q566" s="97"/>
      <c r="R566" s="97"/>
      <c r="S566" s="93"/>
      <c r="T566" s="93"/>
      <c r="U566" s="100"/>
    </row>
    <row r="567" spans="1:21" ht="20.25" x14ac:dyDescent="0.3">
      <c r="A567" s="93"/>
      <c r="B567" s="94" t="str">
        <f ca="1">IFERROR(OFFSET(DC[[#Headers],[Code Project]],MATCH(MYCS8[[#This Row],[Project Code and Name ]],DC[Code Project],0),-3),"")</f>
        <v/>
      </c>
      <c r="C567" s="93"/>
      <c r="D567" s="93"/>
      <c r="E567" s="93"/>
      <c r="F567" s="93"/>
      <c r="G567" s="93"/>
      <c r="H567" s="93"/>
      <c r="I567" s="97"/>
      <c r="J567" s="97"/>
      <c r="K567" s="97"/>
      <c r="L567" s="97"/>
      <c r="M567" s="98">
        <f>I567+J567+K567+MYCS8[[#This Row],[Non contractual commitments]]</f>
        <v>0</v>
      </c>
      <c r="N567" s="97"/>
      <c r="O567" s="97"/>
      <c r="P567" s="97"/>
      <c r="Q567" s="97"/>
      <c r="R567" s="97"/>
      <c r="S567" s="93"/>
      <c r="T567" s="93"/>
      <c r="U567" s="100"/>
    </row>
    <row r="568" spans="1:21" ht="20.25" x14ac:dyDescent="0.3">
      <c r="A568" s="93"/>
      <c r="B568" s="94" t="str">
        <f ca="1">IFERROR(OFFSET(DC[[#Headers],[Code Project]],MATCH(MYCS8[[#This Row],[Project Code and Name ]],DC[Code Project],0),-3),"")</f>
        <v/>
      </c>
      <c r="C568" s="93"/>
      <c r="D568" s="93"/>
      <c r="E568" s="93"/>
      <c r="F568" s="93"/>
      <c r="G568" s="93"/>
      <c r="H568" s="93"/>
      <c r="I568" s="97"/>
      <c r="J568" s="97"/>
      <c r="K568" s="97"/>
      <c r="L568" s="97"/>
      <c r="M568" s="98">
        <f>I568+J568+K568+MYCS8[[#This Row],[Non contractual commitments]]</f>
        <v>0</v>
      </c>
      <c r="N568" s="97"/>
      <c r="O568" s="97"/>
      <c r="P568" s="97"/>
      <c r="Q568" s="97"/>
      <c r="R568" s="97"/>
      <c r="S568" s="93"/>
      <c r="T568" s="93"/>
      <c r="U568" s="100"/>
    </row>
    <row r="569" spans="1:21" ht="20.25" x14ac:dyDescent="0.3">
      <c r="A569" s="93"/>
      <c r="B569" s="94" t="str">
        <f ca="1">IFERROR(OFFSET(DC[[#Headers],[Code Project]],MATCH(MYCS8[[#This Row],[Project Code and Name ]],DC[Code Project],0),-3),"")</f>
        <v/>
      </c>
      <c r="C569" s="93"/>
      <c r="D569" s="93"/>
      <c r="E569" s="93"/>
      <c r="F569" s="93"/>
      <c r="G569" s="93"/>
      <c r="H569" s="93"/>
      <c r="I569" s="97"/>
      <c r="J569" s="97"/>
      <c r="K569" s="97"/>
      <c r="L569" s="97"/>
      <c r="M569" s="98">
        <f>I569+J569+K569+MYCS8[[#This Row],[Non contractual commitments]]</f>
        <v>0</v>
      </c>
      <c r="N569" s="97"/>
      <c r="O569" s="97"/>
      <c r="P569" s="97"/>
      <c r="Q569" s="97"/>
      <c r="R569" s="97"/>
      <c r="S569" s="93"/>
      <c r="T569" s="93"/>
      <c r="U569" s="100"/>
    </row>
    <row r="570" spans="1:21" ht="20.25" x14ac:dyDescent="0.3">
      <c r="A570" s="93"/>
      <c r="B570" s="94" t="str">
        <f ca="1">IFERROR(OFFSET(DC[[#Headers],[Code Project]],MATCH(MYCS8[[#This Row],[Project Code and Name ]],DC[Code Project],0),-3),"")</f>
        <v/>
      </c>
      <c r="C570" s="93"/>
      <c r="D570" s="93"/>
      <c r="E570" s="93"/>
      <c r="F570" s="93"/>
      <c r="G570" s="93"/>
      <c r="H570" s="93"/>
      <c r="I570" s="97"/>
      <c r="J570" s="97"/>
      <c r="K570" s="97"/>
      <c r="L570" s="97"/>
      <c r="M570" s="98">
        <f>I570+J570+K570+MYCS8[[#This Row],[Non contractual commitments]]</f>
        <v>0</v>
      </c>
      <c r="N570" s="97"/>
      <c r="O570" s="97"/>
      <c r="P570" s="97"/>
      <c r="Q570" s="97"/>
      <c r="R570" s="97"/>
      <c r="S570" s="93"/>
      <c r="T570" s="93"/>
      <c r="U570" s="100"/>
    </row>
    <row r="571" spans="1:21" ht="20.25" x14ac:dyDescent="0.3">
      <c r="A571" s="93"/>
      <c r="B571" s="94" t="str">
        <f ca="1">IFERROR(OFFSET(DC[[#Headers],[Code Project]],MATCH(MYCS8[[#This Row],[Project Code and Name ]],DC[Code Project],0),-3),"")</f>
        <v/>
      </c>
      <c r="C571" s="93"/>
      <c r="D571" s="93"/>
      <c r="E571" s="93"/>
      <c r="F571" s="93"/>
      <c r="G571" s="93"/>
      <c r="H571" s="93"/>
      <c r="I571" s="97"/>
      <c r="J571" s="97"/>
      <c r="K571" s="97"/>
      <c r="L571" s="97"/>
      <c r="M571" s="98">
        <f>I571+J571+K571+MYCS8[[#This Row],[Non contractual commitments]]</f>
        <v>0</v>
      </c>
      <c r="N571" s="97"/>
      <c r="O571" s="97"/>
      <c r="P571" s="97"/>
      <c r="Q571" s="97"/>
      <c r="R571" s="97"/>
      <c r="S571" s="93"/>
      <c r="T571" s="93"/>
      <c r="U571" s="100"/>
    </row>
    <row r="572" spans="1:21" ht="20.25" x14ac:dyDescent="0.3">
      <c r="A572" s="93"/>
      <c r="B572" s="94" t="str">
        <f ca="1">IFERROR(OFFSET(DC[[#Headers],[Code Project]],MATCH(MYCS8[[#This Row],[Project Code and Name ]],DC[Code Project],0),-3),"")</f>
        <v/>
      </c>
      <c r="C572" s="93"/>
      <c r="D572" s="93"/>
      <c r="E572" s="93"/>
      <c r="F572" s="93"/>
      <c r="G572" s="93"/>
      <c r="H572" s="93"/>
      <c r="I572" s="97"/>
      <c r="J572" s="97"/>
      <c r="K572" s="97"/>
      <c r="L572" s="97"/>
      <c r="M572" s="98">
        <f>I572+J572+K572+MYCS8[[#This Row],[Non contractual commitments]]</f>
        <v>0</v>
      </c>
      <c r="N572" s="97"/>
      <c r="O572" s="97"/>
      <c r="P572" s="97"/>
      <c r="Q572" s="97"/>
      <c r="R572" s="97"/>
      <c r="S572" s="93"/>
      <c r="T572" s="93"/>
      <c r="U572" s="100"/>
    </row>
    <row r="573" spans="1:21" ht="20.25" x14ac:dyDescent="0.3">
      <c r="A573" s="93"/>
      <c r="B573" s="94" t="str">
        <f ca="1">IFERROR(OFFSET(DC[[#Headers],[Code Project]],MATCH(MYCS8[[#This Row],[Project Code and Name ]],DC[Code Project],0),-3),"")</f>
        <v/>
      </c>
      <c r="C573" s="93"/>
      <c r="D573" s="93"/>
      <c r="E573" s="93"/>
      <c r="F573" s="93"/>
      <c r="G573" s="93"/>
      <c r="H573" s="93"/>
      <c r="I573" s="97"/>
      <c r="J573" s="97"/>
      <c r="K573" s="97"/>
      <c r="L573" s="97"/>
      <c r="M573" s="98">
        <f>I573+J573+K573+MYCS8[[#This Row],[Non contractual commitments]]</f>
        <v>0</v>
      </c>
      <c r="N573" s="97"/>
      <c r="O573" s="97"/>
      <c r="P573" s="97"/>
      <c r="Q573" s="97"/>
      <c r="R573" s="97"/>
      <c r="S573" s="93"/>
      <c r="T573" s="93"/>
      <c r="U573" s="100"/>
    </row>
    <row r="574" spans="1:21" ht="20.25" x14ac:dyDescent="0.3">
      <c r="A574" s="93"/>
      <c r="B574" s="94" t="str">
        <f ca="1">IFERROR(OFFSET(DC[[#Headers],[Code Project]],MATCH(MYCS8[[#This Row],[Project Code and Name ]],DC[Code Project],0),-3),"")</f>
        <v/>
      </c>
      <c r="C574" s="93"/>
      <c r="D574" s="93"/>
      <c r="E574" s="93"/>
      <c r="F574" s="93"/>
      <c r="G574" s="93"/>
      <c r="H574" s="93"/>
      <c r="I574" s="97"/>
      <c r="J574" s="97"/>
      <c r="K574" s="97"/>
      <c r="L574" s="97"/>
      <c r="M574" s="98">
        <f>I574+J574+K574+MYCS8[[#This Row],[Non contractual commitments]]</f>
        <v>0</v>
      </c>
      <c r="N574" s="97"/>
      <c r="O574" s="97"/>
      <c r="P574" s="97"/>
      <c r="Q574" s="97"/>
      <c r="R574" s="97"/>
      <c r="S574" s="93"/>
      <c r="T574" s="93"/>
      <c r="U574" s="100"/>
    </row>
    <row r="575" spans="1:21" ht="20.25" x14ac:dyDescent="0.3">
      <c r="A575" s="93"/>
      <c r="B575" s="94" t="str">
        <f ca="1">IFERROR(OFFSET(DC[[#Headers],[Code Project]],MATCH(MYCS8[[#This Row],[Project Code and Name ]],DC[Code Project],0),-3),"")</f>
        <v/>
      </c>
      <c r="C575" s="93"/>
      <c r="D575" s="93"/>
      <c r="E575" s="93"/>
      <c r="F575" s="93"/>
      <c r="G575" s="93"/>
      <c r="H575" s="93"/>
      <c r="I575" s="97"/>
      <c r="J575" s="97"/>
      <c r="K575" s="97"/>
      <c r="L575" s="97"/>
      <c r="M575" s="98">
        <f>I575+J575+K575+MYCS8[[#This Row],[Non contractual commitments]]</f>
        <v>0</v>
      </c>
      <c r="N575" s="97"/>
      <c r="O575" s="97"/>
      <c r="P575" s="97"/>
      <c r="Q575" s="97"/>
      <c r="R575" s="97"/>
      <c r="S575" s="93"/>
      <c r="T575" s="93"/>
      <c r="U575" s="100"/>
    </row>
    <row r="576" spans="1:21" ht="20.25" x14ac:dyDescent="0.3">
      <c r="A576" s="93"/>
      <c r="B576" s="94" t="str">
        <f ca="1">IFERROR(OFFSET(DC[[#Headers],[Code Project]],MATCH(MYCS8[[#This Row],[Project Code and Name ]],DC[Code Project],0),-3),"")</f>
        <v/>
      </c>
      <c r="C576" s="93"/>
      <c r="D576" s="93"/>
      <c r="E576" s="93"/>
      <c r="F576" s="93"/>
      <c r="G576" s="93"/>
      <c r="H576" s="93"/>
      <c r="I576" s="97"/>
      <c r="J576" s="97"/>
      <c r="K576" s="97"/>
      <c r="L576" s="97"/>
      <c r="M576" s="98">
        <f>I576+J576+K576+MYCS8[[#This Row],[Non contractual commitments]]</f>
        <v>0</v>
      </c>
      <c r="N576" s="97"/>
      <c r="O576" s="97"/>
      <c r="P576" s="97"/>
      <c r="Q576" s="97"/>
      <c r="R576" s="97"/>
      <c r="S576" s="93"/>
      <c r="T576" s="93"/>
      <c r="U576" s="100"/>
    </row>
    <row r="577" spans="1:21" ht="20.25" x14ac:dyDescent="0.3">
      <c r="A577" s="93"/>
      <c r="B577" s="94" t="str">
        <f ca="1">IFERROR(OFFSET(DC[[#Headers],[Code Project]],MATCH(MYCS8[[#This Row],[Project Code and Name ]],DC[Code Project],0),-3),"")</f>
        <v/>
      </c>
      <c r="C577" s="93"/>
      <c r="D577" s="93"/>
      <c r="E577" s="93"/>
      <c r="F577" s="93"/>
      <c r="G577" s="93"/>
      <c r="H577" s="93"/>
      <c r="I577" s="97"/>
      <c r="J577" s="97"/>
      <c r="K577" s="97"/>
      <c r="L577" s="97"/>
      <c r="M577" s="98">
        <f>I577+J577+K577+MYCS8[[#This Row],[Non contractual commitments]]</f>
        <v>0</v>
      </c>
      <c r="N577" s="97"/>
      <c r="O577" s="97"/>
      <c r="P577" s="97"/>
      <c r="Q577" s="97"/>
      <c r="R577" s="97"/>
      <c r="S577" s="93"/>
      <c r="T577" s="93"/>
      <c r="U577" s="100"/>
    </row>
    <row r="578" spans="1:21" ht="20.25" x14ac:dyDescent="0.3">
      <c r="A578" s="93"/>
      <c r="B578" s="94" t="str">
        <f ca="1">IFERROR(OFFSET(DC[[#Headers],[Code Project]],MATCH(MYCS8[[#This Row],[Project Code and Name ]],DC[Code Project],0),-3),"")</f>
        <v/>
      </c>
      <c r="C578" s="93"/>
      <c r="D578" s="93"/>
      <c r="E578" s="93"/>
      <c r="F578" s="93"/>
      <c r="G578" s="93"/>
      <c r="H578" s="93"/>
      <c r="I578" s="97"/>
      <c r="J578" s="97"/>
      <c r="K578" s="97"/>
      <c r="L578" s="97"/>
      <c r="M578" s="98">
        <f>I578+J578+K578+MYCS8[[#This Row],[Non contractual commitments]]</f>
        <v>0</v>
      </c>
      <c r="N578" s="97"/>
      <c r="O578" s="97"/>
      <c r="P578" s="97"/>
      <c r="Q578" s="97"/>
      <c r="R578" s="97"/>
      <c r="S578" s="93"/>
      <c r="T578" s="93"/>
      <c r="U578" s="100"/>
    </row>
    <row r="579" spans="1:21" ht="20.25" x14ac:dyDescent="0.3">
      <c r="A579" s="93"/>
      <c r="B579" s="94" t="str">
        <f ca="1">IFERROR(OFFSET(DC[[#Headers],[Code Project]],MATCH(MYCS8[[#This Row],[Project Code and Name ]],DC[Code Project],0),-3),"")</f>
        <v/>
      </c>
      <c r="C579" s="93"/>
      <c r="D579" s="93"/>
      <c r="E579" s="93"/>
      <c r="F579" s="93"/>
      <c r="G579" s="93"/>
      <c r="H579" s="93"/>
      <c r="I579" s="97"/>
      <c r="J579" s="97"/>
      <c r="K579" s="97"/>
      <c r="L579" s="97"/>
      <c r="M579" s="98">
        <f>I579+J579+K579+MYCS8[[#This Row],[Non contractual commitments]]</f>
        <v>0</v>
      </c>
      <c r="N579" s="97"/>
      <c r="O579" s="97"/>
      <c r="P579" s="97"/>
      <c r="Q579" s="97"/>
      <c r="R579" s="97"/>
      <c r="S579" s="93"/>
      <c r="T579" s="93"/>
      <c r="U579" s="100"/>
    </row>
    <row r="580" spans="1:21" ht="20.25" x14ac:dyDescent="0.3">
      <c r="A580" s="93"/>
      <c r="B580" s="94" t="str">
        <f ca="1">IFERROR(OFFSET(DC[[#Headers],[Code Project]],MATCH(MYCS8[[#This Row],[Project Code and Name ]],DC[Code Project],0),-3),"")</f>
        <v/>
      </c>
      <c r="C580" s="93"/>
      <c r="D580" s="93"/>
      <c r="E580" s="93"/>
      <c r="F580" s="93"/>
      <c r="G580" s="93"/>
      <c r="H580" s="93"/>
      <c r="I580" s="97"/>
      <c r="J580" s="97"/>
      <c r="K580" s="97"/>
      <c r="L580" s="97"/>
      <c r="M580" s="98">
        <f>I580+J580+K580+MYCS8[[#This Row],[Non contractual commitments]]</f>
        <v>0</v>
      </c>
      <c r="N580" s="97"/>
      <c r="O580" s="97"/>
      <c r="P580" s="97"/>
      <c r="Q580" s="97"/>
      <c r="R580" s="97"/>
      <c r="S580" s="93"/>
      <c r="T580" s="93"/>
      <c r="U580" s="100"/>
    </row>
    <row r="581" spans="1:21" ht="20.25" x14ac:dyDescent="0.3">
      <c r="A581" s="93"/>
      <c r="B581" s="94" t="str">
        <f ca="1">IFERROR(OFFSET(DC[[#Headers],[Code Project]],MATCH(MYCS8[[#This Row],[Project Code and Name ]],DC[Code Project],0),-3),"")</f>
        <v/>
      </c>
      <c r="C581" s="93"/>
      <c r="D581" s="93"/>
      <c r="E581" s="93"/>
      <c r="F581" s="93"/>
      <c r="G581" s="93"/>
      <c r="H581" s="93"/>
      <c r="I581" s="97"/>
      <c r="J581" s="97"/>
      <c r="K581" s="97"/>
      <c r="L581" s="97"/>
      <c r="M581" s="98">
        <f>I581+J581+K581+MYCS8[[#This Row],[Non contractual commitments]]</f>
        <v>0</v>
      </c>
      <c r="N581" s="97"/>
      <c r="O581" s="97"/>
      <c r="P581" s="97"/>
      <c r="Q581" s="97"/>
      <c r="R581" s="97"/>
      <c r="S581" s="93"/>
      <c r="T581" s="93"/>
      <c r="U581" s="100"/>
    </row>
    <row r="582" spans="1:21" ht="20.25" x14ac:dyDescent="0.3">
      <c r="A582" s="93"/>
      <c r="B582" s="94" t="str">
        <f ca="1">IFERROR(OFFSET(DC[[#Headers],[Code Project]],MATCH(MYCS8[[#This Row],[Project Code and Name ]],DC[Code Project],0),-3),"")</f>
        <v/>
      </c>
      <c r="C582" s="93"/>
      <c r="D582" s="93"/>
      <c r="E582" s="93"/>
      <c r="F582" s="93"/>
      <c r="G582" s="93"/>
      <c r="H582" s="93"/>
      <c r="I582" s="97"/>
      <c r="J582" s="97"/>
      <c r="K582" s="97"/>
      <c r="L582" s="97"/>
      <c r="M582" s="98">
        <f>I582+J582+K582+MYCS8[[#This Row],[Non contractual commitments]]</f>
        <v>0</v>
      </c>
      <c r="N582" s="97"/>
      <c r="O582" s="97"/>
      <c r="P582" s="97"/>
      <c r="Q582" s="97"/>
      <c r="R582" s="97"/>
      <c r="S582" s="93"/>
      <c r="T582" s="93"/>
      <c r="U582" s="100"/>
    </row>
    <row r="583" spans="1:21" ht="20.25" x14ac:dyDescent="0.3">
      <c r="A583" s="93"/>
      <c r="B583" s="94" t="str">
        <f ca="1">IFERROR(OFFSET(DC[[#Headers],[Code Project]],MATCH(MYCS8[[#This Row],[Project Code and Name ]],DC[Code Project],0),-3),"")</f>
        <v/>
      </c>
      <c r="C583" s="93"/>
      <c r="D583" s="93"/>
      <c r="E583" s="93"/>
      <c r="F583" s="93"/>
      <c r="G583" s="93"/>
      <c r="H583" s="93"/>
      <c r="I583" s="97"/>
      <c r="J583" s="97"/>
      <c r="K583" s="97"/>
      <c r="L583" s="97"/>
      <c r="M583" s="98">
        <f>I583+J583+K583+MYCS8[[#This Row],[Non contractual commitments]]</f>
        <v>0</v>
      </c>
      <c r="N583" s="97"/>
      <c r="O583" s="97"/>
      <c r="P583" s="97"/>
      <c r="Q583" s="97"/>
      <c r="R583" s="97"/>
      <c r="S583" s="93"/>
      <c r="T583" s="93"/>
      <c r="U583" s="100"/>
    </row>
    <row r="584" spans="1:21" ht="20.25" x14ac:dyDescent="0.3">
      <c r="A584" s="93"/>
      <c r="B584" s="94" t="str">
        <f ca="1">IFERROR(OFFSET(DC[[#Headers],[Code Project]],MATCH(MYCS8[[#This Row],[Project Code and Name ]],DC[Code Project],0),-3),"")</f>
        <v/>
      </c>
      <c r="C584" s="93"/>
      <c r="D584" s="93"/>
      <c r="E584" s="93"/>
      <c r="F584" s="93"/>
      <c r="G584" s="93"/>
      <c r="H584" s="93"/>
      <c r="I584" s="97"/>
      <c r="J584" s="97"/>
      <c r="K584" s="97"/>
      <c r="L584" s="97"/>
      <c r="M584" s="98">
        <f>I584+J584+K584+MYCS8[[#This Row],[Non contractual commitments]]</f>
        <v>0</v>
      </c>
      <c r="N584" s="97"/>
      <c r="O584" s="97"/>
      <c r="P584" s="97"/>
      <c r="Q584" s="97"/>
      <c r="R584" s="97"/>
      <c r="S584" s="93"/>
      <c r="T584" s="93"/>
      <c r="U584" s="100"/>
    </row>
    <row r="585" spans="1:21" ht="20.25" x14ac:dyDescent="0.3">
      <c r="A585" s="93"/>
      <c r="B585" s="94" t="str">
        <f ca="1">IFERROR(OFFSET(DC[[#Headers],[Code Project]],MATCH(MYCS8[[#This Row],[Project Code and Name ]],DC[Code Project],0),-3),"")</f>
        <v/>
      </c>
      <c r="C585" s="93"/>
      <c r="D585" s="93"/>
      <c r="E585" s="93"/>
      <c r="F585" s="93"/>
      <c r="G585" s="93"/>
      <c r="H585" s="93"/>
      <c r="I585" s="97"/>
      <c r="J585" s="97"/>
      <c r="K585" s="97"/>
      <c r="L585" s="97"/>
      <c r="M585" s="98">
        <f>I585+J585+K585+MYCS8[[#This Row],[Non contractual commitments]]</f>
        <v>0</v>
      </c>
      <c r="N585" s="97"/>
      <c r="O585" s="97"/>
      <c r="P585" s="97"/>
      <c r="Q585" s="97"/>
      <c r="R585" s="97"/>
      <c r="S585" s="93"/>
      <c r="T585" s="93"/>
      <c r="U585" s="100"/>
    </row>
    <row r="586" spans="1:21" ht="20.25" x14ac:dyDescent="0.3">
      <c r="A586" s="93"/>
      <c r="B586" s="94" t="str">
        <f ca="1">IFERROR(OFFSET(DC[[#Headers],[Code Project]],MATCH(MYCS8[[#This Row],[Project Code and Name ]],DC[Code Project],0),-3),"")</f>
        <v/>
      </c>
      <c r="C586" s="93"/>
      <c r="D586" s="93"/>
      <c r="E586" s="93"/>
      <c r="F586" s="93"/>
      <c r="G586" s="93"/>
      <c r="H586" s="93"/>
      <c r="I586" s="97"/>
      <c r="J586" s="97"/>
      <c r="K586" s="97"/>
      <c r="L586" s="97"/>
      <c r="M586" s="98">
        <f>I586+J586+K586+MYCS8[[#This Row],[Non contractual commitments]]</f>
        <v>0</v>
      </c>
      <c r="N586" s="97"/>
      <c r="O586" s="97"/>
      <c r="P586" s="97"/>
      <c r="Q586" s="97"/>
      <c r="R586" s="97"/>
      <c r="S586" s="93"/>
      <c r="T586" s="93"/>
      <c r="U586" s="100"/>
    </row>
    <row r="587" spans="1:21" ht="20.25" x14ac:dyDescent="0.3">
      <c r="A587" s="93"/>
      <c r="B587" s="94" t="str">
        <f ca="1">IFERROR(OFFSET(DC[[#Headers],[Code Project]],MATCH(MYCS8[[#This Row],[Project Code and Name ]],DC[Code Project],0),-3),"")</f>
        <v/>
      </c>
      <c r="C587" s="93"/>
      <c r="D587" s="93"/>
      <c r="E587" s="93"/>
      <c r="F587" s="93"/>
      <c r="G587" s="93"/>
      <c r="H587" s="93"/>
      <c r="I587" s="97"/>
      <c r="J587" s="97"/>
      <c r="K587" s="97"/>
      <c r="L587" s="97"/>
      <c r="M587" s="98">
        <f>I587+J587+K587+MYCS8[[#This Row],[Non contractual commitments]]</f>
        <v>0</v>
      </c>
      <c r="N587" s="97"/>
      <c r="O587" s="97"/>
      <c r="P587" s="97"/>
      <c r="Q587" s="97"/>
      <c r="R587" s="97"/>
      <c r="S587" s="93"/>
      <c r="T587" s="93"/>
      <c r="U587" s="100"/>
    </row>
    <row r="588" spans="1:21" ht="20.25" x14ac:dyDescent="0.3">
      <c r="A588" s="93"/>
      <c r="B588" s="94" t="str">
        <f ca="1">IFERROR(OFFSET(DC[[#Headers],[Code Project]],MATCH(MYCS8[[#This Row],[Project Code and Name ]],DC[Code Project],0),-3),"")</f>
        <v/>
      </c>
      <c r="C588" s="93"/>
      <c r="D588" s="93"/>
      <c r="E588" s="93"/>
      <c r="F588" s="93"/>
      <c r="G588" s="93"/>
      <c r="H588" s="93"/>
      <c r="I588" s="97"/>
      <c r="J588" s="97"/>
      <c r="K588" s="97"/>
      <c r="L588" s="97"/>
      <c r="M588" s="98">
        <f>I588+J588+K588+MYCS8[[#This Row],[Non contractual commitments]]</f>
        <v>0</v>
      </c>
      <c r="N588" s="97"/>
      <c r="O588" s="97"/>
      <c r="P588" s="97"/>
      <c r="Q588" s="97"/>
      <c r="R588" s="97"/>
      <c r="S588" s="93"/>
      <c r="T588" s="93"/>
      <c r="U588" s="100"/>
    </row>
    <row r="589" spans="1:21" ht="20.25" x14ac:dyDescent="0.3">
      <c r="A589" s="93"/>
      <c r="B589" s="94" t="str">
        <f ca="1">IFERROR(OFFSET(DC[[#Headers],[Code Project]],MATCH(MYCS8[[#This Row],[Project Code and Name ]],DC[Code Project],0),-3),"")</f>
        <v/>
      </c>
      <c r="C589" s="93"/>
      <c r="D589" s="93"/>
      <c r="E589" s="93"/>
      <c r="F589" s="93"/>
      <c r="G589" s="93"/>
      <c r="H589" s="93"/>
      <c r="I589" s="97"/>
      <c r="J589" s="97"/>
      <c r="K589" s="97"/>
      <c r="L589" s="97"/>
      <c r="M589" s="98">
        <f>I589+J589+K589+MYCS8[[#This Row],[Non contractual commitments]]</f>
        <v>0</v>
      </c>
      <c r="N589" s="97"/>
      <c r="O589" s="97"/>
      <c r="P589" s="97"/>
      <c r="Q589" s="97"/>
      <c r="R589" s="97"/>
      <c r="S589" s="93"/>
      <c r="T589" s="93"/>
      <c r="U589" s="100"/>
    </row>
    <row r="590" spans="1:21" ht="20.25" x14ac:dyDescent="0.3">
      <c r="A590" s="93"/>
      <c r="B590" s="94" t="str">
        <f ca="1">IFERROR(OFFSET(DC[[#Headers],[Code Project]],MATCH(MYCS8[[#This Row],[Project Code and Name ]],DC[Code Project],0),-3),"")</f>
        <v/>
      </c>
      <c r="C590" s="93"/>
      <c r="D590" s="93"/>
      <c r="E590" s="93"/>
      <c r="F590" s="93"/>
      <c r="G590" s="93"/>
      <c r="H590" s="93"/>
      <c r="I590" s="97"/>
      <c r="J590" s="97"/>
      <c r="K590" s="97"/>
      <c r="L590" s="97"/>
      <c r="M590" s="98">
        <f>I590+J590+K590+MYCS8[[#This Row],[Non contractual commitments]]</f>
        <v>0</v>
      </c>
      <c r="N590" s="97"/>
      <c r="O590" s="97"/>
      <c r="P590" s="97"/>
      <c r="Q590" s="97"/>
      <c r="R590" s="97"/>
      <c r="S590" s="93"/>
      <c r="T590" s="93"/>
      <c r="U590" s="100"/>
    </row>
    <row r="591" spans="1:21" ht="20.25" x14ac:dyDescent="0.3">
      <c r="A591" s="93"/>
      <c r="B591" s="94" t="str">
        <f ca="1">IFERROR(OFFSET(DC[[#Headers],[Code Project]],MATCH(MYCS8[[#This Row],[Project Code and Name ]],DC[Code Project],0),-3),"")</f>
        <v/>
      </c>
      <c r="C591" s="93"/>
      <c r="D591" s="93"/>
      <c r="E591" s="93"/>
      <c r="F591" s="93"/>
      <c r="G591" s="93"/>
      <c r="H591" s="93"/>
      <c r="I591" s="97"/>
      <c r="J591" s="97"/>
      <c r="K591" s="97"/>
      <c r="L591" s="97"/>
      <c r="M591" s="98">
        <f>I591+J591+K591+MYCS8[[#This Row],[Non contractual commitments]]</f>
        <v>0</v>
      </c>
      <c r="N591" s="97"/>
      <c r="O591" s="97"/>
      <c r="P591" s="97"/>
      <c r="Q591" s="97"/>
      <c r="R591" s="97"/>
      <c r="S591" s="93"/>
      <c r="T591" s="93"/>
      <c r="U591" s="100"/>
    </row>
    <row r="592" spans="1:21" ht="20.25" x14ac:dyDescent="0.3">
      <c r="A592" s="93"/>
      <c r="B592" s="94" t="str">
        <f ca="1">IFERROR(OFFSET(DC[[#Headers],[Code Project]],MATCH(MYCS8[[#This Row],[Project Code and Name ]],DC[Code Project],0),-3),"")</f>
        <v/>
      </c>
      <c r="C592" s="93"/>
      <c r="D592" s="93"/>
      <c r="E592" s="93"/>
      <c r="F592" s="93"/>
      <c r="G592" s="93"/>
      <c r="H592" s="93"/>
      <c r="I592" s="97"/>
      <c r="J592" s="97"/>
      <c r="K592" s="97"/>
      <c r="L592" s="97"/>
      <c r="M592" s="98">
        <f>I592+J592+K592+MYCS8[[#This Row],[Non contractual commitments]]</f>
        <v>0</v>
      </c>
      <c r="N592" s="97"/>
      <c r="O592" s="97"/>
      <c r="P592" s="97"/>
      <c r="Q592" s="97"/>
      <c r="R592" s="97"/>
      <c r="S592" s="93"/>
      <c r="T592" s="93"/>
      <c r="U592" s="100"/>
    </row>
    <row r="593" spans="1:21" ht="20.25" x14ac:dyDescent="0.3">
      <c r="A593" s="93"/>
      <c r="B593" s="94" t="str">
        <f ca="1">IFERROR(OFFSET(DC[[#Headers],[Code Project]],MATCH(MYCS8[[#This Row],[Project Code and Name ]],DC[Code Project],0),-3),"")</f>
        <v/>
      </c>
      <c r="C593" s="93"/>
      <c r="D593" s="93"/>
      <c r="E593" s="93"/>
      <c r="F593" s="93"/>
      <c r="G593" s="93"/>
      <c r="H593" s="93"/>
      <c r="I593" s="97"/>
      <c r="J593" s="97"/>
      <c r="K593" s="97"/>
      <c r="L593" s="97"/>
      <c r="M593" s="98">
        <f>I593+J593+K593+MYCS8[[#This Row],[Non contractual commitments]]</f>
        <v>0</v>
      </c>
      <c r="N593" s="97"/>
      <c r="O593" s="97"/>
      <c r="P593" s="97"/>
      <c r="Q593" s="97"/>
      <c r="R593" s="97"/>
      <c r="S593" s="93"/>
      <c r="T593" s="93"/>
      <c r="U593" s="100"/>
    </row>
    <row r="594" spans="1:21" ht="20.25" x14ac:dyDescent="0.3">
      <c r="A594" s="93"/>
      <c r="B594" s="94" t="str">
        <f ca="1">IFERROR(OFFSET(DC[[#Headers],[Code Project]],MATCH(MYCS8[[#This Row],[Project Code and Name ]],DC[Code Project],0),-3),"")</f>
        <v/>
      </c>
      <c r="C594" s="93"/>
      <c r="D594" s="93"/>
      <c r="E594" s="93"/>
      <c r="F594" s="93"/>
      <c r="G594" s="93"/>
      <c r="H594" s="93"/>
      <c r="I594" s="97"/>
      <c r="J594" s="97"/>
      <c r="K594" s="97"/>
      <c r="L594" s="97"/>
      <c r="M594" s="98">
        <f>I594+J594+K594+MYCS8[[#This Row],[Non contractual commitments]]</f>
        <v>0</v>
      </c>
      <c r="N594" s="97"/>
      <c r="O594" s="97"/>
      <c r="P594" s="97"/>
      <c r="Q594" s="97"/>
      <c r="R594" s="97"/>
      <c r="S594" s="93"/>
      <c r="T594" s="93"/>
      <c r="U594" s="100"/>
    </row>
    <row r="595" spans="1:21" ht="20.25" x14ac:dyDescent="0.3">
      <c r="A595" s="93"/>
      <c r="B595" s="94" t="str">
        <f ca="1">IFERROR(OFFSET(DC[[#Headers],[Code Project]],MATCH(MYCS8[[#This Row],[Project Code and Name ]],DC[Code Project],0),-3),"")</f>
        <v/>
      </c>
      <c r="C595" s="93"/>
      <c r="D595" s="93"/>
      <c r="E595" s="93"/>
      <c r="F595" s="93"/>
      <c r="G595" s="93"/>
      <c r="H595" s="93"/>
      <c r="I595" s="97"/>
      <c r="J595" s="97"/>
      <c r="K595" s="97"/>
      <c r="L595" s="97"/>
      <c r="M595" s="98">
        <f>I595+J595+K595+MYCS8[[#This Row],[Non contractual commitments]]</f>
        <v>0</v>
      </c>
      <c r="N595" s="97"/>
      <c r="O595" s="97"/>
      <c r="P595" s="97"/>
      <c r="Q595" s="97"/>
      <c r="R595" s="97"/>
      <c r="S595" s="93"/>
      <c r="T595" s="93"/>
      <c r="U595" s="100"/>
    </row>
    <row r="596" spans="1:21" ht="20.25" x14ac:dyDescent="0.3">
      <c r="A596" s="93"/>
      <c r="B596" s="94" t="str">
        <f ca="1">IFERROR(OFFSET(DC[[#Headers],[Code Project]],MATCH(MYCS8[[#This Row],[Project Code and Name ]],DC[Code Project],0),-3),"")</f>
        <v/>
      </c>
      <c r="C596" s="93"/>
      <c r="D596" s="93"/>
      <c r="E596" s="93"/>
      <c r="F596" s="93"/>
      <c r="G596" s="93"/>
      <c r="H596" s="93"/>
      <c r="I596" s="97"/>
      <c r="J596" s="97"/>
      <c r="K596" s="97"/>
      <c r="L596" s="97"/>
      <c r="M596" s="98">
        <f>I596+J596+K596+MYCS8[[#This Row],[Non contractual commitments]]</f>
        <v>0</v>
      </c>
      <c r="N596" s="97"/>
      <c r="O596" s="97"/>
      <c r="P596" s="97"/>
      <c r="Q596" s="97"/>
      <c r="R596" s="97"/>
      <c r="S596" s="93"/>
      <c r="T596" s="93"/>
      <c r="U596" s="100"/>
    </row>
    <row r="597" spans="1:21" ht="20.25" x14ac:dyDescent="0.3">
      <c r="A597" s="93"/>
      <c r="B597" s="94" t="str">
        <f ca="1">IFERROR(OFFSET(DC[[#Headers],[Code Project]],MATCH(MYCS8[[#This Row],[Project Code and Name ]],DC[Code Project],0),-3),"")</f>
        <v/>
      </c>
      <c r="C597" s="93"/>
      <c r="D597" s="93"/>
      <c r="E597" s="93"/>
      <c r="F597" s="93"/>
      <c r="G597" s="93"/>
      <c r="H597" s="93"/>
      <c r="I597" s="97"/>
      <c r="J597" s="97"/>
      <c r="K597" s="97"/>
      <c r="L597" s="97"/>
      <c r="M597" s="98">
        <f>I597+J597+K597+MYCS8[[#This Row],[Non contractual commitments]]</f>
        <v>0</v>
      </c>
      <c r="N597" s="97"/>
      <c r="O597" s="97"/>
      <c r="P597" s="97"/>
      <c r="Q597" s="97"/>
      <c r="R597" s="97"/>
      <c r="S597" s="93"/>
      <c r="T597" s="93"/>
      <c r="U597" s="100"/>
    </row>
    <row r="598" spans="1:21" ht="20.25" x14ac:dyDescent="0.3">
      <c r="A598" s="93"/>
      <c r="B598" s="94" t="str">
        <f ca="1">IFERROR(OFFSET(DC[[#Headers],[Code Project]],MATCH(MYCS8[[#This Row],[Project Code and Name ]],DC[Code Project],0),-3),"")</f>
        <v/>
      </c>
      <c r="C598" s="93"/>
      <c r="D598" s="93"/>
      <c r="E598" s="93"/>
      <c r="F598" s="93"/>
      <c r="G598" s="93"/>
      <c r="H598" s="93"/>
      <c r="I598" s="97"/>
      <c r="J598" s="97"/>
      <c r="K598" s="97"/>
      <c r="L598" s="97"/>
      <c r="M598" s="98">
        <f>I598+J598+K598+MYCS8[[#This Row],[Non contractual commitments]]</f>
        <v>0</v>
      </c>
      <c r="N598" s="97"/>
      <c r="O598" s="97"/>
      <c r="P598" s="97"/>
      <c r="Q598" s="97"/>
      <c r="R598" s="97"/>
      <c r="S598" s="93"/>
      <c r="T598" s="93"/>
      <c r="U598" s="100"/>
    </row>
    <row r="599" spans="1:21" ht="20.25" x14ac:dyDescent="0.3">
      <c r="A599" s="93"/>
      <c r="B599" s="94" t="str">
        <f ca="1">IFERROR(OFFSET(DC[[#Headers],[Code Project]],MATCH(MYCS8[[#This Row],[Project Code and Name ]],DC[Code Project],0),-3),"")</f>
        <v/>
      </c>
      <c r="C599" s="93"/>
      <c r="D599" s="93"/>
      <c r="E599" s="93"/>
      <c r="F599" s="93"/>
      <c r="G599" s="93"/>
      <c r="H599" s="93"/>
      <c r="I599" s="97"/>
      <c r="J599" s="97"/>
      <c r="K599" s="97"/>
      <c r="L599" s="97"/>
      <c r="M599" s="98">
        <f>I599+J599+K599+MYCS8[[#This Row],[Non contractual commitments]]</f>
        <v>0</v>
      </c>
      <c r="N599" s="97"/>
      <c r="O599" s="97"/>
      <c r="P599" s="97"/>
      <c r="Q599" s="97"/>
      <c r="R599" s="97"/>
      <c r="S599" s="93"/>
      <c r="T599" s="93"/>
      <c r="U599" s="100"/>
    </row>
    <row r="600" spans="1:21" ht="20.25" x14ac:dyDescent="0.3">
      <c r="A600" s="93"/>
      <c r="B600" s="94" t="str">
        <f ca="1">IFERROR(OFFSET(DC[[#Headers],[Code Project]],MATCH(MYCS8[[#This Row],[Project Code and Name ]],DC[Code Project],0),-3),"")</f>
        <v/>
      </c>
      <c r="C600" s="93"/>
      <c r="D600" s="93"/>
      <c r="E600" s="93"/>
      <c r="F600" s="93"/>
      <c r="G600" s="93"/>
      <c r="H600" s="93"/>
      <c r="I600" s="97"/>
      <c r="J600" s="97"/>
      <c r="K600" s="97"/>
      <c r="L600" s="97"/>
      <c r="M600" s="98">
        <f>I600+J600+K600+MYCS8[[#This Row],[Non contractual commitments]]</f>
        <v>0</v>
      </c>
      <c r="N600" s="97"/>
      <c r="O600" s="97"/>
      <c r="P600" s="97"/>
      <c r="Q600" s="97"/>
      <c r="R600" s="97"/>
      <c r="S600" s="93"/>
      <c r="T600" s="93"/>
      <c r="U600" s="100"/>
    </row>
    <row r="601" spans="1:21" ht="20.25" x14ac:dyDescent="0.3">
      <c r="A601" s="93"/>
      <c r="B601" s="94" t="str">
        <f ca="1">IFERROR(OFFSET(DC[[#Headers],[Code Project]],MATCH(MYCS8[[#This Row],[Project Code and Name ]],DC[Code Project],0),-3),"")</f>
        <v/>
      </c>
      <c r="C601" s="93"/>
      <c r="D601" s="93"/>
      <c r="E601" s="93"/>
      <c r="F601" s="93"/>
      <c r="G601" s="93"/>
      <c r="H601" s="93"/>
      <c r="I601" s="97"/>
      <c r="J601" s="97"/>
      <c r="K601" s="97"/>
      <c r="L601" s="97"/>
      <c r="M601" s="98">
        <f>I601+J601+K601+MYCS8[[#This Row],[Non contractual commitments]]</f>
        <v>0</v>
      </c>
      <c r="N601" s="97"/>
      <c r="O601" s="97"/>
      <c r="P601" s="97"/>
      <c r="Q601" s="97"/>
      <c r="R601" s="97"/>
      <c r="S601" s="93"/>
      <c r="T601" s="93"/>
      <c r="U601" s="100"/>
    </row>
    <row r="602" spans="1:21" ht="20.25" x14ac:dyDescent="0.3">
      <c r="A602" s="93"/>
      <c r="B602" s="94" t="str">
        <f ca="1">IFERROR(OFFSET(DC[[#Headers],[Code Project]],MATCH(MYCS8[[#This Row],[Project Code and Name ]],DC[Code Project],0),-3),"")</f>
        <v/>
      </c>
      <c r="C602" s="93"/>
      <c r="D602" s="93"/>
      <c r="E602" s="93"/>
      <c r="F602" s="93"/>
      <c r="G602" s="93"/>
      <c r="H602" s="93"/>
      <c r="I602" s="97"/>
      <c r="J602" s="97"/>
      <c r="K602" s="97"/>
      <c r="L602" s="97"/>
      <c r="M602" s="98">
        <f>I602+J602+K602+MYCS8[[#This Row],[Non contractual commitments]]</f>
        <v>0</v>
      </c>
      <c r="N602" s="97"/>
      <c r="O602" s="97"/>
      <c r="P602" s="97"/>
      <c r="Q602" s="97"/>
      <c r="R602" s="97"/>
      <c r="S602" s="93"/>
      <c r="T602" s="93"/>
      <c r="U602" s="100"/>
    </row>
    <row r="603" spans="1:21" ht="20.25" x14ac:dyDescent="0.3">
      <c r="A603" s="93"/>
      <c r="B603" s="94" t="str">
        <f ca="1">IFERROR(OFFSET(DC[[#Headers],[Code Project]],MATCH(MYCS8[[#This Row],[Project Code and Name ]],DC[Code Project],0),-3),"")</f>
        <v/>
      </c>
      <c r="C603" s="93"/>
      <c r="D603" s="93"/>
      <c r="E603" s="93"/>
      <c r="F603" s="93"/>
      <c r="G603" s="93"/>
      <c r="H603" s="93"/>
      <c r="I603" s="97"/>
      <c r="J603" s="97"/>
      <c r="K603" s="97"/>
      <c r="L603" s="97"/>
      <c r="M603" s="98">
        <f>I603+J603+K603+MYCS8[[#This Row],[Non contractual commitments]]</f>
        <v>0</v>
      </c>
      <c r="N603" s="97"/>
      <c r="O603" s="97"/>
      <c r="P603" s="97"/>
      <c r="Q603" s="97"/>
      <c r="R603" s="97"/>
      <c r="S603" s="93"/>
      <c r="T603" s="93"/>
      <c r="U603" s="100"/>
    </row>
    <row r="604" spans="1:21" ht="20.25" x14ac:dyDescent="0.3">
      <c r="A604" s="93"/>
      <c r="B604" s="94" t="str">
        <f ca="1">IFERROR(OFFSET(DC[[#Headers],[Code Project]],MATCH(MYCS8[[#This Row],[Project Code and Name ]],DC[Code Project],0),-3),"")</f>
        <v/>
      </c>
      <c r="C604" s="93"/>
      <c r="D604" s="93"/>
      <c r="E604" s="93"/>
      <c r="F604" s="93"/>
      <c r="G604" s="93"/>
      <c r="H604" s="93"/>
      <c r="I604" s="97"/>
      <c r="J604" s="97"/>
      <c r="K604" s="97"/>
      <c r="L604" s="97"/>
      <c r="M604" s="98">
        <f>I604+J604+K604+MYCS8[[#This Row],[Non contractual commitments]]</f>
        <v>0</v>
      </c>
      <c r="N604" s="97"/>
      <c r="O604" s="97"/>
      <c r="P604" s="97"/>
      <c r="Q604" s="97"/>
      <c r="R604" s="97"/>
      <c r="S604" s="93"/>
      <c r="T604" s="93"/>
      <c r="U604" s="100"/>
    </row>
    <row r="605" spans="1:21" ht="20.25" x14ac:dyDescent="0.3">
      <c r="A605" s="93"/>
      <c r="B605" s="94" t="str">
        <f ca="1">IFERROR(OFFSET(DC[[#Headers],[Code Project]],MATCH(MYCS8[[#This Row],[Project Code and Name ]],DC[Code Project],0),-3),"")</f>
        <v/>
      </c>
      <c r="C605" s="93"/>
      <c r="D605" s="93"/>
      <c r="E605" s="93"/>
      <c r="F605" s="93"/>
      <c r="G605" s="93"/>
      <c r="H605" s="93"/>
      <c r="I605" s="97"/>
      <c r="J605" s="97"/>
      <c r="K605" s="97"/>
      <c r="L605" s="97"/>
      <c r="M605" s="98">
        <f>I605+J605+K605+MYCS8[[#This Row],[Non contractual commitments]]</f>
        <v>0</v>
      </c>
      <c r="N605" s="97"/>
      <c r="O605" s="97"/>
      <c r="P605" s="97"/>
      <c r="Q605" s="97"/>
      <c r="R605" s="97"/>
      <c r="S605" s="93"/>
      <c r="T605" s="93"/>
      <c r="U605" s="100"/>
    </row>
    <row r="606" spans="1:21" ht="20.25" x14ac:dyDescent="0.3">
      <c r="A606" s="93"/>
      <c r="B606" s="94" t="str">
        <f ca="1">IFERROR(OFFSET(DC[[#Headers],[Code Project]],MATCH(MYCS8[[#This Row],[Project Code and Name ]],DC[Code Project],0),-3),"")</f>
        <v/>
      </c>
      <c r="C606" s="93"/>
      <c r="D606" s="93"/>
      <c r="E606" s="93"/>
      <c r="F606" s="93"/>
      <c r="G606" s="93"/>
      <c r="H606" s="93"/>
      <c r="I606" s="97"/>
      <c r="J606" s="97"/>
      <c r="K606" s="97"/>
      <c r="L606" s="97"/>
      <c r="M606" s="98">
        <f>I606+J606+K606+MYCS8[[#This Row],[Non contractual commitments]]</f>
        <v>0</v>
      </c>
      <c r="N606" s="97"/>
      <c r="O606" s="97"/>
      <c r="P606" s="97"/>
      <c r="Q606" s="97"/>
      <c r="R606" s="97"/>
      <c r="S606" s="93"/>
      <c r="T606" s="93"/>
      <c r="U606" s="100"/>
    </row>
    <row r="607" spans="1:21" ht="20.25" x14ac:dyDescent="0.3">
      <c r="A607" s="93"/>
      <c r="B607" s="94" t="str">
        <f ca="1">IFERROR(OFFSET(DC[[#Headers],[Code Project]],MATCH(MYCS8[[#This Row],[Project Code and Name ]],DC[Code Project],0),-3),"")</f>
        <v/>
      </c>
      <c r="C607" s="93"/>
      <c r="D607" s="93"/>
      <c r="E607" s="93"/>
      <c r="F607" s="93"/>
      <c r="G607" s="93"/>
      <c r="H607" s="93"/>
      <c r="I607" s="97"/>
      <c r="J607" s="97"/>
      <c r="K607" s="97"/>
      <c r="L607" s="97"/>
      <c r="M607" s="98">
        <f>I607+J607+K607+MYCS8[[#This Row],[Non contractual commitments]]</f>
        <v>0</v>
      </c>
      <c r="N607" s="97"/>
      <c r="O607" s="97"/>
      <c r="P607" s="97"/>
      <c r="Q607" s="97"/>
      <c r="R607" s="97"/>
      <c r="S607" s="93"/>
      <c r="T607" s="93"/>
      <c r="U607" s="100"/>
    </row>
    <row r="608" spans="1:21" ht="20.25" x14ac:dyDescent="0.3">
      <c r="A608" s="93"/>
      <c r="B608" s="94" t="str">
        <f ca="1">IFERROR(OFFSET(DC[[#Headers],[Code Project]],MATCH(MYCS8[[#This Row],[Project Code and Name ]],DC[Code Project],0),-3),"")</f>
        <v/>
      </c>
      <c r="C608" s="93"/>
      <c r="D608" s="93"/>
      <c r="E608" s="93"/>
      <c r="F608" s="93"/>
      <c r="G608" s="93"/>
      <c r="H608" s="93"/>
      <c r="I608" s="97"/>
      <c r="J608" s="97"/>
      <c r="K608" s="97"/>
      <c r="L608" s="97"/>
      <c r="M608" s="98">
        <f>I608+J608+K608+MYCS8[[#This Row],[Non contractual commitments]]</f>
        <v>0</v>
      </c>
      <c r="N608" s="97"/>
      <c r="O608" s="97"/>
      <c r="P608" s="97"/>
      <c r="Q608" s="97"/>
      <c r="R608" s="97"/>
      <c r="S608" s="93"/>
      <c r="T608" s="93"/>
      <c r="U608" s="100"/>
    </row>
    <row r="609" spans="1:21" ht="20.25" x14ac:dyDescent="0.3">
      <c r="A609" s="93"/>
      <c r="B609" s="94" t="str">
        <f ca="1">IFERROR(OFFSET(DC[[#Headers],[Code Project]],MATCH(MYCS8[[#This Row],[Project Code and Name ]],DC[Code Project],0),-3),"")</f>
        <v/>
      </c>
      <c r="C609" s="93"/>
      <c r="D609" s="93"/>
      <c r="E609" s="93"/>
      <c r="F609" s="93"/>
      <c r="G609" s="93"/>
      <c r="H609" s="93"/>
      <c r="I609" s="97"/>
      <c r="J609" s="97"/>
      <c r="K609" s="97"/>
      <c r="L609" s="97"/>
      <c r="M609" s="98">
        <f>I609+J609+K609+MYCS8[[#This Row],[Non contractual commitments]]</f>
        <v>0</v>
      </c>
      <c r="N609" s="97"/>
      <c r="O609" s="97"/>
      <c r="P609" s="97"/>
      <c r="Q609" s="97"/>
      <c r="R609" s="97"/>
      <c r="S609" s="93"/>
      <c r="T609" s="93"/>
      <c r="U609" s="100"/>
    </row>
    <row r="610" spans="1:21" ht="20.25" x14ac:dyDescent="0.3">
      <c r="A610" s="93"/>
      <c r="B610" s="94" t="str">
        <f ca="1">IFERROR(OFFSET(DC[[#Headers],[Code Project]],MATCH(MYCS8[[#This Row],[Project Code and Name ]],DC[Code Project],0),-3),"")</f>
        <v/>
      </c>
      <c r="C610" s="93"/>
      <c r="D610" s="93"/>
      <c r="E610" s="93"/>
      <c r="F610" s="93"/>
      <c r="G610" s="93"/>
      <c r="H610" s="93"/>
      <c r="I610" s="97"/>
      <c r="J610" s="97"/>
      <c r="K610" s="97"/>
      <c r="L610" s="97"/>
      <c r="M610" s="98">
        <f>I610+J610+K610+MYCS8[[#This Row],[Non contractual commitments]]</f>
        <v>0</v>
      </c>
      <c r="N610" s="97"/>
      <c r="O610" s="97"/>
      <c r="P610" s="97"/>
      <c r="Q610" s="97"/>
      <c r="R610" s="97"/>
      <c r="S610" s="93"/>
      <c r="T610" s="93"/>
      <c r="U610" s="100"/>
    </row>
    <row r="611" spans="1:21" ht="20.25" x14ac:dyDescent="0.3">
      <c r="A611" s="93"/>
      <c r="B611" s="94" t="str">
        <f ca="1">IFERROR(OFFSET(DC[[#Headers],[Code Project]],MATCH(MYCS8[[#This Row],[Project Code and Name ]],DC[Code Project],0),-3),"")</f>
        <v/>
      </c>
      <c r="C611" s="93"/>
      <c r="D611" s="93"/>
      <c r="E611" s="93"/>
      <c r="F611" s="93"/>
      <c r="G611" s="93"/>
      <c r="H611" s="93"/>
      <c r="I611" s="97"/>
      <c r="J611" s="97"/>
      <c r="K611" s="97"/>
      <c r="L611" s="97"/>
      <c r="M611" s="98">
        <f>I611+J611+K611+MYCS8[[#This Row],[Non contractual commitments]]</f>
        <v>0</v>
      </c>
      <c r="N611" s="97"/>
      <c r="O611" s="97"/>
      <c r="P611" s="97"/>
      <c r="Q611" s="97"/>
      <c r="R611" s="97"/>
      <c r="S611" s="93"/>
      <c r="T611" s="93"/>
      <c r="U611" s="100"/>
    </row>
    <row r="612" spans="1:21" ht="20.25" x14ac:dyDescent="0.3">
      <c r="A612" s="93"/>
      <c r="B612" s="94" t="str">
        <f ca="1">IFERROR(OFFSET(DC[[#Headers],[Code Project]],MATCH(MYCS8[[#This Row],[Project Code and Name ]],DC[Code Project],0),-3),"")</f>
        <v/>
      </c>
      <c r="C612" s="93"/>
      <c r="D612" s="93"/>
      <c r="E612" s="93"/>
      <c r="F612" s="93"/>
      <c r="G612" s="93"/>
      <c r="H612" s="93"/>
      <c r="I612" s="97"/>
      <c r="J612" s="97"/>
      <c r="K612" s="97"/>
      <c r="L612" s="97"/>
      <c r="M612" s="98">
        <f>I612+J612+K612+MYCS8[[#This Row],[Non contractual commitments]]</f>
        <v>0</v>
      </c>
      <c r="N612" s="97"/>
      <c r="O612" s="97"/>
      <c r="P612" s="97"/>
      <c r="Q612" s="97"/>
      <c r="R612" s="97"/>
      <c r="S612" s="93"/>
      <c r="T612" s="93"/>
      <c r="U612" s="100"/>
    </row>
    <row r="613" spans="1:21" ht="20.25" x14ac:dyDescent="0.3">
      <c r="A613" s="93"/>
      <c r="B613" s="94" t="str">
        <f ca="1">IFERROR(OFFSET(DC[[#Headers],[Code Project]],MATCH(MYCS8[[#This Row],[Project Code and Name ]],DC[Code Project],0),-3),"")</f>
        <v/>
      </c>
      <c r="C613" s="93"/>
      <c r="D613" s="93"/>
      <c r="E613" s="93"/>
      <c r="F613" s="93"/>
      <c r="G613" s="93"/>
      <c r="H613" s="93"/>
      <c r="I613" s="97"/>
      <c r="J613" s="97"/>
      <c r="K613" s="97"/>
      <c r="L613" s="97"/>
      <c r="M613" s="98">
        <f>I613+J613+K613+MYCS8[[#This Row],[Non contractual commitments]]</f>
        <v>0</v>
      </c>
      <c r="N613" s="97"/>
      <c r="O613" s="97"/>
      <c r="P613" s="97"/>
      <c r="Q613" s="97"/>
      <c r="R613" s="97"/>
      <c r="S613" s="93"/>
      <c r="T613" s="93"/>
      <c r="U613" s="100"/>
    </row>
    <row r="614" spans="1:21" ht="20.25" x14ac:dyDescent="0.3">
      <c r="A614" s="93"/>
      <c r="B614" s="94" t="str">
        <f ca="1">IFERROR(OFFSET(DC[[#Headers],[Code Project]],MATCH(MYCS8[[#This Row],[Project Code and Name ]],DC[Code Project],0),-3),"")</f>
        <v/>
      </c>
      <c r="C614" s="93"/>
      <c r="D614" s="93"/>
      <c r="E614" s="93"/>
      <c r="F614" s="93"/>
      <c r="G614" s="93"/>
      <c r="H614" s="93"/>
      <c r="I614" s="97"/>
      <c r="J614" s="97"/>
      <c r="K614" s="97"/>
      <c r="L614" s="97"/>
      <c r="M614" s="98">
        <f>I614+J614+K614+MYCS8[[#This Row],[Non contractual commitments]]</f>
        <v>0</v>
      </c>
      <c r="N614" s="97"/>
      <c r="O614" s="97"/>
      <c r="P614" s="97"/>
      <c r="Q614" s="97"/>
      <c r="R614" s="97"/>
      <c r="S614" s="93"/>
      <c r="T614" s="93"/>
      <c r="U614" s="100"/>
    </row>
    <row r="615" spans="1:21" ht="20.25" x14ac:dyDescent="0.3">
      <c r="A615" s="93"/>
      <c r="B615" s="94" t="str">
        <f ca="1">IFERROR(OFFSET(DC[[#Headers],[Code Project]],MATCH(MYCS8[[#This Row],[Project Code and Name ]],DC[Code Project],0),-3),"")</f>
        <v/>
      </c>
      <c r="C615" s="93"/>
      <c r="D615" s="93"/>
      <c r="E615" s="93"/>
      <c r="F615" s="93"/>
      <c r="G615" s="93"/>
      <c r="H615" s="93"/>
      <c r="I615" s="97"/>
      <c r="J615" s="97"/>
      <c r="K615" s="97"/>
      <c r="L615" s="97"/>
      <c r="M615" s="98">
        <f>I615+J615+K615+MYCS8[[#This Row],[Non contractual commitments]]</f>
        <v>0</v>
      </c>
      <c r="N615" s="97"/>
      <c r="O615" s="97"/>
      <c r="P615" s="97"/>
      <c r="Q615" s="97"/>
      <c r="R615" s="97"/>
      <c r="S615" s="93"/>
      <c r="T615" s="93"/>
      <c r="U615" s="100"/>
    </row>
    <row r="616" spans="1:21" ht="20.25" x14ac:dyDescent="0.3">
      <c r="A616" s="93"/>
      <c r="B616" s="94" t="str">
        <f ca="1">IFERROR(OFFSET(DC[[#Headers],[Code Project]],MATCH(MYCS8[[#This Row],[Project Code and Name ]],DC[Code Project],0),-3),"")</f>
        <v/>
      </c>
      <c r="C616" s="93"/>
      <c r="D616" s="93"/>
      <c r="E616" s="93"/>
      <c r="F616" s="93"/>
      <c r="G616" s="93"/>
      <c r="H616" s="93"/>
      <c r="I616" s="97"/>
      <c r="J616" s="97"/>
      <c r="K616" s="97"/>
      <c r="L616" s="97"/>
      <c r="M616" s="98">
        <f>I616+J616+K616+MYCS8[[#This Row],[Non contractual commitments]]</f>
        <v>0</v>
      </c>
      <c r="N616" s="97"/>
      <c r="O616" s="97"/>
      <c r="P616" s="97"/>
      <c r="Q616" s="97"/>
      <c r="R616" s="97"/>
      <c r="S616" s="93"/>
      <c r="T616" s="93"/>
      <c r="U616" s="100"/>
    </row>
    <row r="617" spans="1:21" ht="20.25" x14ac:dyDescent="0.3">
      <c r="A617" s="93"/>
      <c r="B617" s="94" t="str">
        <f ca="1">IFERROR(OFFSET(DC[[#Headers],[Code Project]],MATCH(MYCS8[[#This Row],[Project Code and Name ]],DC[Code Project],0),-3),"")</f>
        <v/>
      </c>
      <c r="C617" s="93"/>
      <c r="D617" s="93"/>
      <c r="E617" s="93"/>
      <c r="F617" s="93"/>
      <c r="G617" s="93"/>
      <c r="H617" s="93"/>
      <c r="I617" s="97"/>
      <c r="J617" s="97"/>
      <c r="K617" s="97"/>
      <c r="L617" s="97"/>
      <c r="M617" s="98">
        <f>I617+J617+K617+MYCS8[[#This Row],[Non contractual commitments]]</f>
        <v>0</v>
      </c>
      <c r="N617" s="97"/>
      <c r="O617" s="97"/>
      <c r="P617" s="97"/>
      <c r="Q617" s="97"/>
      <c r="R617" s="97"/>
      <c r="S617" s="93"/>
      <c r="T617" s="93"/>
      <c r="U617" s="100"/>
    </row>
    <row r="618" spans="1:21" ht="20.25" x14ac:dyDescent="0.3">
      <c r="A618" s="93"/>
      <c r="B618" s="94" t="str">
        <f ca="1">IFERROR(OFFSET(DC[[#Headers],[Code Project]],MATCH(MYCS8[[#This Row],[Project Code and Name ]],DC[Code Project],0),-3),"")</f>
        <v/>
      </c>
      <c r="C618" s="93"/>
      <c r="D618" s="93"/>
      <c r="E618" s="93"/>
      <c r="F618" s="93"/>
      <c r="G618" s="93"/>
      <c r="H618" s="93"/>
      <c r="I618" s="97"/>
      <c r="J618" s="97"/>
      <c r="K618" s="97"/>
      <c r="L618" s="97"/>
      <c r="M618" s="98">
        <f>I618+J618+K618+MYCS8[[#This Row],[Non contractual commitments]]</f>
        <v>0</v>
      </c>
      <c r="N618" s="97"/>
      <c r="O618" s="97"/>
      <c r="P618" s="97"/>
      <c r="Q618" s="97"/>
      <c r="R618" s="97"/>
      <c r="S618" s="93"/>
      <c r="T618" s="93"/>
      <c r="U618" s="100"/>
    </row>
    <row r="619" spans="1:21" ht="20.25" x14ac:dyDescent="0.3">
      <c r="A619" s="93"/>
      <c r="B619" s="94" t="str">
        <f ca="1">IFERROR(OFFSET(DC[[#Headers],[Code Project]],MATCH(MYCS8[[#This Row],[Project Code and Name ]],DC[Code Project],0),-3),"")</f>
        <v/>
      </c>
      <c r="C619" s="93"/>
      <c r="D619" s="93"/>
      <c r="E619" s="93"/>
      <c r="F619" s="93"/>
      <c r="G619" s="93"/>
      <c r="H619" s="93"/>
      <c r="I619" s="97"/>
      <c r="J619" s="97"/>
      <c r="K619" s="97"/>
      <c r="L619" s="97"/>
      <c r="M619" s="98">
        <f>I619+J619+K619+MYCS8[[#This Row],[Non contractual commitments]]</f>
        <v>0</v>
      </c>
      <c r="N619" s="97"/>
      <c r="O619" s="97"/>
      <c r="P619" s="97"/>
      <c r="Q619" s="97"/>
      <c r="R619" s="97"/>
      <c r="S619" s="93"/>
      <c r="T619" s="93"/>
      <c r="U619" s="100"/>
    </row>
    <row r="620" spans="1:21" ht="20.25" x14ac:dyDescent="0.3">
      <c r="A620" s="93"/>
      <c r="B620" s="94" t="str">
        <f ca="1">IFERROR(OFFSET(DC[[#Headers],[Code Project]],MATCH(MYCS8[[#This Row],[Project Code and Name ]],DC[Code Project],0),-3),"")</f>
        <v/>
      </c>
      <c r="C620" s="93"/>
      <c r="D620" s="93"/>
      <c r="E620" s="93"/>
      <c r="F620" s="93"/>
      <c r="G620" s="93"/>
      <c r="H620" s="93"/>
      <c r="I620" s="97"/>
      <c r="J620" s="97"/>
      <c r="K620" s="97"/>
      <c r="L620" s="97"/>
      <c r="M620" s="98">
        <f>I620+J620+K620+MYCS8[[#This Row],[Non contractual commitments]]</f>
        <v>0</v>
      </c>
      <c r="N620" s="97"/>
      <c r="O620" s="97"/>
      <c r="P620" s="97"/>
      <c r="Q620" s="97"/>
      <c r="R620" s="97"/>
      <c r="S620" s="93"/>
      <c r="T620" s="93"/>
      <c r="U620" s="100"/>
    </row>
    <row r="621" spans="1:21" ht="20.25" x14ac:dyDescent="0.3">
      <c r="A621" s="93"/>
      <c r="B621" s="94" t="str">
        <f ca="1">IFERROR(OFFSET(DC[[#Headers],[Code Project]],MATCH(MYCS8[[#This Row],[Project Code and Name ]],DC[Code Project],0),-3),"")</f>
        <v/>
      </c>
      <c r="C621" s="93"/>
      <c r="D621" s="93"/>
      <c r="E621" s="93"/>
      <c r="F621" s="93"/>
      <c r="G621" s="93"/>
      <c r="H621" s="93"/>
      <c r="I621" s="97"/>
      <c r="J621" s="97"/>
      <c r="K621" s="97"/>
      <c r="L621" s="97"/>
      <c r="M621" s="98">
        <f>I621+J621+K621+MYCS8[[#This Row],[Non contractual commitments]]</f>
        <v>0</v>
      </c>
      <c r="N621" s="97"/>
      <c r="O621" s="97"/>
      <c r="P621" s="97"/>
      <c r="Q621" s="97"/>
      <c r="R621" s="97"/>
      <c r="S621" s="93"/>
      <c r="T621" s="93"/>
      <c r="U621" s="100"/>
    </row>
    <row r="622" spans="1:21" ht="20.25" x14ac:dyDescent="0.3">
      <c r="A622" s="93"/>
      <c r="B622" s="94" t="str">
        <f ca="1">IFERROR(OFFSET(DC[[#Headers],[Code Project]],MATCH(MYCS8[[#This Row],[Project Code and Name ]],DC[Code Project],0),-3),"")</f>
        <v/>
      </c>
      <c r="C622" s="93"/>
      <c r="D622" s="93"/>
      <c r="E622" s="93"/>
      <c r="F622" s="93"/>
      <c r="G622" s="93"/>
      <c r="H622" s="93"/>
      <c r="I622" s="97"/>
      <c r="J622" s="97"/>
      <c r="K622" s="97"/>
      <c r="L622" s="97"/>
      <c r="M622" s="98">
        <f>I622+J622+K622+MYCS8[[#This Row],[Non contractual commitments]]</f>
        <v>0</v>
      </c>
      <c r="N622" s="97"/>
      <c r="O622" s="97"/>
      <c r="P622" s="97"/>
      <c r="Q622" s="97"/>
      <c r="R622" s="97"/>
      <c r="S622" s="93"/>
      <c r="T622" s="93"/>
      <c r="U622" s="100"/>
    </row>
    <row r="623" spans="1:21" ht="20.25" x14ac:dyDescent="0.3">
      <c r="A623" s="93"/>
      <c r="B623" s="94" t="str">
        <f ca="1">IFERROR(OFFSET(DC[[#Headers],[Code Project]],MATCH(MYCS8[[#This Row],[Project Code and Name ]],DC[Code Project],0),-3),"")</f>
        <v/>
      </c>
      <c r="C623" s="93"/>
      <c r="D623" s="93"/>
      <c r="E623" s="93"/>
      <c r="F623" s="93"/>
      <c r="G623" s="93"/>
      <c r="H623" s="93"/>
      <c r="I623" s="97"/>
      <c r="J623" s="97"/>
      <c r="K623" s="97"/>
      <c r="L623" s="97"/>
      <c r="M623" s="98">
        <f>I623+J623+K623+MYCS8[[#This Row],[Non contractual commitments]]</f>
        <v>0</v>
      </c>
      <c r="N623" s="97"/>
      <c r="O623" s="97"/>
      <c r="P623" s="97"/>
      <c r="Q623" s="97"/>
      <c r="R623" s="97"/>
      <c r="S623" s="93"/>
      <c r="T623" s="93"/>
      <c r="U623" s="100"/>
    </row>
    <row r="624" spans="1:21" ht="20.25" x14ac:dyDescent="0.3">
      <c r="A624" s="93"/>
      <c r="B624" s="94" t="str">
        <f ca="1">IFERROR(OFFSET(DC[[#Headers],[Code Project]],MATCH(MYCS8[[#This Row],[Project Code and Name ]],DC[Code Project],0),-3),"")</f>
        <v/>
      </c>
      <c r="C624" s="93"/>
      <c r="D624" s="93"/>
      <c r="E624" s="93"/>
      <c r="F624" s="93"/>
      <c r="G624" s="93"/>
      <c r="H624" s="93"/>
      <c r="I624" s="97"/>
      <c r="J624" s="97"/>
      <c r="K624" s="97"/>
      <c r="L624" s="97"/>
      <c r="M624" s="98">
        <f>I624+J624+K624+MYCS8[[#This Row],[Non contractual commitments]]</f>
        <v>0</v>
      </c>
      <c r="N624" s="97"/>
      <c r="O624" s="97"/>
      <c r="P624" s="97"/>
      <c r="Q624" s="97"/>
      <c r="R624" s="97"/>
      <c r="S624" s="93"/>
      <c r="T624" s="93"/>
      <c r="U624" s="100"/>
    </row>
    <row r="625" spans="1:21" ht="20.25" x14ac:dyDescent="0.3">
      <c r="A625" s="93"/>
      <c r="B625" s="94" t="str">
        <f ca="1">IFERROR(OFFSET(DC[[#Headers],[Code Project]],MATCH(MYCS8[[#This Row],[Project Code and Name ]],DC[Code Project],0),-3),"")</f>
        <v/>
      </c>
      <c r="C625" s="93"/>
      <c r="D625" s="93"/>
      <c r="E625" s="93"/>
      <c r="F625" s="93"/>
      <c r="G625" s="93"/>
      <c r="H625" s="93"/>
      <c r="I625" s="97"/>
      <c r="J625" s="97"/>
      <c r="K625" s="97"/>
      <c r="L625" s="97"/>
      <c r="M625" s="98">
        <f>I625+J625+K625+MYCS8[[#This Row],[Non contractual commitments]]</f>
        <v>0</v>
      </c>
      <c r="N625" s="97"/>
      <c r="O625" s="97"/>
      <c r="P625" s="97"/>
      <c r="Q625" s="97"/>
      <c r="R625" s="97"/>
      <c r="S625" s="93"/>
      <c r="T625" s="93"/>
      <c r="U625" s="100"/>
    </row>
    <row r="626" spans="1:21" ht="20.25" x14ac:dyDescent="0.3">
      <c r="A626" s="93"/>
      <c r="B626" s="94" t="str">
        <f ca="1">IFERROR(OFFSET(DC[[#Headers],[Code Project]],MATCH(MYCS8[[#This Row],[Project Code and Name ]],DC[Code Project],0),-3),"")</f>
        <v/>
      </c>
      <c r="C626" s="93"/>
      <c r="D626" s="93"/>
      <c r="E626" s="93"/>
      <c r="F626" s="93"/>
      <c r="G626" s="93"/>
      <c r="H626" s="93"/>
      <c r="I626" s="97"/>
      <c r="J626" s="97"/>
      <c r="K626" s="97"/>
      <c r="L626" s="97"/>
      <c r="M626" s="98">
        <f>I626+J626+K626+MYCS8[[#This Row],[Non contractual commitments]]</f>
        <v>0</v>
      </c>
      <c r="N626" s="97"/>
      <c r="O626" s="97"/>
      <c r="P626" s="97"/>
      <c r="Q626" s="97"/>
      <c r="R626" s="97"/>
      <c r="S626" s="93"/>
      <c r="T626" s="93"/>
      <c r="U626" s="100"/>
    </row>
    <row r="627" spans="1:21" ht="20.25" x14ac:dyDescent="0.3">
      <c r="A627" s="93"/>
      <c r="B627" s="94" t="str">
        <f ca="1">IFERROR(OFFSET(DC[[#Headers],[Code Project]],MATCH(MYCS8[[#This Row],[Project Code and Name ]],DC[Code Project],0),-3),"")</f>
        <v/>
      </c>
      <c r="C627" s="93"/>
      <c r="D627" s="93"/>
      <c r="E627" s="93"/>
      <c r="F627" s="93"/>
      <c r="G627" s="93"/>
      <c r="H627" s="93"/>
      <c r="I627" s="97"/>
      <c r="J627" s="97"/>
      <c r="K627" s="97"/>
      <c r="L627" s="97"/>
      <c r="M627" s="98">
        <f>I627+J627+K627+MYCS8[[#This Row],[Non contractual commitments]]</f>
        <v>0</v>
      </c>
      <c r="N627" s="97"/>
      <c r="O627" s="97"/>
      <c r="P627" s="97"/>
      <c r="Q627" s="97"/>
      <c r="R627" s="97"/>
      <c r="S627" s="93"/>
      <c r="T627" s="93"/>
      <c r="U627" s="100"/>
    </row>
    <row r="628" spans="1:21" ht="20.25" x14ac:dyDescent="0.3">
      <c r="A628" s="93"/>
      <c r="B628" s="94" t="str">
        <f ca="1">IFERROR(OFFSET(DC[[#Headers],[Code Project]],MATCH(MYCS8[[#This Row],[Project Code and Name ]],DC[Code Project],0),-3),"")</f>
        <v/>
      </c>
      <c r="C628" s="93"/>
      <c r="D628" s="93"/>
      <c r="E628" s="93"/>
      <c r="F628" s="93"/>
      <c r="G628" s="93"/>
      <c r="H628" s="93"/>
      <c r="I628" s="97"/>
      <c r="J628" s="97"/>
      <c r="K628" s="97"/>
      <c r="L628" s="97"/>
      <c r="M628" s="98">
        <f>I628+J628+K628+MYCS8[[#This Row],[Non contractual commitments]]</f>
        <v>0</v>
      </c>
      <c r="N628" s="97"/>
      <c r="O628" s="97"/>
      <c r="P628" s="97"/>
      <c r="Q628" s="97"/>
      <c r="R628" s="97"/>
      <c r="S628" s="93"/>
      <c r="T628" s="93"/>
      <c r="U628" s="100"/>
    </row>
    <row r="629" spans="1:21" ht="20.25" x14ac:dyDescent="0.3">
      <c r="A629" s="93"/>
      <c r="B629" s="94" t="str">
        <f ca="1">IFERROR(OFFSET(DC[[#Headers],[Code Project]],MATCH(MYCS8[[#This Row],[Project Code and Name ]],DC[Code Project],0),-3),"")</f>
        <v/>
      </c>
      <c r="C629" s="93"/>
      <c r="D629" s="93"/>
      <c r="E629" s="93"/>
      <c r="F629" s="93"/>
      <c r="G629" s="93"/>
      <c r="H629" s="93"/>
      <c r="I629" s="97"/>
      <c r="J629" s="97"/>
      <c r="K629" s="97"/>
      <c r="L629" s="97"/>
      <c r="M629" s="98">
        <f>I629+J629+K629+MYCS8[[#This Row],[Non contractual commitments]]</f>
        <v>0</v>
      </c>
      <c r="N629" s="97"/>
      <c r="O629" s="97"/>
      <c r="P629" s="97"/>
      <c r="Q629" s="97"/>
      <c r="R629" s="97"/>
      <c r="S629" s="93"/>
      <c r="T629" s="93"/>
      <c r="U629" s="100"/>
    </row>
    <row r="630" spans="1:21" ht="20.25" x14ac:dyDescent="0.3">
      <c r="A630" s="93"/>
      <c r="B630" s="94" t="str">
        <f ca="1">IFERROR(OFFSET(DC[[#Headers],[Code Project]],MATCH(MYCS8[[#This Row],[Project Code and Name ]],DC[Code Project],0),-3),"")</f>
        <v/>
      </c>
      <c r="C630" s="93"/>
      <c r="D630" s="93"/>
      <c r="E630" s="93"/>
      <c r="F630" s="93"/>
      <c r="G630" s="93"/>
      <c r="H630" s="93"/>
      <c r="I630" s="97"/>
      <c r="J630" s="97"/>
      <c r="K630" s="97"/>
      <c r="L630" s="97"/>
      <c r="M630" s="98">
        <f>I630+J630+K630+MYCS8[[#This Row],[Non contractual commitments]]</f>
        <v>0</v>
      </c>
      <c r="N630" s="97"/>
      <c r="O630" s="97"/>
      <c r="P630" s="97"/>
      <c r="Q630" s="97"/>
      <c r="R630" s="97"/>
      <c r="S630" s="93"/>
      <c r="T630" s="93"/>
      <c r="U630" s="100"/>
    </row>
    <row r="631" spans="1:21" ht="20.25" x14ac:dyDescent="0.3">
      <c r="A631" s="93"/>
      <c r="B631" s="94" t="str">
        <f ca="1">IFERROR(OFFSET(DC[[#Headers],[Code Project]],MATCH(MYCS8[[#This Row],[Project Code and Name ]],DC[Code Project],0),-3),"")</f>
        <v/>
      </c>
      <c r="C631" s="93"/>
      <c r="D631" s="93"/>
      <c r="E631" s="93"/>
      <c r="F631" s="93"/>
      <c r="G631" s="93"/>
      <c r="H631" s="93"/>
      <c r="I631" s="97"/>
      <c r="J631" s="97"/>
      <c r="K631" s="97"/>
      <c r="L631" s="97"/>
      <c r="M631" s="98">
        <f>I631+J631+K631+MYCS8[[#This Row],[Non contractual commitments]]</f>
        <v>0</v>
      </c>
      <c r="N631" s="97"/>
      <c r="O631" s="97"/>
      <c r="P631" s="97"/>
      <c r="Q631" s="97"/>
      <c r="R631" s="97"/>
      <c r="S631" s="93"/>
      <c r="T631" s="93"/>
      <c r="U631" s="100"/>
    </row>
    <row r="632" spans="1:21" ht="20.25" x14ac:dyDescent="0.3">
      <c r="A632" s="93"/>
      <c r="B632" s="94" t="str">
        <f ca="1">IFERROR(OFFSET(DC[[#Headers],[Code Project]],MATCH(MYCS8[[#This Row],[Project Code and Name ]],DC[Code Project],0),-3),"")</f>
        <v/>
      </c>
      <c r="C632" s="93"/>
      <c r="D632" s="93"/>
      <c r="E632" s="93"/>
      <c r="F632" s="93"/>
      <c r="G632" s="93"/>
      <c r="H632" s="93"/>
      <c r="I632" s="97"/>
      <c r="J632" s="97"/>
      <c r="K632" s="97"/>
      <c r="L632" s="97"/>
      <c r="M632" s="98">
        <f>I632+J632+K632+MYCS8[[#This Row],[Non contractual commitments]]</f>
        <v>0</v>
      </c>
      <c r="N632" s="97"/>
      <c r="O632" s="97"/>
      <c r="P632" s="97"/>
      <c r="Q632" s="97"/>
      <c r="R632" s="97"/>
      <c r="S632" s="93"/>
      <c r="T632" s="93"/>
      <c r="U632" s="100"/>
    </row>
    <row r="633" spans="1:21" ht="20.25" x14ac:dyDescent="0.3">
      <c r="A633" s="93"/>
      <c r="B633" s="94" t="str">
        <f ca="1">IFERROR(OFFSET(DC[[#Headers],[Code Project]],MATCH(MYCS8[[#This Row],[Project Code and Name ]],DC[Code Project],0),-3),"")</f>
        <v/>
      </c>
      <c r="C633" s="93"/>
      <c r="D633" s="93"/>
      <c r="E633" s="93"/>
      <c r="F633" s="93"/>
      <c r="G633" s="93"/>
      <c r="H633" s="93"/>
      <c r="I633" s="97"/>
      <c r="J633" s="97"/>
      <c r="K633" s="97"/>
      <c r="L633" s="97"/>
      <c r="M633" s="98">
        <f>I633+J633+K633+MYCS8[[#This Row],[Non contractual commitments]]</f>
        <v>0</v>
      </c>
      <c r="N633" s="97"/>
      <c r="O633" s="97"/>
      <c r="P633" s="97"/>
      <c r="Q633" s="97"/>
      <c r="R633" s="97"/>
      <c r="S633" s="93"/>
      <c r="T633" s="93"/>
      <c r="U633" s="100"/>
    </row>
    <row r="634" spans="1:21" ht="20.25" x14ac:dyDescent="0.3">
      <c r="A634" s="93"/>
      <c r="B634" s="94" t="str">
        <f ca="1">IFERROR(OFFSET(DC[[#Headers],[Code Project]],MATCH(MYCS8[[#This Row],[Project Code and Name ]],DC[Code Project],0),-3),"")</f>
        <v/>
      </c>
      <c r="C634" s="93"/>
      <c r="D634" s="93"/>
      <c r="E634" s="93"/>
      <c r="F634" s="93"/>
      <c r="G634" s="93"/>
      <c r="H634" s="93"/>
      <c r="I634" s="97"/>
      <c r="J634" s="97"/>
      <c r="K634" s="97"/>
      <c r="L634" s="97"/>
      <c r="M634" s="98">
        <f>I634+J634+K634+MYCS8[[#This Row],[Non contractual commitments]]</f>
        <v>0</v>
      </c>
      <c r="N634" s="97"/>
      <c r="O634" s="97"/>
      <c r="P634" s="97"/>
      <c r="Q634" s="97"/>
      <c r="R634" s="97"/>
      <c r="S634" s="93"/>
      <c r="T634" s="93"/>
      <c r="U634" s="100"/>
    </row>
    <row r="635" spans="1:21" ht="20.25" x14ac:dyDescent="0.3">
      <c r="A635" s="93"/>
      <c r="B635" s="94" t="str">
        <f ca="1">IFERROR(OFFSET(DC[[#Headers],[Code Project]],MATCH(MYCS8[[#This Row],[Project Code and Name ]],DC[Code Project],0),-3),"")</f>
        <v/>
      </c>
      <c r="C635" s="93"/>
      <c r="D635" s="93"/>
      <c r="E635" s="93"/>
      <c r="F635" s="93"/>
      <c r="G635" s="93"/>
      <c r="H635" s="93"/>
      <c r="I635" s="97"/>
      <c r="J635" s="97"/>
      <c r="K635" s="97"/>
      <c r="L635" s="97"/>
      <c r="M635" s="98">
        <f>I635+J635+K635+MYCS8[[#This Row],[Non contractual commitments]]</f>
        <v>0</v>
      </c>
      <c r="N635" s="97"/>
      <c r="O635" s="97"/>
      <c r="P635" s="97"/>
      <c r="Q635" s="97"/>
      <c r="R635" s="97"/>
      <c r="S635" s="93"/>
      <c r="T635" s="93"/>
      <c r="U635" s="100"/>
    </row>
    <row r="636" spans="1:21" ht="20.25" x14ac:dyDescent="0.3">
      <c r="A636" s="93"/>
      <c r="B636" s="94" t="str">
        <f ca="1">IFERROR(OFFSET(DC[[#Headers],[Code Project]],MATCH(MYCS8[[#This Row],[Project Code and Name ]],DC[Code Project],0),-3),"")</f>
        <v/>
      </c>
      <c r="C636" s="93"/>
      <c r="D636" s="93"/>
      <c r="E636" s="93"/>
      <c r="F636" s="93"/>
      <c r="G636" s="93"/>
      <c r="H636" s="93"/>
      <c r="I636" s="97"/>
      <c r="J636" s="97"/>
      <c r="K636" s="97"/>
      <c r="L636" s="97"/>
      <c r="M636" s="98">
        <f>I636+J636+K636+MYCS8[[#This Row],[Non contractual commitments]]</f>
        <v>0</v>
      </c>
      <c r="N636" s="97"/>
      <c r="O636" s="97"/>
      <c r="P636" s="97"/>
      <c r="Q636" s="97"/>
      <c r="R636" s="97"/>
      <c r="S636" s="93"/>
      <c r="T636" s="93"/>
      <c r="U636" s="100"/>
    </row>
    <row r="637" spans="1:21" ht="20.25" x14ac:dyDescent="0.3">
      <c r="A637" s="93"/>
      <c r="B637" s="94" t="str">
        <f ca="1">IFERROR(OFFSET(DC[[#Headers],[Code Project]],MATCH(MYCS8[[#This Row],[Project Code and Name ]],DC[Code Project],0),-3),"")</f>
        <v/>
      </c>
      <c r="C637" s="93"/>
      <c r="D637" s="93"/>
      <c r="E637" s="93"/>
      <c r="F637" s="93"/>
      <c r="G637" s="93"/>
      <c r="H637" s="93"/>
      <c r="I637" s="97"/>
      <c r="J637" s="97"/>
      <c r="K637" s="97"/>
      <c r="L637" s="97"/>
      <c r="M637" s="98">
        <f>I637+J637+K637+MYCS8[[#This Row],[Non contractual commitments]]</f>
        <v>0</v>
      </c>
      <c r="N637" s="97"/>
      <c r="O637" s="97"/>
      <c r="P637" s="97"/>
      <c r="Q637" s="97"/>
      <c r="R637" s="97"/>
      <c r="S637" s="93"/>
      <c r="T637" s="93"/>
      <c r="U637" s="100"/>
    </row>
    <row r="638" spans="1:21" ht="20.25" x14ac:dyDescent="0.3">
      <c r="A638" s="93"/>
      <c r="B638" s="94" t="str">
        <f ca="1">IFERROR(OFFSET(DC[[#Headers],[Code Project]],MATCH(MYCS8[[#This Row],[Project Code and Name ]],DC[Code Project],0),-3),"")</f>
        <v/>
      </c>
      <c r="C638" s="93"/>
      <c r="D638" s="93"/>
      <c r="E638" s="93"/>
      <c r="F638" s="93"/>
      <c r="G638" s="93"/>
      <c r="H638" s="93"/>
      <c r="I638" s="97"/>
      <c r="J638" s="97"/>
      <c r="K638" s="97"/>
      <c r="L638" s="97"/>
      <c r="M638" s="98">
        <f>I638+J638+K638+MYCS8[[#This Row],[Non contractual commitments]]</f>
        <v>0</v>
      </c>
      <c r="N638" s="97"/>
      <c r="O638" s="97"/>
      <c r="P638" s="97"/>
      <c r="Q638" s="97"/>
      <c r="R638" s="97"/>
      <c r="S638" s="93"/>
      <c r="T638" s="93"/>
      <c r="U638" s="100"/>
    </row>
    <row r="639" spans="1:21" ht="20.25" x14ac:dyDescent="0.3">
      <c r="A639" s="93"/>
      <c r="B639" s="94" t="str">
        <f ca="1">IFERROR(OFFSET(DC[[#Headers],[Code Project]],MATCH(MYCS8[[#This Row],[Project Code and Name ]],DC[Code Project],0),-3),"")</f>
        <v/>
      </c>
      <c r="C639" s="93"/>
      <c r="D639" s="93"/>
      <c r="E639" s="93"/>
      <c r="F639" s="93"/>
      <c r="G639" s="93"/>
      <c r="H639" s="93"/>
      <c r="I639" s="97"/>
      <c r="J639" s="97"/>
      <c r="K639" s="97"/>
      <c r="L639" s="97"/>
      <c r="M639" s="98">
        <f>I639+J639+K639+MYCS8[[#This Row],[Non contractual commitments]]</f>
        <v>0</v>
      </c>
      <c r="N639" s="97"/>
      <c r="O639" s="97"/>
      <c r="P639" s="97"/>
      <c r="Q639" s="97"/>
      <c r="R639" s="97"/>
      <c r="S639" s="93"/>
      <c r="T639" s="93"/>
      <c r="U639" s="100"/>
    </row>
    <row r="640" spans="1:21" ht="20.25" x14ac:dyDescent="0.3">
      <c r="A640" s="93"/>
      <c r="B640" s="94" t="str">
        <f ca="1">IFERROR(OFFSET(DC[[#Headers],[Code Project]],MATCH(MYCS8[[#This Row],[Project Code and Name ]],DC[Code Project],0),-3),"")</f>
        <v/>
      </c>
      <c r="C640" s="93"/>
      <c r="D640" s="93"/>
      <c r="E640" s="93"/>
      <c r="F640" s="93"/>
      <c r="G640" s="93"/>
      <c r="H640" s="93"/>
      <c r="I640" s="97"/>
      <c r="J640" s="97"/>
      <c r="K640" s="97"/>
      <c r="L640" s="97"/>
      <c r="M640" s="98">
        <f>I640+J640+K640+MYCS8[[#This Row],[Non contractual commitments]]</f>
        <v>0</v>
      </c>
      <c r="N640" s="97"/>
      <c r="O640" s="97"/>
      <c r="P640" s="97"/>
      <c r="Q640" s="97"/>
      <c r="R640" s="97"/>
      <c r="S640" s="93"/>
      <c r="T640" s="93"/>
      <c r="U640" s="100"/>
    </row>
    <row r="641" spans="1:21" ht="20.25" x14ac:dyDescent="0.3">
      <c r="A641" s="93"/>
      <c r="B641" s="94" t="str">
        <f ca="1">IFERROR(OFFSET(DC[[#Headers],[Code Project]],MATCH(MYCS8[[#This Row],[Project Code and Name ]],DC[Code Project],0),-3),"")</f>
        <v/>
      </c>
      <c r="C641" s="93"/>
      <c r="D641" s="93"/>
      <c r="E641" s="93"/>
      <c r="F641" s="93"/>
      <c r="G641" s="93"/>
      <c r="H641" s="93"/>
      <c r="I641" s="97"/>
      <c r="J641" s="97"/>
      <c r="K641" s="97"/>
      <c r="L641" s="97"/>
      <c r="M641" s="98">
        <f>I641+J641+K641+MYCS8[[#This Row],[Non contractual commitments]]</f>
        <v>0</v>
      </c>
      <c r="N641" s="97"/>
      <c r="O641" s="97"/>
      <c r="P641" s="97"/>
      <c r="Q641" s="97"/>
      <c r="R641" s="97"/>
      <c r="S641" s="93"/>
      <c r="T641" s="93"/>
      <c r="U641" s="100"/>
    </row>
    <row r="642" spans="1:21" ht="20.25" x14ac:dyDescent="0.3">
      <c r="A642" s="93"/>
      <c r="B642" s="94" t="str">
        <f ca="1">IFERROR(OFFSET(DC[[#Headers],[Code Project]],MATCH(MYCS8[[#This Row],[Project Code and Name ]],DC[Code Project],0),-3),"")</f>
        <v/>
      </c>
      <c r="C642" s="93"/>
      <c r="D642" s="93"/>
      <c r="E642" s="93"/>
      <c r="F642" s="93"/>
      <c r="G642" s="93"/>
      <c r="H642" s="93"/>
      <c r="I642" s="97"/>
      <c r="J642" s="97"/>
      <c r="K642" s="97"/>
      <c r="L642" s="97"/>
      <c r="M642" s="98">
        <f>I642+J642+K642+MYCS8[[#This Row],[Non contractual commitments]]</f>
        <v>0</v>
      </c>
      <c r="N642" s="97"/>
      <c r="O642" s="97"/>
      <c r="P642" s="97"/>
      <c r="Q642" s="97"/>
      <c r="R642" s="97"/>
      <c r="S642" s="93"/>
      <c r="T642" s="93"/>
      <c r="U642" s="100"/>
    </row>
    <row r="643" spans="1:21" ht="20.25" x14ac:dyDescent="0.3">
      <c r="A643" s="93"/>
      <c r="B643" s="94" t="str">
        <f ca="1">IFERROR(OFFSET(DC[[#Headers],[Code Project]],MATCH(MYCS8[[#This Row],[Project Code and Name ]],DC[Code Project],0),-3),"")</f>
        <v/>
      </c>
      <c r="C643" s="93"/>
      <c r="D643" s="93"/>
      <c r="E643" s="93"/>
      <c r="F643" s="93"/>
      <c r="G643" s="93"/>
      <c r="H643" s="93"/>
      <c r="I643" s="97"/>
      <c r="J643" s="97"/>
      <c r="K643" s="97"/>
      <c r="L643" s="97"/>
      <c r="M643" s="98">
        <f>I643+J643+K643+MYCS8[[#This Row],[Non contractual commitments]]</f>
        <v>0</v>
      </c>
      <c r="N643" s="97"/>
      <c r="O643" s="97"/>
      <c r="P643" s="97"/>
      <c r="Q643" s="97"/>
      <c r="R643" s="97"/>
      <c r="S643" s="93"/>
      <c r="T643" s="93"/>
      <c r="U643" s="100"/>
    </row>
    <row r="644" spans="1:21" ht="20.25" x14ac:dyDescent="0.3">
      <c r="A644" s="93"/>
      <c r="B644" s="94" t="str">
        <f ca="1">IFERROR(OFFSET(DC[[#Headers],[Code Project]],MATCH(MYCS8[[#This Row],[Project Code and Name ]],DC[Code Project],0),-3),"")</f>
        <v/>
      </c>
      <c r="C644" s="93"/>
      <c r="D644" s="93"/>
      <c r="E644" s="93"/>
      <c r="F644" s="93"/>
      <c r="G644" s="93"/>
      <c r="H644" s="93"/>
      <c r="I644" s="97"/>
      <c r="J644" s="97"/>
      <c r="K644" s="97"/>
      <c r="L644" s="97"/>
      <c r="M644" s="98">
        <f>I644+J644+K644+MYCS8[[#This Row],[Non contractual commitments]]</f>
        <v>0</v>
      </c>
      <c r="N644" s="97"/>
      <c r="O644" s="97"/>
      <c r="P644" s="97"/>
      <c r="Q644" s="97"/>
      <c r="R644" s="97"/>
      <c r="S644" s="93"/>
      <c r="T644" s="93"/>
      <c r="U644" s="100"/>
    </row>
    <row r="645" spans="1:21" ht="20.25" x14ac:dyDescent="0.3">
      <c r="A645" s="93"/>
      <c r="B645" s="94" t="str">
        <f ca="1">IFERROR(OFFSET(DC[[#Headers],[Code Project]],MATCH(MYCS8[[#This Row],[Project Code and Name ]],DC[Code Project],0),-3),"")</f>
        <v/>
      </c>
      <c r="C645" s="93"/>
      <c r="D645" s="93"/>
      <c r="E645" s="93"/>
      <c r="F645" s="93"/>
      <c r="G645" s="93"/>
      <c r="H645" s="93"/>
      <c r="I645" s="97"/>
      <c r="J645" s="97"/>
      <c r="K645" s="97"/>
      <c r="L645" s="97"/>
      <c r="M645" s="98">
        <f>I645+J645+K645+MYCS8[[#This Row],[Non contractual commitments]]</f>
        <v>0</v>
      </c>
      <c r="N645" s="97"/>
      <c r="O645" s="97"/>
      <c r="P645" s="97"/>
      <c r="Q645" s="97"/>
      <c r="R645" s="97"/>
      <c r="S645" s="93"/>
      <c r="T645" s="93"/>
      <c r="U645" s="100"/>
    </row>
    <row r="646" spans="1:21" ht="20.25" x14ac:dyDescent="0.3">
      <c r="A646" s="93"/>
      <c r="B646" s="94" t="str">
        <f ca="1">IFERROR(OFFSET(DC[[#Headers],[Code Project]],MATCH(MYCS8[[#This Row],[Project Code and Name ]],DC[Code Project],0),-3),"")</f>
        <v/>
      </c>
      <c r="C646" s="93"/>
      <c r="D646" s="93"/>
      <c r="E646" s="93"/>
      <c r="F646" s="93"/>
      <c r="G646" s="93"/>
      <c r="H646" s="93"/>
      <c r="I646" s="97"/>
      <c r="J646" s="97"/>
      <c r="K646" s="97"/>
      <c r="L646" s="97"/>
      <c r="M646" s="98">
        <f>I646+J646+K646+MYCS8[[#This Row],[Non contractual commitments]]</f>
        <v>0</v>
      </c>
      <c r="N646" s="97"/>
      <c r="O646" s="97"/>
      <c r="P646" s="97"/>
      <c r="Q646" s="97"/>
      <c r="R646" s="97"/>
      <c r="S646" s="93"/>
      <c r="T646" s="93"/>
      <c r="U646" s="100"/>
    </row>
    <row r="647" spans="1:21" ht="20.25" x14ac:dyDescent="0.3">
      <c r="A647" s="93"/>
      <c r="B647" s="94" t="str">
        <f ca="1">IFERROR(OFFSET(DC[[#Headers],[Code Project]],MATCH(MYCS8[[#This Row],[Project Code and Name ]],DC[Code Project],0),-3),"")</f>
        <v/>
      </c>
      <c r="C647" s="93"/>
      <c r="D647" s="93"/>
      <c r="E647" s="93"/>
      <c r="F647" s="93"/>
      <c r="G647" s="93"/>
      <c r="H647" s="93"/>
      <c r="I647" s="97"/>
      <c r="J647" s="97"/>
      <c r="K647" s="97"/>
      <c r="L647" s="97"/>
      <c r="M647" s="98">
        <f>I647+J647+K647+MYCS8[[#This Row],[Non contractual commitments]]</f>
        <v>0</v>
      </c>
      <c r="N647" s="97"/>
      <c r="O647" s="97"/>
      <c r="P647" s="97"/>
      <c r="Q647" s="97"/>
      <c r="R647" s="97"/>
      <c r="S647" s="93"/>
      <c r="T647" s="93"/>
      <c r="U647" s="100"/>
    </row>
    <row r="648" spans="1:21" ht="20.25" x14ac:dyDescent="0.3">
      <c r="A648" s="93"/>
      <c r="B648" s="94" t="str">
        <f ca="1">IFERROR(OFFSET(DC[[#Headers],[Code Project]],MATCH(MYCS8[[#This Row],[Project Code and Name ]],DC[Code Project],0),-3),"")</f>
        <v/>
      </c>
      <c r="C648" s="93"/>
      <c r="D648" s="93"/>
      <c r="E648" s="93"/>
      <c r="F648" s="93"/>
      <c r="G648" s="93"/>
      <c r="H648" s="93"/>
      <c r="I648" s="97"/>
      <c r="J648" s="97"/>
      <c r="K648" s="97"/>
      <c r="L648" s="97"/>
      <c r="M648" s="98">
        <f>I648+J648+K648+MYCS8[[#This Row],[Non contractual commitments]]</f>
        <v>0</v>
      </c>
      <c r="N648" s="97"/>
      <c r="O648" s="97"/>
      <c r="P648" s="97"/>
      <c r="Q648" s="97"/>
      <c r="R648" s="97"/>
      <c r="S648" s="93"/>
      <c r="T648" s="93"/>
      <c r="U648" s="100"/>
    </row>
    <row r="649" spans="1:21" ht="20.25" x14ac:dyDescent="0.3">
      <c r="A649" s="93"/>
      <c r="B649" s="94" t="str">
        <f ca="1">IFERROR(OFFSET(DC[[#Headers],[Code Project]],MATCH(MYCS8[[#This Row],[Project Code and Name ]],DC[Code Project],0),-3),"")</f>
        <v/>
      </c>
      <c r="C649" s="93"/>
      <c r="D649" s="93"/>
      <c r="E649" s="93"/>
      <c r="F649" s="93"/>
      <c r="G649" s="93"/>
      <c r="H649" s="93"/>
      <c r="I649" s="97"/>
      <c r="J649" s="97"/>
      <c r="K649" s="97"/>
      <c r="L649" s="97"/>
      <c r="M649" s="98">
        <f>I649+J649+K649+MYCS8[[#This Row],[Non contractual commitments]]</f>
        <v>0</v>
      </c>
      <c r="N649" s="97"/>
      <c r="O649" s="97"/>
      <c r="P649" s="97"/>
      <c r="Q649" s="97"/>
      <c r="R649" s="97"/>
      <c r="S649" s="93"/>
      <c r="T649" s="93"/>
      <c r="U649" s="100"/>
    </row>
    <row r="650" spans="1:21" ht="20.25" x14ac:dyDescent="0.3">
      <c r="A650" s="93"/>
      <c r="B650" s="94" t="str">
        <f ca="1">IFERROR(OFFSET(DC[[#Headers],[Code Project]],MATCH(MYCS8[[#This Row],[Project Code and Name ]],DC[Code Project],0),-3),"")</f>
        <v/>
      </c>
      <c r="C650" s="93"/>
      <c r="D650" s="93"/>
      <c r="E650" s="93"/>
      <c r="F650" s="93"/>
      <c r="G650" s="93"/>
      <c r="H650" s="93"/>
      <c r="I650" s="97"/>
      <c r="J650" s="97"/>
      <c r="K650" s="97"/>
      <c r="L650" s="97"/>
      <c r="M650" s="98">
        <f>I650+J650+K650+MYCS8[[#This Row],[Non contractual commitments]]</f>
        <v>0</v>
      </c>
      <c r="N650" s="97"/>
      <c r="O650" s="97"/>
      <c r="P650" s="97"/>
      <c r="Q650" s="97"/>
      <c r="R650" s="97"/>
      <c r="S650" s="93"/>
      <c r="T650" s="93"/>
      <c r="U650" s="100"/>
    </row>
    <row r="651" spans="1:21" ht="20.25" x14ac:dyDescent="0.3">
      <c r="A651" s="93"/>
      <c r="B651" s="94" t="str">
        <f ca="1">IFERROR(OFFSET(DC[[#Headers],[Code Project]],MATCH(MYCS8[[#This Row],[Project Code and Name ]],DC[Code Project],0),-3),"")</f>
        <v/>
      </c>
      <c r="C651" s="93"/>
      <c r="D651" s="93"/>
      <c r="E651" s="93"/>
      <c r="F651" s="93"/>
      <c r="G651" s="93"/>
      <c r="H651" s="93"/>
      <c r="I651" s="97"/>
      <c r="J651" s="97"/>
      <c r="K651" s="97"/>
      <c r="L651" s="97"/>
      <c r="M651" s="98">
        <f>I651+J651+K651+MYCS8[[#This Row],[Non contractual commitments]]</f>
        <v>0</v>
      </c>
      <c r="N651" s="97"/>
      <c r="O651" s="97"/>
      <c r="P651" s="97"/>
      <c r="Q651" s="97"/>
      <c r="R651" s="97"/>
      <c r="S651" s="93"/>
      <c r="T651" s="93"/>
      <c r="U651" s="100"/>
    </row>
    <row r="652" spans="1:21" ht="20.25" x14ac:dyDescent="0.3">
      <c r="A652" s="93"/>
      <c r="B652" s="94" t="str">
        <f ca="1">IFERROR(OFFSET(DC[[#Headers],[Code Project]],MATCH(MYCS8[[#This Row],[Project Code and Name ]],DC[Code Project],0),-3),"")</f>
        <v/>
      </c>
      <c r="C652" s="93"/>
      <c r="D652" s="93"/>
      <c r="E652" s="93"/>
      <c r="F652" s="93"/>
      <c r="G652" s="93"/>
      <c r="H652" s="93"/>
      <c r="I652" s="97"/>
      <c r="J652" s="97"/>
      <c r="K652" s="97"/>
      <c r="L652" s="97"/>
      <c r="M652" s="98">
        <f>I652+J652+K652+MYCS8[[#This Row],[Non contractual commitments]]</f>
        <v>0</v>
      </c>
      <c r="N652" s="97"/>
      <c r="O652" s="97"/>
      <c r="P652" s="97"/>
      <c r="Q652" s="97"/>
      <c r="R652" s="97"/>
      <c r="S652" s="93"/>
      <c r="T652" s="93"/>
      <c r="U652" s="100"/>
    </row>
    <row r="653" spans="1:21" ht="20.25" x14ac:dyDescent="0.3">
      <c r="A653" s="93"/>
      <c r="B653" s="94" t="str">
        <f ca="1">IFERROR(OFFSET(DC[[#Headers],[Code Project]],MATCH(MYCS8[[#This Row],[Project Code and Name ]],DC[Code Project],0),-3),"")</f>
        <v/>
      </c>
      <c r="C653" s="93"/>
      <c r="D653" s="93"/>
      <c r="E653" s="93"/>
      <c r="F653" s="93"/>
      <c r="G653" s="93"/>
      <c r="H653" s="93"/>
      <c r="I653" s="97"/>
      <c r="J653" s="97"/>
      <c r="K653" s="97"/>
      <c r="L653" s="97"/>
      <c r="M653" s="98">
        <f>I653+J653+K653+MYCS8[[#This Row],[Non contractual commitments]]</f>
        <v>0</v>
      </c>
      <c r="N653" s="97"/>
      <c r="O653" s="97"/>
      <c r="P653" s="97"/>
      <c r="Q653" s="97"/>
      <c r="R653" s="97"/>
      <c r="S653" s="93"/>
      <c r="T653" s="93"/>
      <c r="U653" s="100"/>
    </row>
    <row r="654" spans="1:21" ht="20.25" x14ac:dyDescent="0.3">
      <c r="A654" s="93"/>
      <c r="B654" s="94" t="str">
        <f ca="1">IFERROR(OFFSET(DC[[#Headers],[Code Project]],MATCH(MYCS8[[#This Row],[Project Code and Name ]],DC[Code Project],0),-3),"")</f>
        <v/>
      </c>
      <c r="C654" s="93"/>
      <c r="D654" s="93"/>
      <c r="E654" s="93"/>
      <c r="F654" s="93"/>
      <c r="G654" s="93"/>
      <c r="H654" s="93"/>
      <c r="I654" s="97"/>
      <c r="J654" s="97"/>
      <c r="K654" s="97"/>
      <c r="L654" s="97"/>
      <c r="M654" s="98">
        <f>I654+J654+K654+MYCS8[[#This Row],[Non contractual commitments]]</f>
        <v>0</v>
      </c>
      <c r="N654" s="97"/>
      <c r="O654" s="97"/>
      <c r="P654" s="97"/>
      <c r="Q654" s="97"/>
      <c r="R654" s="97"/>
      <c r="S654" s="93"/>
      <c r="T654" s="93"/>
      <c r="U654" s="100"/>
    </row>
    <row r="655" spans="1:21" ht="20.25" x14ac:dyDescent="0.3">
      <c r="A655" s="93"/>
      <c r="B655" s="94" t="str">
        <f ca="1">IFERROR(OFFSET(DC[[#Headers],[Code Project]],MATCH(MYCS8[[#This Row],[Project Code and Name ]],DC[Code Project],0),-3),"")</f>
        <v/>
      </c>
      <c r="C655" s="93"/>
      <c r="D655" s="93"/>
      <c r="E655" s="93"/>
      <c r="F655" s="93"/>
      <c r="G655" s="93"/>
      <c r="H655" s="93"/>
      <c r="I655" s="97"/>
      <c r="J655" s="97"/>
      <c r="K655" s="97"/>
      <c r="L655" s="97"/>
      <c r="M655" s="98">
        <f>I655+J655+K655+MYCS8[[#This Row],[Non contractual commitments]]</f>
        <v>0</v>
      </c>
      <c r="N655" s="97"/>
      <c r="O655" s="97"/>
      <c r="P655" s="97"/>
      <c r="Q655" s="97"/>
      <c r="R655" s="97"/>
      <c r="S655" s="93"/>
      <c r="T655" s="93"/>
      <c r="U655" s="100"/>
    </row>
    <row r="656" spans="1:21" ht="20.25" x14ac:dyDescent="0.3">
      <c r="A656" s="93"/>
      <c r="B656" s="94" t="str">
        <f ca="1">IFERROR(OFFSET(DC[[#Headers],[Code Project]],MATCH(MYCS8[[#This Row],[Project Code and Name ]],DC[Code Project],0),-3),"")</f>
        <v/>
      </c>
      <c r="C656" s="93"/>
      <c r="D656" s="93"/>
      <c r="E656" s="93"/>
      <c r="F656" s="93"/>
      <c r="G656" s="93"/>
      <c r="H656" s="93"/>
      <c r="I656" s="97"/>
      <c r="J656" s="97"/>
      <c r="K656" s="97"/>
      <c r="L656" s="97"/>
      <c r="M656" s="98">
        <f>I656+J656+K656+MYCS8[[#This Row],[Non contractual commitments]]</f>
        <v>0</v>
      </c>
      <c r="N656" s="97"/>
      <c r="O656" s="97"/>
      <c r="P656" s="97"/>
      <c r="Q656" s="97"/>
      <c r="R656" s="97"/>
      <c r="S656" s="93"/>
      <c r="T656" s="93"/>
      <c r="U656" s="100"/>
    </row>
    <row r="657" spans="1:21" ht="20.25" x14ac:dyDescent="0.3">
      <c r="A657" s="93"/>
      <c r="B657" s="94" t="str">
        <f ca="1">IFERROR(OFFSET(DC[[#Headers],[Code Project]],MATCH(MYCS8[[#This Row],[Project Code and Name ]],DC[Code Project],0),-3),"")</f>
        <v/>
      </c>
      <c r="C657" s="93"/>
      <c r="D657" s="93"/>
      <c r="E657" s="93"/>
      <c r="F657" s="93"/>
      <c r="G657" s="93"/>
      <c r="H657" s="93"/>
      <c r="I657" s="97"/>
      <c r="J657" s="97"/>
      <c r="K657" s="97"/>
      <c r="L657" s="97"/>
      <c r="M657" s="98">
        <f>I657+J657+K657+MYCS8[[#This Row],[Non contractual commitments]]</f>
        <v>0</v>
      </c>
      <c r="N657" s="97"/>
      <c r="O657" s="97"/>
      <c r="P657" s="97"/>
      <c r="Q657" s="97"/>
      <c r="R657" s="97"/>
      <c r="S657" s="93"/>
      <c r="T657" s="93"/>
      <c r="U657" s="100"/>
    </row>
    <row r="658" spans="1:21" ht="20.25" x14ac:dyDescent="0.3">
      <c r="A658" s="93"/>
      <c r="B658" s="94" t="str">
        <f ca="1">IFERROR(OFFSET(DC[[#Headers],[Code Project]],MATCH(MYCS8[[#This Row],[Project Code and Name ]],DC[Code Project],0),-3),"")</f>
        <v/>
      </c>
      <c r="C658" s="93"/>
      <c r="D658" s="93"/>
      <c r="E658" s="93"/>
      <c r="F658" s="93"/>
      <c r="G658" s="93"/>
      <c r="H658" s="93"/>
      <c r="I658" s="97"/>
      <c r="J658" s="97"/>
      <c r="K658" s="97"/>
      <c r="L658" s="97"/>
      <c r="M658" s="98">
        <f>I658+J658+K658+MYCS8[[#This Row],[Non contractual commitments]]</f>
        <v>0</v>
      </c>
      <c r="N658" s="97"/>
      <c r="O658" s="97"/>
      <c r="P658" s="97"/>
      <c r="Q658" s="97"/>
      <c r="R658" s="97"/>
      <c r="S658" s="93"/>
      <c r="T658" s="93"/>
      <c r="U658" s="100"/>
    </row>
    <row r="659" spans="1:21" ht="20.25" x14ac:dyDescent="0.3">
      <c r="A659" s="93"/>
      <c r="B659" s="94" t="str">
        <f ca="1">IFERROR(OFFSET(DC[[#Headers],[Code Project]],MATCH(MYCS8[[#This Row],[Project Code and Name ]],DC[Code Project],0),-3),"")</f>
        <v/>
      </c>
      <c r="C659" s="93"/>
      <c r="D659" s="93"/>
      <c r="E659" s="93"/>
      <c r="F659" s="93"/>
      <c r="G659" s="93"/>
      <c r="H659" s="93"/>
      <c r="I659" s="97"/>
      <c r="J659" s="97"/>
      <c r="K659" s="97"/>
      <c r="L659" s="97"/>
      <c r="M659" s="98">
        <f>I659+J659+K659+MYCS8[[#This Row],[Non contractual commitments]]</f>
        <v>0</v>
      </c>
      <c r="N659" s="97"/>
      <c r="O659" s="97"/>
      <c r="P659" s="97"/>
      <c r="Q659" s="97"/>
      <c r="R659" s="97"/>
      <c r="S659" s="93"/>
      <c r="T659" s="93"/>
      <c r="U659" s="100"/>
    </row>
    <row r="660" spans="1:21" ht="20.25" x14ac:dyDescent="0.3">
      <c r="A660" s="93"/>
      <c r="B660" s="94" t="str">
        <f ca="1">IFERROR(OFFSET(DC[[#Headers],[Code Project]],MATCH(MYCS8[[#This Row],[Project Code and Name ]],DC[Code Project],0),-3),"")</f>
        <v/>
      </c>
      <c r="C660" s="93"/>
      <c r="D660" s="93"/>
      <c r="E660" s="93"/>
      <c r="F660" s="93"/>
      <c r="G660" s="93"/>
      <c r="H660" s="93"/>
      <c r="I660" s="97"/>
      <c r="J660" s="97"/>
      <c r="K660" s="97"/>
      <c r="L660" s="97"/>
      <c r="M660" s="98">
        <f>I660+J660+K660+MYCS8[[#This Row],[Non contractual commitments]]</f>
        <v>0</v>
      </c>
      <c r="N660" s="97"/>
      <c r="O660" s="97"/>
      <c r="P660" s="97"/>
      <c r="Q660" s="97"/>
      <c r="R660" s="97"/>
      <c r="S660" s="93"/>
      <c r="T660" s="93"/>
      <c r="U660" s="100"/>
    </row>
    <row r="661" spans="1:21" ht="20.25" x14ac:dyDescent="0.3">
      <c r="A661" s="93"/>
      <c r="B661" s="94" t="str">
        <f ca="1">IFERROR(OFFSET(DC[[#Headers],[Code Project]],MATCH(MYCS8[[#This Row],[Project Code and Name ]],DC[Code Project],0),-3),"")</f>
        <v/>
      </c>
      <c r="C661" s="93"/>
      <c r="D661" s="93"/>
      <c r="E661" s="93"/>
      <c r="F661" s="93"/>
      <c r="G661" s="93"/>
      <c r="H661" s="93"/>
      <c r="I661" s="97"/>
      <c r="J661" s="97"/>
      <c r="K661" s="97"/>
      <c r="L661" s="97"/>
      <c r="M661" s="98">
        <f>I661+J661+K661+MYCS8[[#This Row],[Non contractual commitments]]</f>
        <v>0</v>
      </c>
      <c r="N661" s="97"/>
      <c r="O661" s="97"/>
      <c r="P661" s="97"/>
      <c r="Q661" s="97"/>
      <c r="R661" s="97"/>
      <c r="S661" s="93"/>
      <c r="T661" s="93"/>
      <c r="U661" s="100"/>
    </row>
    <row r="662" spans="1:21" ht="20.25" x14ac:dyDescent="0.3">
      <c r="A662" s="93"/>
      <c r="B662" s="94" t="str">
        <f ca="1">IFERROR(OFFSET(DC[[#Headers],[Code Project]],MATCH(MYCS8[[#This Row],[Project Code and Name ]],DC[Code Project],0),-3),"")</f>
        <v/>
      </c>
      <c r="C662" s="93"/>
      <c r="D662" s="93"/>
      <c r="E662" s="93"/>
      <c r="F662" s="93"/>
      <c r="G662" s="93"/>
      <c r="H662" s="93"/>
      <c r="I662" s="97"/>
      <c r="J662" s="97"/>
      <c r="K662" s="97"/>
      <c r="L662" s="97"/>
      <c r="M662" s="98">
        <f>I662+J662+K662+MYCS8[[#This Row],[Non contractual commitments]]</f>
        <v>0</v>
      </c>
      <c r="N662" s="97"/>
      <c r="O662" s="97"/>
      <c r="P662" s="97"/>
      <c r="Q662" s="97"/>
      <c r="R662" s="97"/>
      <c r="S662" s="93"/>
      <c r="T662" s="93"/>
      <c r="U662" s="100"/>
    </row>
    <row r="663" spans="1:21" ht="20.25" x14ac:dyDescent="0.3">
      <c r="A663" s="93"/>
      <c r="B663" s="94" t="str">
        <f ca="1">IFERROR(OFFSET(DC[[#Headers],[Code Project]],MATCH(MYCS8[[#This Row],[Project Code and Name ]],DC[Code Project],0),-3),"")</f>
        <v/>
      </c>
      <c r="C663" s="93"/>
      <c r="D663" s="93"/>
      <c r="E663" s="93"/>
      <c r="F663" s="93"/>
      <c r="G663" s="93"/>
      <c r="H663" s="93"/>
      <c r="I663" s="97"/>
      <c r="J663" s="97"/>
      <c r="K663" s="97"/>
      <c r="L663" s="97"/>
      <c r="M663" s="98">
        <f>I663+J663+K663+MYCS8[[#This Row],[Non contractual commitments]]</f>
        <v>0</v>
      </c>
      <c r="N663" s="97"/>
      <c r="O663" s="97"/>
      <c r="P663" s="97"/>
      <c r="Q663" s="97"/>
      <c r="R663" s="97"/>
      <c r="S663" s="93"/>
      <c r="T663" s="93"/>
      <c r="U663" s="100"/>
    </row>
    <row r="664" spans="1:21" ht="20.25" x14ac:dyDescent="0.3">
      <c r="A664" s="93"/>
      <c r="B664" s="94" t="str">
        <f ca="1">IFERROR(OFFSET(DC[[#Headers],[Code Project]],MATCH(MYCS8[[#This Row],[Project Code and Name ]],DC[Code Project],0),-3),"")</f>
        <v/>
      </c>
      <c r="C664" s="93"/>
      <c r="D664" s="93"/>
      <c r="E664" s="93"/>
      <c r="F664" s="93"/>
      <c r="G664" s="93"/>
      <c r="H664" s="93"/>
      <c r="I664" s="97"/>
      <c r="J664" s="97"/>
      <c r="K664" s="97"/>
      <c r="L664" s="97"/>
      <c r="M664" s="98">
        <f>I664+J664+K664+MYCS8[[#This Row],[Non contractual commitments]]</f>
        <v>0</v>
      </c>
      <c r="N664" s="97"/>
      <c r="O664" s="97"/>
      <c r="P664" s="97"/>
      <c r="Q664" s="97"/>
      <c r="R664" s="97"/>
      <c r="S664" s="93"/>
      <c r="T664" s="93"/>
      <c r="U664" s="100"/>
    </row>
    <row r="665" spans="1:21" ht="20.25" x14ac:dyDescent="0.3">
      <c r="A665" s="93"/>
      <c r="B665" s="94" t="str">
        <f ca="1">IFERROR(OFFSET(DC[[#Headers],[Code Project]],MATCH(MYCS8[[#This Row],[Project Code and Name ]],DC[Code Project],0),-3),"")</f>
        <v/>
      </c>
      <c r="C665" s="93"/>
      <c r="D665" s="93"/>
      <c r="E665" s="93"/>
      <c r="F665" s="93"/>
      <c r="G665" s="93"/>
      <c r="H665" s="93"/>
      <c r="I665" s="97"/>
      <c r="J665" s="97"/>
      <c r="K665" s="97"/>
      <c r="L665" s="97"/>
      <c r="M665" s="98">
        <f>I665+J665+K665+MYCS8[[#This Row],[Non contractual commitments]]</f>
        <v>0</v>
      </c>
      <c r="N665" s="97"/>
      <c r="O665" s="97"/>
      <c r="P665" s="97"/>
      <c r="Q665" s="97"/>
      <c r="R665" s="97"/>
      <c r="S665" s="93"/>
      <c r="T665" s="93"/>
      <c r="U665" s="100"/>
    </row>
    <row r="666" spans="1:21" ht="20.25" x14ac:dyDescent="0.3">
      <c r="A666" s="93"/>
      <c r="B666" s="94" t="str">
        <f ca="1">IFERROR(OFFSET(DC[[#Headers],[Code Project]],MATCH(MYCS8[[#This Row],[Project Code and Name ]],DC[Code Project],0),-3),"")</f>
        <v/>
      </c>
      <c r="C666" s="93"/>
      <c r="D666" s="93"/>
      <c r="E666" s="93"/>
      <c r="F666" s="93"/>
      <c r="G666" s="93"/>
      <c r="H666" s="93"/>
      <c r="I666" s="97"/>
      <c r="J666" s="97"/>
      <c r="K666" s="97"/>
      <c r="L666" s="97"/>
      <c r="M666" s="98">
        <f>I666+J666+K666+MYCS8[[#This Row],[Non contractual commitments]]</f>
        <v>0</v>
      </c>
      <c r="N666" s="97"/>
      <c r="O666" s="97"/>
      <c r="P666" s="97"/>
      <c r="Q666" s="97"/>
      <c r="R666" s="97"/>
      <c r="S666" s="93"/>
      <c r="T666" s="93"/>
      <c r="U666" s="100"/>
    </row>
    <row r="667" spans="1:21" ht="20.25" x14ac:dyDescent="0.3">
      <c r="A667" s="93"/>
      <c r="B667" s="94" t="str">
        <f ca="1">IFERROR(OFFSET(DC[[#Headers],[Code Project]],MATCH(MYCS8[[#This Row],[Project Code and Name ]],DC[Code Project],0),-3),"")</f>
        <v/>
      </c>
      <c r="C667" s="93"/>
      <c r="D667" s="93"/>
      <c r="E667" s="93"/>
      <c r="F667" s="93"/>
      <c r="G667" s="93"/>
      <c r="H667" s="93"/>
      <c r="I667" s="97"/>
      <c r="J667" s="97"/>
      <c r="K667" s="97"/>
      <c r="L667" s="97"/>
      <c r="M667" s="98">
        <f>I667+J667+K667+MYCS8[[#This Row],[Non contractual commitments]]</f>
        <v>0</v>
      </c>
      <c r="N667" s="97"/>
      <c r="O667" s="97"/>
      <c r="P667" s="97"/>
      <c r="Q667" s="97"/>
      <c r="R667" s="97"/>
      <c r="S667" s="93"/>
      <c r="T667" s="93"/>
      <c r="U667" s="100"/>
    </row>
    <row r="668" spans="1:21" ht="20.25" x14ac:dyDescent="0.3">
      <c r="A668" s="93"/>
      <c r="B668" s="94" t="str">
        <f ca="1">IFERROR(OFFSET(DC[[#Headers],[Code Project]],MATCH(MYCS8[[#This Row],[Project Code and Name ]],DC[Code Project],0),-3),"")</f>
        <v/>
      </c>
      <c r="C668" s="93"/>
      <c r="D668" s="93"/>
      <c r="E668" s="93"/>
      <c r="F668" s="93"/>
      <c r="G668" s="93"/>
      <c r="H668" s="93"/>
      <c r="I668" s="97"/>
      <c r="J668" s="97"/>
      <c r="K668" s="97"/>
      <c r="L668" s="97"/>
      <c r="M668" s="98">
        <f>I668+J668+K668+MYCS8[[#This Row],[Non contractual commitments]]</f>
        <v>0</v>
      </c>
      <c r="N668" s="97"/>
      <c r="O668" s="97"/>
      <c r="P668" s="97"/>
      <c r="Q668" s="97"/>
      <c r="R668" s="97"/>
      <c r="S668" s="93"/>
      <c r="T668" s="93"/>
      <c r="U668" s="100"/>
    </row>
    <row r="669" spans="1:21" ht="20.25" x14ac:dyDescent="0.3">
      <c r="A669" s="93"/>
      <c r="B669" s="94" t="str">
        <f ca="1">IFERROR(OFFSET(DC[[#Headers],[Code Project]],MATCH(MYCS8[[#This Row],[Project Code and Name ]],DC[Code Project],0),-3),"")</f>
        <v/>
      </c>
      <c r="C669" s="93"/>
      <c r="D669" s="93"/>
      <c r="E669" s="93"/>
      <c r="F669" s="93"/>
      <c r="G669" s="93"/>
      <c r="H669" s="93"/>
      <c r="I669" s="97"/>
      <c r="J669" s="97"/>
      <c r="K669" s="97"/>
      <c r="L669" s="97"/>
      <c r="M669" s="98">
        <f>I669+J669+K669+MYCS8[[#This Row],[Non contractual commitments]]</f>
        <v>0</v>
      </c>
      <c r="N669" s="97"/>
      <c r="O669" s="97"/>
      <c r="P669" s="97"/>
      <c r="Q669" s="97"/>
      <c r="R669" s="97"/>
      <c r="S669" s="93"/>
      <c r="T669" s="93"/>
      <c r="U669" s="100"/>
    </row>
    <row r="670" spans="1:21" ht="20.25" x14ac:dyDescent="0.3">
      <c r="A670" s="93"/>
      <c r="B670" s="94" t="str">
        <f ca="1">IFERROR(OFFSET(DC[[#Headers],[Code Project]],MATCH(MYCS8[[#This Row],[Project Code and Name ]],DC[Code Project],0),-3),"")</f>
        <v/>
      </c>
      <c r="C670" s="93"/>
      <c r="D670" s="93"/>
      <c r="E670" s="93"/>
      <c r="F670" s="93"/>
      <c r="G670" s="93"/>
      <c r="H670" s="93"/>
      <c r="I670" s="97"/>
      <c r="J670" s="97"/>
      <c r="K670" s="97"/>
      <c r="L670" s="97"/>
      <c r="M670" s="98">
        <f>I670+J670+K670+MYCS8[[#This Row],[Non contractual commitments]]</f>
        <v>0</v>
      </c>
      <c r="N670" s="97"/>
      <c r="O670" s="97"/>
      <c r="P670" s="97"/>
      <c r="Q670" s="97"/>
      <c r="R670" s="97"/>
      <c r="S670" s="93"/>
      <c r="T670" s="93"/>
      <c r="U670" s="100"/>
    </row>
    <row r="671" spans="1:21" ht="20.25" x14ac:dyDescent="0.3">
      <c r="A671" s="93"/>
      <c r="B671" s="94" t="str">
        <f ca="1">IFERROR(OFFSET(DC[[#Headers],[Code Project]],MATCH(MYCS8[[#This Row],[Project Code and Name ]],DC[Code Project],0),-3),"")</f>
        <v/>
      </c>
      <c r="C671" s="93"/>
      <c r="D671" s="93"/>
      <c r="E671" s="93"/>
      <c r="F671" s="93"/>
      <c r="G671" s="93"/>
      <c r="H671" s="93"/>
      <c r="I671" s="97"/>
      <c r="J671" s="97"/>
      <c r="K671" s="97"/>
      <c r="L671" s="97"/>
      <c r="M671" s="98">
        <f>I671+J671+K671+MYCS8[[#This Row],[Non contractual commitments]]</f>
        <v>0</v>
      </c>
      <c r="N671" s="97"/>
      <c r="O671" s="97"/>
      <c r="P671" s="97"/>
      <c r="Q671" s="97"/>
      <c r="R671" s="97"/>
      <c r="S671" s="93"/>
      <c r="T671" s="93"/>
      <c r="U671" s="100"/>
    </row>
    <row r="672" spans="1:21" ht="20.25" x14ac:dyDescent="0.3">
      <c r="A672" s="93"/>
      <c r="B672" s="94" t="str">
        <f ca="1">IFERROR(OFFSET(DC[[#Headers],[Code Project]],MATCH(MYCS8[[#This Row],[Project Code and Name ]],DC[Code Project],0),-3),"")</f>
        <v/>
      </c>
      <c r="C672" s="93"/>
      <c r="D672" s="93"/>
      <c r="E672" s="93"/>
      <c r="F672" s="93"/>
      <c r="G672" s="93"/>
      <c r="H672" s="93"/>
      <c r="I672" s="97"/>
      <c r="J672" s="97"/>
      <c r="K672" s="97"/>
      <c r="L672" s="97"/>
      <c r="M672" s="98">
        <f>I672+J672+K672+MYCS8[[#This Row],[Non contractual commitments]]</f>
        <v>0</v>
      </c>
      <c r="N672" s="97"/>
      <c r="O672" s="97"/>
      <c r="P672" s="97"/>
      <c r="Q672" s="97"/>
      <c r="R672" s="97"/>
      <c r="S672" s="93"/>
      <c r="T672" s="93"/>
      <c r="U672" s="100"/>
    </row>
    <row r="673" spans="1:21" ht="20.25" x14ac:dyDescent="0.3">
      <c r="A673" s="93"/>
      <c r="B673" s="94" t="str">
        <f ca="1">IFERROR(OFFSET(DC[[#Headers],[Code Project]],MATCH(MYCS8[[#This Row],[Project Code and Name ]],DC[Code Project],0),-3),"")</f>
        <v/>
      </c>
      <c r="C673" s="93"/>
      <c r="D673" s="93"/>
      <c r="E673" s="93"/>
      <c r="F673" s="93"/>
      <c r="G673" s="93"/>
      <c r="H673" s="93"/>
      <c r="I673" s="97"/>
      <c r="J673" s="97"/>
      <c r="K673" s="97"/>
      <c r="L673" s="97"/>
      <c r="M673" s="98">
        <f>I673+J673+K673+MYCS8[[#This Row],[Non contractual commitments]]</f>
        <v>0</v>
      </c>
      <c r="N673" s="97"/>
      <c r="O673" s="97"/>
      <c r="P673" s="97"/>
      <c r="Q673" s="97"/>
      <c r="R673" s="97"/>
      <c r="S673" s="93"/>
      <c r="T673" s="93"/>
      <c r="U673" s="100"/>
    </row>
    <row r="674" spans="1:21" ht="20.25" x14ac:dyDescent="0.3">
      <c r="A674" s="93"/>
      <c r="B674" s="94" t="str">
        <f ca="1">IFERROR(OFFSET(DC[[#Headers],[Code Project]],MATCH(MYCS8[[#This Row],[Project Code and Name ]],DC[Code Project],0),-3),"")</f>
        <v/>
      </c>
      <c r="C674" s="93"/>
      <c r="D674" s="93"/>
      <c r="E674" s="93"/>
      <c r="F674" s="93"/>
      <c r="G674" s="93"/>
      <c r="H674" s="93"/>
      <c r="I674" s="97"/>
      <c r="J674" s="97"/>
      <c r="K674" s="97"/>
      <c r="L674" s="97"/>
      <c r="M674" s="98">
        <f>I674+J674+K674+MYCS8[[#This Row],[Non contractual commitments]]</f>
        <v>0</v>
      </c>
      <c r="N674" s="97"/>
      <c r="O674" s="97"/>
      <c r="P674" s="97"/>
      <c r="Q674" s="97"/>
      <c r="R674" s="97"/>
      <c r="S674" s="93"/>
      <c r="T674" s="93"/>
      <c r="U674" s="100"/>
    </row>
    <row r="675" spans="1:21" ht="20.25" x14ac:dyDescent="0.3">
      <c r="A675" s="93"/>
      <c r="B675" s="94" t="str">
        <f ca="1">IFERROR(OFFSET(DC[[#Headers],[Code Project]],MATCH(MYCS8[[#This Row],[Project Code and Name ]],DC[Code Project],0),-3),"")</f>
        <v/>
      </c>
      <c r="C675" s="93"/>
      <c r="D675" s="93"/>
      <c r="E675" s="93"/>
      <c r="F675" s="93"/>
      <c r="G675" s="93"/>
      <c r="H675" s="93"/>
      <c r="I675" s="97"/>
      <c r="J675" s="97"/>
      <c r="K675" s="97"/>
      <c r="L675" s="97"/>
      <c r="M675" s="98">
        <f>I675+J675+K675+MYCS8[[#This Row],[Non contractual commitments]]</f>
        <v>0</v>
      </c>
      <c r="N675" s="97"/>
      <c r="O675" s="97"/>
      <c r="P675" s="97"/>
      <c r="Q675" s="97"/>
      <c r="R675" s="97"/>
      <c r="S675" s="93"/>
      <c r="T675" s="93"/>
      <c r="U675" s="100"/>
    </row>
    <row r="676" spans="1:21" ht="20.25" x14ac:dyDescent="0.3">
      <c r="A676" s="93"/>
      <c r="B676" s="94" t="str">
        <f ca="1">IFERROR(OFFSET(DC[[#Headers],[Code Project]],MATCH(MYCS8[[#This Row],[Project Code and Name ]],DC[Code Project],0),-3),"")</f>
        <v/>
      </c>
      <c r="C676" s="93"/>
      <c r="D676" s="93"/>
      <c r="E676" s="93"/>
      <c r="F676" s="93"/>
      <c r="G676" s="93"/>
      <c r="H676" s="93"/>
      <c r="I676" s="97"/>
      <c r="J676" s="97"/>
      <c r="K676" s="97"/>
      <c r="L676" s="97"/>
      <c r="M676" s="98">
        <f>I676+J676+K676+MYCS8[[#This Row],[Non contractual commitments]]</f>
        <v>0</v>
      </c>
      <c r="N676" s="97"/>
      <c r="O676" s="97"/>
      <c r="P676" s="97"/>
      <c r="Q676" s="97"/>
      <c r="R676" s="97"/>
      <c r="S676" s="93"/>
      <c r="T676" s="93"/>
      <c r="U676" s="100"/>
    </row>
    <row r="677" spans="1:21" ht="20.25" x14ac:dyDescent="0.3">
      <c r="A677" s="93"/>
      <c r="B677" s="94" t="str">
        <f ca="1">IFERROR(OFFSET(DC[[#Headers],[Code Project]],MATCH(MYCS8[[#This Row],[Project Code and Name ]],DC[Code Project],0),-3),"")</f>
        <v/>
      </c>
      <c r="C677" s="93"/>
      <c r="D677" s="93"/>
      <c r="E677" s="93"/>
      <c r="F677" s="93"/>
      <c r="G677" s="93"/>
      <c r="H677" s="93"/>
      <c r="I677" s="97"/>
      <c r="J677" s="97"/>
      <c r="K677" s="97"/>
      <c r="L677" s="97"/>
      <c r="M677" s="98">
        <f>I677+J677+K677+MYCS8[[#This Row],[Non contractual commitments]]</f>
        <v>0</v>
      </c>
      <c r="N677" s="97"/>
      <c r="O677" s="97"/>
      <c r="P677" s="97"/>
      <c r="Q677" s="97"/>
      <c r="R677" s="97"/>
      <c r="S677" s="93"/>
      <c r="T677" s="93"/>
      <c r="U677" s="100"/>
    </row>
    <row r="678" spans="1:21" ht="20.25" x14ac:dyDescent="0.3">
      <c r="A678" s="93"/>
      <c r="B678" s="94" t="str">
        <f ca="1">IFERROR(OFFSET(DC[[#Headers],[Code Project]],MATCH(MYCS8[[#This Row],[Project Code and Name ]],DC[Code Project],0),-3),"")</f>
        <v/>
      </c>
      <c r="C678" s="93"/>
      <c r="D678" s="93"/>
      <c r="E678" s="93"/>
      <c r="F678" s="93"/>
      <c r="G678" s="93"/>
      <c r="H678" s="93"/>
      <c r="I678" s="97"/>
      <c r="J678" s="97"/>
      <c r="K678" s="97"/>
      <c r="L678" s="97"/>
      <c r="M678" s="98">
        <f>I678+J678+K678+MYCS8[[#This Row],[Non contractual commitments]]</f>
        <v>0</v>
      </c>
      <c r="N678" s="97"/>
      <c r="O678" s="97"/>
      <c r="P678" s="97"/>
      <c r="Q678" s="97"/>
      <c r="R678" s="97"/>
      <c r="S678" s="93"/>
      <c r="T678" s="93"/>
      <c r="U678" s="100"/>
    </row>
    <row r="679" spans="1:21" ht="20.25" x14ac:dyDescent="0.3">
      <c r="A679" s="93"/>
      <c r="B679" s="94" t="str">
        <f ca="1">IFERROR(OFFSET(DC[[#Headers],[Code Project]],MATCH(MYCS8[[#This Row],[Project Code and Name ]],DC[Code Project],0),-3),"")</f>
        <v/>
      </c>
      <c r="C679" s="93"/>
      <c r="D679" s="93"/>
      <c r="E679" s="93"/>
      <c r="F679" s="93"/>
      <c r="G679" s="93"/>
      <c r="H679" s="93"/>
      <c r="I679" s="97"/>
      <c r="J679" s="97"/>
      <c r="K679" s="97"/>
      <c r="L679" s="97"/>
      <c r="M679" s="98">
        <f>I679+J679+K679+MYCS8[[#This Row],[Non contractual commitments]]</f>
        <v>0</v>
      </c>
      <c r="N679" s="97"/>
      <c r="O679" s="97"/>
      <c r="P679" s="97"/>
      <c r="Q679" s="97"/>
      <c r="R679" s="97"/>
      <c r="S679" s="93"/>
      <c r="T679" s="93"/>
      <c r="U679" s="100"/>
    </row>
    <row r="680" spans="1:21" ht="20.25" x14ac:dyDescent="0.3">
      <c r="A680" s="93"/>
      <c r="B680" s="94" t="str">
        <f ca="1">IFERROR(OFFSET(DC[[#Headers],[Code Project]],MATCH(MYCS8[[#This Row],[Project Code and Name ]],DC[Code Project],0),-3),"")</f>
        <v/>
      </c>
      <c r="C680" s="93"/>
      <c r="D680" s="93"/>
      <c r="E680" s="93"/>
      <c r="F680" s="93"/>
      <c r="G680" s="93"/>
      <c r="H680" s="93"/>
      <c r="I680" s="97"/>
      <c r="J680" s="97"/>
      <c r="K680" s="97"/>
      <c r="L680" s="97"/>
      <c r="M680" s="98">
        <f>I680+J680+K680+MYCS8[[#This Row],[Non contractual commitments]]</f>
        <v>0</v>
      </c>
      <c r="N680" s="97"/>
      <c r="O680" s="97"/>
      <c r="P680" s="97"/>
      <c r="Q680" s="97"/>
      <c r="R680" s="97"/>
      <c r="S680" s="93"/>
      <c r="T680" s="93"/>
      <c r="U680" s="100"/>
    </row>
    <row r="681" spans="1:21" ht="20.25" x14ac:dyDescent="0.3">
      <c r="A681" s="93"/>
      <c r="B681" s="94" t="str">
        <f ca="1">IFERROR(OFFSET(DC[[#Headers],[Code Project]],MATCH(MYCS8[[#This Row],[Project Code and Name ]],DC[Code Project],0),-3),"")</f>
        <v/>
      </c>
      <c r="C681" s="93"/>
      <c r="D681" s="93"/>
      <c r="E681" s="93"/>
      <c r="F681" s="93"/>
      <c r="G681" s="93"/>
      <c r="H681" s="93"/>
      <c r="I681" s="97"/>
      <c r="J681" s="97"/>
      <c r="K681" s="97"/>
      <c r="L681" s="97"/>
      <c r="M681" s="98">
        <f>I681+J681+K681+MYCS8[[#This Row],[Non contractual commitments]]</f>
        <v>0</v>
      </c>
      <c r="N681" s="97"/>
      <c r="O681" s="97"/>
      <c r="P681" s="97"/>
      <c r="Q681" s="97"/>
      <c r="R681" s="97"/>
      <c r="S681" s="93"/>
      <c r="T681" s="93"/>
      <c r="U681" s="100"/>
    </row>
    <row r="682" spans="1:21" ht="20.25" x14ac:dyDescent="0.3">
      <c r="A682" s="93"/>
      <c r="B682" s="94" t="str">
        <f ca="1">IFERROR(OFFSET(DC[[#Headers],[Code Project]],MATCH(MYCS8[[#This Row],[Project Code and Name ]],DC[Code Project],0),-3),"")</f>
        <v/>
      </c>
      <c r="C682" s="93"/>
      <c r="D682" s="93"/>
      <c r="E682" s="93"/>
      <c r="F682" s="93"/>
      <c r="G682" s="93"/>
      <c r="H682" s="93"/>
      <c r="I682" s="97"/>
      <c r="J682" s="97"/>
      <c r="K682" s="97"/>
      <c r="L682" s="97"/>
      <c r="M682" s="98">
        <f>I682+J682+K682+MYCS8[[#This Row],[Non contractual commitments]]</f>
        <v>0</v>
      </c>
      <c r="N682" s="97"/>
      <c r="O682" s="97"/>
      <c r="P682" s="97"/>
      <c r="Q682" s="97"/>
      <c r="R682" s="97"/>
      <c r="S682" s="93"/>
      <c r="T682" s="93"/>
      <c r="U682" s="100"/>
    </row>
    <row r="683" spans="1:21" ht="20.25" x14ac:dyDescent="0.3">
      <c r="A683" s="93"/>
      <c r="B683" s="94" t="str">
        <f ca="1">IFERROR(OFFSET(DC[[#Headers],[Code Project]],MATCH(MYCS8[[#This Row],[Project Code and Name ]],DC[Code Project],0),-3),"")</f>
        <v/>
      </c>
      <c r="C683" s="93"/>
      <c r="D683" s="93"/>
      <c r="E683" s="93"/>
      <c r="F683" s="93"/>
      <c r="G683" s="93"/>
      <c r="H683" s="93"/>
      <c r="I683" s="97"/>
      <c r="J683" s="97"/>
      <c r="K683" s="97"/>
      <c r="L683" s="97"/>
      <c r="M683" s="98">
        <f>I683+J683+K683+MYCS8[[#This Row],[Non contractual commitments]]</f>
        <v>0</v>
      </c>
      <c r="N683" s="97"/>
      <c r="O683" s="97"/>
      <c r="P683" s="97"/>
      <c r="Q683" s="97"/>
      <c r="R683" s="97"/>
      <c r="S683" s="93"/>
      <c r="T683" s="93"/>
      <c r="U683" s="100"/>
    </row>
    <row r="684" spans="1:21" ht="20.25" x14ac:dyDescent="0.3">
      <c r="A684" s="93"/>
      <c r="B684" s="94" t="str">
        <f ca="1">IFERROR(OFFSET(DC[[#Headers],[Code Project]],MATCH(MYCS8[[#This Row],[Project Code and Name ]],DC[Code Project],0),-3),"")</f>
        <v/>
      </c>
      <c r="C684" s="93"/>
      <c r="D684" s="93"/>
      <c r="E684" s="93"/>
      <c r="F684" s="93"/>
      <c r="G684" s="93"/>
      <c r="H684" s="93"/>
      <c r="I684" s="97"/>
      <c r="J684" s="97"/>
      <c r="K684" s="97"/>
      <c r="L684" s="97"/>
      <c r="M684" s="98">
        <f>I684+J684+K684+MYCS8[[#This Row],[Non contractual commitments]]</f>
        <v>0</v>
      </c>
      <c r="N684" s="97"/>
      <c r="O684" s="97"/>
      <c r="P684" s="97"/>
      <c r="Q684" s="97"/>
      <c r="R684" s="97"/>
      <c r="S684" s="93"/>
      <c r="T684" s="93"/>
      <c r="U684" s="100"/>
    </row>
    <row r="685" spans="1:21" ht="20.25" x14ac:dyDescent="0.3">
      <c r="A685" s="93"/>
      <c r="B685" s="94" t="str">
        <f ca="1">IFERROR(OFFSET(DC[[#Headers],[Code Project]],MATCH(MYCS8[[#This Row],[Project Code and Name ]],DC[Code Project],0),-3),"")</f>
        <v/>
      </c>
      <c r="C685" s="93"/>
      <c r="D685" s="93"/>
      <c r="E685" s="93"/>
      <c r="F685" s="93"/>
      <c r="G685" s="93"/>
      <c r="H685" s="93"/>
      <c r="I685" s="97"/>
      <c r="J685" s="97"/>
      <c r="K685" s="97"/>
      <c r="L685" s="97"/>
      <c r="M685" s="98">
        <f>I685+J685+K685+MYCS8[[#This Row],[Non contractual commitments]]</f>
        <v>0</v>
      </c>
      <c r="N685" s="97"/>
      <c r="O685" s="97"/>
      <c r="P685" s="97"/>
      <c r="Q685" s="97"/>
      <c r="R685" s="97"/>
      <c r="S685" s="93"/>
      <c r="T685" s="93"/>
      <c r="U685" s="100"/>
    </row>
    <row r="686" spans="1:21" ht="20.25" x14ac:dyDescent="0.3">
      <c r="A686" s="93"/>
      <c r="B686" s="94" t="str">
        <f ca="1">IFERROR(OFFSET(DC[[#Headers],[Code Project]],MATCH(MYCS8[[#This Row],[Project Code and Name ]],DC[Code Project],0),-3),"")</f>
        <v/>
      </c>
      <c r="C686" s="93"/>
      <c r="D686" s="93"/>
      <c r="E686" s="93"/>
      <c r="F686" s="93"/>
      <c r="G686" s="93"/>
      <c r="H686" s="93"/>
      <c r="I686" s="97"/>
      <c r="J686" s="97"/>
      <c r="K686" s="97"/>
      <c r="L686" s="97"/>
      <c r="M686" s="98">
        <f>I686+J686+K686+MYCS8[[#This Row],[Non contractual commitments]]</f>
        <v>0</v>
      </c>
      <c r="N686" s="97"/>
      <c r="O686" s="97"/>
      <c r="P686" s="97"/>
      <c r="Q686" s="97"/>
      <c r="R686" s="97"/>
      <c r="S686" s="93"/>
      <c r="T686" s="93"/>
      <c r="U686" s="100"/>
    </row>
    <row r="687" spans="1:21" ht="20.25" x14ac:dyDescent="0.3">
      <c r="A687" s="93"/>
      <c r="B687" s="94" t="str">
        <f ca="1">IFERROR(OFFSET(DC[[#Headers],[Code Project]],MATCH(MYCS8[[#This Row],[Project Code and Name ]],DC[Code Project],0),-3),"")</f>
        <v/>
      </c>
      <c r="C687" s="93"/>
      <c r="D687" s="93"/>
      <c r="E687" s="93"/>
      <c r="F687" s="93"/>
      <c r="G687" s="93"/>
      <c r="H687" s="93"/>
      <c r="I687" s="97"/>
      <c r="J687" s="97"/>
      <c r="K687" s="97"/>
      <c r="L687" s="97"/>
      <c r="M687" s="98">
        <f>I687+J687+K687+MYCS8[[#This Row],[Non contractual commitments]]</f>
        <v>0</v>
      </c>
      <c r="N687" s="97"/>
      <c r="O687" s="97"/>
      <c r="P687" s="97"/>
      <c r="Q687" s="97"/>
      <c r="R687" s="97"/>
      <c r="S687" s="93"/>
      <c r="T687" s="93"/>
      <c r="U687" s="100"/>
    </row>
    <row r="688" spans="1:21" ht="20.25" x14ac:dyDescent="0.3">
      <c r="A688" s="93"/>
      <c r="B688" s="94" t="str">
        <f ca="1">IFERROR(OFFSET(DC[[#Headers],[Code Project]],MATCH(MYCS8[[#This Row],[Project Code and Name ]],DC[Code Project],0),-3),"")</f>
        <v/>
      </c>
      <c r="C688" s="93"/>
      <c r="D688" s="93"/>
      <c r="E688" s="93"/>
      <c r="F688" s="93"/>
      <c r="G688" s="93"/>
      <c r="H688" s="93"/>
      <c r="I688" s="97"/>
      <c r="J688" s="97"/>
      <c r="K688" s="97"/>
      <c r="L688" s="97"/>
      <c r="M688" s="98">
        <f>I688+J688+K688+MYCS8[[#This Row],[Non contractual commitments]]</f>
        <v>0</v>
      </c>
      <c r="N688" s="97"/>
      <c r="O688" s="97"/>
      <c r="P688" s="97"/>
      <c r="Q688" s="97"/>
      <c r="R688" s="97"/>
      <c r="S688" s="93"/>
      <c r="T688" s="93"/>
      <c r="U688" s="100"/>
    </row>
    <row r="689" spans="1:21" ht="20.25" x14ac:dyDescent="0.3">
      <c r="A689" s="93"/>
      <c r="B689" s="94" t="str">
        <f ca="1">IFERROR(OFFSET(DC[[#Headers],[Code Project]],MATCH(MYCS8[[#This Row],[Project Code and Name ]],DC[Code Project],0),-3),"")</f>
        <v/>
      </c>
      <c r="C689" s="93"/>
      <c r="D689" s="93"/>
      <c r="E689" s="93"/>
      <c r="F689" s="93"/>
      <c r="G689" s="93"/>
      <c r="H689" s="93"/>
      <c r="I689" s="97"/>
      <c r="J689" s="97"/>
      <c r="K689" s="97"/>
      <c r="L689" s="97"/>
      <c r="M689" s="98">
        <f>I689+J689+K689+MYCS8[[#This Row],[Non contractual commitments]]</f>
        <v>0</v>
      </c>
      <c r="N689" s="97"/>
      <c r="O689" s="97"/>
      <c r="P689" s="97"/>
      <c r="Q689" s="97"/>
      <c r="R689" s="97"/>
      <c r="S689" s="93"/>
      <c r="T689" s="93"/>
      <c r="U689" s="100"/>
    </row>
    <row r="690" spans="1:21" ht="20.25" x14ac:dyDescent="0.3">
      <c r="A690" s="93"/>
      <c r="B690" s="94" t="str">
        <f ca="1">IFERROR(OFFSET(DC[[#Headers],[Code Project]],MATCH(MYCS8[[#This Row],[Project Code and Name ]],DC[Code Project],0),-3),"")</f>
        <v/>
      </c>
      <c r="C690" s="93"/>
      <c r="D690" s="93"/>
      <c r="E690" s="93"/>
      <c r="F690" s="93"/>
      <c r="G690" s="93"/>
      <c r="H690" s="93"/>
      <c r="I690" s="97"/>
      <c r="J690" s="97"/>
      <c r="K690" s="97"/>
      <c r="L690" s="97"/>
      <c r="M690" s="98">
        <f>I690+J690+K690+MYCS8[[#This Row],[Non contractual commitments]]</f>
        <v>0</v>
      </c>
      <c r="N690" s="97"/>
      <c r="O690" s="97"/>
      <c r="P690" s="97"/>
      <c r="Q690" s="97"/>
      <c r="R690" s="97"/>
      <c r="S690" s="93"/>
      <c r="T690" s="93"/>
      <c r="U690" s="100"/>
    </row>
    <row r="691" spans="1:21" ht="20.25" x14ac:dyDescent="0.3">
      <c r="A691" s="93"/>
      <c r="B691" s="94" t="str">
        <f ca="1">IFERROR(OFFSET(DC[[#Headers],[Code Project]],MATCH(MYCS8[[#This Row],[Project Code and Name ]],DC[Code Project],0),-3),"")</f>
        <v/>
      </c>
      <c r="C691" s="93"/>
      <c r="D691" s="93"/>
      <c r="E691" s="93"/>
      <c r="F691" s="93"/>
      <c r="G691" s="93"/>
      <c r="H691" s="93"/>
      <c r="I691" s="97"/>
      <c r="J691" s="97"/>
      <c r="K691" s="97"/>
      <c r="L691" s="97"/>
      <c r="M691" s="98">
        <f>I691+J691+K691+MYCS8[[#This Row],[Non contractual commitments]]</f>
        <v>0</v>
      </c>
      <c r="N691" s="97"/>
      <c r="O691" s="97"/>
      <c r="P691" s="97"/>
      <c r="Q691" s="97"/>
      <c r="R691" s="97"/>
      <c r="S691" s="93"/>
      <c r="T691" s="93"/>
      <c r="U691" s="100"/>
    </row>
    <row r="692" spans="1:21" ht="20.25" x14ac:dyDescent="0.3">
      <c r="A692" s="93"/>
      <c r="B692" s="94" t="str">
        <f ca="1">IFERROR(OFFSET(DC[[#Headers],[Code Project]],MATCH(MYCS8[[#This Row],[Project Code and Name ]],DC[Code Project],0),-3),"")</f>
        <v/>
      </c>
      <c r="C692" s="93"/>
      <c r="D692" s="93"/>
      <c r="E692" s="93"/>
      <c r="F692" s="93"/>
      <c r="G692" s="93"/>
      <c r="H692" s="93"/>
      <c r="I692" s="97"/>
      <c r="J692" s="97"/>
      <c r="K692" s="97"/>
      <c r="L692" s="97"/>
      <c r="M692" s="98">
        <f>I692+J692+K692+MYCS8[[#This Row],[Non contractual commitments]]</f>
        <v>0</v>
      </c>
      <c r="N692" s="97"/>
      <c r="O692" s="97"/>
      <c r="P692" s="97"/>
      <c r="Q692" s="97"/>
      <c r="R692" s="97"/>
      <c r="S692" s="93"/>
      <c r="T692" s="93"/>
      <c r="U692" s="100"/>
    </row>
    <row r="693" spans="1:21" ht="20.25" x14ac:dyDescent="0.3">
      <c r="A693" s="93"/>
      <c r="B693" s="94" t="str">
        <f ca="1">IFERROR(OFFSET(DC[[#Headers],[Code Project]],MATCH(MYCS8[[#This Row],[Project Code and Name ]],DC[Code Project],0),-3),"")</f>
        <v/>
      </c>
      <c r="C693" s="93"/>
      <c r="D693" s="93"/>
      <c r="E693" s="93"/>
      <c r="F693" s="93"/>
      <c r="G693" s="93"/>
      <c r="H693" s="93"/>
      <c r="I693" s="97"/>
      <c r="J693" s="97"/>
      <c r="K693" s="97"/>
      <c r="L693" s="97"/>
      <c r="M693" s="98">
        <f>I693+J693+K693+MYCS8[[#This Row],[Non contractual commitments]]</f>
        <v>0</v>
      </c>
      <c r="N693" s="97"/>
      <c r="O693" s="97"/>
      <c r="P693" s="97"/>
      <c r="Q693" s="97"/>
      <c r="R693" s="97"/>
      <c r="S693" s="93"/>
      <c r="T693" s="93"/>
      <c r="U693" s="100"/>
    </row>
    <row r="694" spans="1:21" ht="20.25" x14ac:dyDescent="0.3">
      <c r="A694" s="93"/>
      <c r="B694" s="94" t="str">
        <f ca="1">IFERROR(OFFSET(DC[[#Headers],[Code Project]],MATCH(MYCS8[[#This Row],[Project Code and Name ]],DC[Code Project],0),-3),"")</f>
        <v/>
      </c>
      <c r="C694" s="93"/>
      <c r="D694" s="93"/>
      <c r="E694" s="93"/>
      <c r="F694" s="93"/>
      <c r="G694" s="93"/>
      <c r="H694" s="93"/>
      <c r="I694" s="97"/>
      <c r="J694" s="97"/>
      <c r="K694" s="97"/>
      <c r="L694" s="97"/>
      <c r="M694" s="98">
        <f>I694+J694+K694+MYCS8[[#This Row],[Non contractual commitments]]</f>
        <v>0</v>
      </c>
      <c r="N694" s="97"/>
      <c r="O694" s="97"/>
      <c r="P694" s="97"/>
      <c r="Q694" s="97"/>
      <c r="R694" s="97"/>
      <c r="S694" s="93"/>
      <c r="T694" s="93"/>
      <c r="U694" s="100"/>
    </row>
    <row r="695" spans="1:21" ht="20.25" x14ac:dyDescent="0.3">
      <c r="A695" s="93"/>
      <c r="B695" s="94" t="str">
        <f ca="1">IFERROR(OFFSET(DC[[#Headers],[Code Project]],MATCH(MYCS8[[#This Row],[Project Code and Name ]],DC[Code Project],0),-3),"")</f>
        <v/>
      </c>
      <c r="C695" s="93"/>
      <c r="D695" s="93"/>
      <c r="E695" s="93"/>
      <c r="F695" s="93"/>
      <c r="G695" s="93"/>
      <c r="H695" s="93"/>
      <c r="I695" s="97"/>
      <c r="J695" s="97"/>
      <c r="K695" s="97"/>
      <c r="L695" s="97"/>
      <c r="M695" s="98">
        <f>I695+J695+K695+MYCS8[[#This Row],[Non contractual commitments]]</f>
        <v>0</v>
      </c>
      <c r="N695" s="97"/>
      <c r="O695" s="97"/>
      <c r="P695" s="97"/>
      <c r="Q695" s="97"/>
      <c r="R695" s="97"/>
      <c r="S695" s="93"/>
      <c r="T695" s="93"/>
      <c r="U695" s="100"/>
    </row>
    <row r="696" spans="1:21" ht="20.25" x14ac:dyDescent="0.3">
      <c r="A696" s="93"/>
      <c r="B696" s="94" t="str">
        <f ca="1">IFERROR(OFFSET(DC[[#Headers],[Code Project]],MATCH(MYCS8[[#This Row],[Project Code and Name ]],DC[Code Project],0),-3),"")</f>
        <v/>
      </c>
      <c r="C696" s="93"/>
      <c r="D696" s="93"/>
      <c r="E696" s="93"/>
      <c r="F696" s="93"/>
      <c r="G696" s="93"/>
      <c r="H696" s="93"/>
      <c r="I696" s="97"/>
      <c r="J696" s="97"/>
      <c r="K696" s="97"/>
      <c r="L696" s="97"/>
      <c r="M696" s="98">
        <f>I696+J696+K696+MYCS8[[#This Row],[Non contractual commitments]]</f>
        <v>0</v>
      </c>
      <c r="N696" s="97"/>
      <c r="O696" s="97"/>
      <c r="P696" s="97"/>
      <c r="Q696" s="97"/>
      <c r="R696" s="97"/>
      <c r="S696" s="93"/>
      <c r="T696" s="93"/>
      <c r="U696" s="100"/>
    </row>
    <row r="697" spans="1:21" ht="20.25" x14ac:dyDescent="0.3">
      <c r="A697" s="93"/>
      <c r="B697" s="94" t="str">
        <f ca="1">IFERROR(OFFSET(DC[[#Headers],[Code Project]],MATCH(MYCS8[[#This Row],[Project Code and Name ]],DC[Code Project],0),-3),"")</f>
        <v/>
      </c>
      <c r="C697" s="93"/>
      <c r="D697" s="93"/>
      <c r="E697" s="93"/>
      <c r="F697" s="93"/>
      <c r="G697" s="93"/>
      <c r="H697" s="93"/>
      <c r="I697" s="97"/>
      <c r="J697" s="97"/>
      <c r="K697" s="97"/>
      <c r="L697" s="97"/>
      <c r="M697" s="98">
        <f>I697+J697+K697+MYCS8[[#This Row],[Non contractual commitments]]</f>
        <v>0</v>
      </c>
      <c r="N697" s="97"/>
      <c r="O697" s="97"/>
      <c r="P697" s="97"/>
      <c r="Q697" s="97"/>
      <c r="R697" s="97"/>
      <c r="S697" s="93"/>
      <c r="T697" s="93"/>
      <c r="U697" s="100"/>
    </row>
    <row r="698" spans="1:21" ht="20.25" x14ac:dyDescent="0.3">
      <c r="A698" s="93"/>
      <c r="B698" s="94" t="str">
        <f ca="1">IFERROR(OFFSET(DC[[#Headers],[Code Project]],MATCH(MYCS8[[#This Row],[Project Code and Name ]],DC[Code Project],0),-3),"")</f>
        <v/>
      </c>
      <c r="C698" s="93"/>
      <c r="D698" s="93"/>
      <c r="E698" s="93"/>
      <c r="F698" s="93"/>
      <c r="G698" s="93"/>
      <c r="H698" s="93"/>
      <c r="I698" s="97"/>
      <c r="J698" s="97"/>
      <c r="K698" s="97"/>
      <c r="L698" s="97"/>
      <c r="M698" s="98">
        <f>I698+J698+K698+MYCS8[[#This Row],[Non contractual commitments]]</f>
        <v>0</v>
      </c>
      <c r="N698" s="97"/>
      <c r="O698" s="97"/>
      <c r="P698" s="97"/>
      <c r="Q698" s="97"/>
      <c r="R698" s="97"/>
      <c r="S698" s="93"/>
      <c r="T698" s="93"/>
      <c r="U698" s="100"/>
    </row>
    <row r="699" spans="1:21" ht="20.25" x14ac:dyDescent="0.3">
      <c r="A699" s="93"/>
      <c r="B699" s="94" t="str">
        <f ca="1">IFERROR(OFFSET(DC[[#Headers],[Code Project]],MATCH(MYCS8[[#This Row],[Project Code and Name ]],DC[Code Project],0),-3),"")</f>
        <v/>
      </c>
      <c r="C699" s="93"/>
      <c r="D699" s="93"/>
      <c r="E699" s="93"/>
      <c r="F699" s="93"/>
      <c r="G699" s="93"/>
      <c r="H699" s="93"/>
      <c r="I699" s="97"/>
      <c r="J699" s="97"/>
      <c r="K699" s="97"/>
      <c r="L699" s="97"/>
      <c r="M699" s="98">
        <f>I699+J699+K699+MYCS8[[#This Row],[Non contractual commitments]]</f>
        <v>0</v>
      </c>
      <c r="N699" s="97"/>
      <c r="O699" s="97"/>
      <c r="P699" s="97"/>
      <c r="Q699" s="97"/>
      <c r="R699" s="97"/>
      <c r="S699" s="93"/>
      <c r="T699" s="93"/>
      <c r="U699" s="100"/>
    </row>
    <row r="700" spans="1:21" ht="20.25" x14ac:dyDescent="0.3">
      <c r="A700" s="93"/>
      <c r="B700" s="94" t="str">
        <f ca="1">IFERROR(OFFSET(DC[[#Headers],[Code Project]],MATCH(MYCS8[[#This Row],[Project Code and Name ]],DC[Code Project],0),-3),"")</f>
        <v/>
      </c>
      <c r="C700" s="93"/>
      <c r="D700" s="93"/>
      <c r="E700" s="93"/>
      <c r="F700" s="93"/>
      <c r="G700" s="93"/>
      <c r="H700" s="93"/>
      <c r="I700" s="97"/>
      <c r="J700" s="97"/>
      <c r="K700" s="97"/>
      <c r="L700" s="97"/>
      <c r="M700" s="98">
        <f>I700+J700+K700+MYCS8[[#This Row],[Non contractual commitments]]</f>
        <v>0</v>
      </c>
      <c r="N700" s="97"/>
      <c r="O700" s="97"/>
      <c r="P700" s="97"/>
      <c r="Q700" s="97"/>
      <c r="R700" s="97"/>
      <c r="S700" s="93"/>
      <c r="T700" s="93"/>
      <c r="U700" s="100"/>
    </row>
    <row r="701" spans="1:21" ht="20.25" x14ac:dyDescent="0.3">
      <c r="A701" s="93"/>
      <c r="B701" s="94" t="str">
        <f ca="1">IFERROR(OFFSET(DC[[#Headers],[Code Project]],MATCH(MYCS8[[#This Row],[Project Code and Name ]],DC[Code Project],0),-3),"")</f>
        <v/>
      </c>
      <c r="C701" s="93"/>
      <c r="D701" s="93"/>
      <c r="E701" s="93"/>
      <c r="F701" s="93"/>
      <c r="G701" s="93"/>
      <c r="H701" s="93"/>
      <c r="I701" s="97"/>
      <c r="J701" s="97"/>
      <c r="K701" s="97"/>
      <c r="L701" s="97"/>
      <c r="M701" s="98">
        <f>I701+J701+K701+MYCS8[[#This Row],[Non contractual commitments]]</f>
        <v>0</v>
      </c>
      <c r="N701" s="97"/>
      <c r="O701" s="97"/>
      <c r="P701" s="97"/>
      <c r="Q701" s="97"/>
      <c r="R701" s="97"/>
      <c r="S701" s="93"/>
      <c r="T701" s="93"/>
      <c r="U701" s="100"/>
    </row>
    <row r="702" spans="1:21" ht="20.25" x14ac:dyDescent="0.3">
      <c r="A702" s="93"/>
      <c r="B702" s="94" t="str">
        <f ca="1">IFERROR(OFFSET(DC[[#Headers],[Code Project]],MATCH(MYCS8[[#This Row],[Project Code and Name ]],DC[Code Project],0),-3),"")</f>
        <v/>
      </c>
      <c r="C702" s="93"/>
      <c r="D702" s="93"/>
      <c r="E702" s="93"/>
      <c r="F702" s="93"/>
      <c r="G702" s="93"/>
      <c r="H702" s="93"/>
      <c r="I702" s="97"/>
      <c r="J702" s="97"/>
      <c r="K702" s="97"/>
      <c r="L702" s="97"/>
      <c r="M702" s="98">
        <f>I702+J702+K702+MYCS8[[#This Row],[Non contractual commitments]]</f>
        <v>0</v>
      </c>
      <c r="N702" s="97"/>
      <c r="O702" s="97"/>
      <c r="P702" s="97"/>
      <c r="Q702" s="97"/>
      <c r="R702" s="97"/>
      <c r="S702" s="93"/>
      <c r="T702" s="93"/>
      <c r="U702" s="100"/>
    </row>
    <row r="703" spans="1:21" ht="20.25" x14ac:dyDescent="0.3">
      <c r="A703" s="93"/>
      <c r="B703" s="94" t="str">
        <f ca="1">IFERROR(OFFSET(DC[[#Headers],[Code Project]],MATCH(MYCS8[[#This Row],[Project Code and Name ]],DC[Code Project],0),-3),"")</f>
        <v/>
      </c>
      <c r="C703" s="93"/>
      <c r="D703" s="93"/>
      <c r="E703" s="93"/>
      <c r="F703" s="93"/>
      <c r="G703" s="93"/>
      <c r="H703" s="93"/>
      <c r="I703" s="97"/>
      <c r="J703" s="97"/>
      <c r="K703" s="97"/>
      <c r="L703" s="97"/>
      <c r="M703" s="98">
        <f>I703+J703+K703+MYCS8[[#This Row],[Non contractual commitments]]</f>
        <v>0</v>
      </c>
      <c r="N703" s="97"/>
      <c r="O703" s="97"/>
      <c r="P703" s="97"/>
      <c r="Q703" s="97"/>
      <c r="R703" s="97"/>
      <c r="S703" s="93"/>
      <c r="T703" s="93"/>
      <c r="U703" s="100"/>
    </row>
    <row r="704" spans="1:21" ht="20.25" x14ac:dyDescent="0.3">
      <c r="A704" s="93"/>
      <c r="B704" s="94" t="str">
        <f ca="1">IFERROR(OFFSET(DC[[#Headers],[Code Project]],MATCH(MYCS8[[#This Row],[Project Code and Name ]],DC[Code Project],0),-3),"")</f>
        <v/>
      </c>
      <c r="C704" s="93"/>
      <c r="D704" s="93"/>
      <c r="E704" s="93"/>
      <c r="F704" s="93"/>
      <c r="G704" s="93"/>
      <c r="H704" s="93"/>
      <c r="I704" s="97"/>
      <c r="J704" s="97"/>
      <c r="K704" s="97"/>
      <c r="L704" s="97"/>
      <c r="M704" s="98">
        <f>I704+J704+K704+MYCS8[[#This Row],[Non contractual commitments]]</f>
        <v>0</v>
      </c>
      <c r="N704" s="97"/>
      <c r="O704" s="97"/>
      <c r="P704" s="97"/>
      <c r="Q704" s="97"/>
      <c r="R704" s="97"/>
      <c r="S704" s="93"/>
      <c r="T704" s="93"/>
      <c r="U704" s="100"/>
    </row>
    <row r="705" spans="1:21" ht="20.25" x14ac:dyDescent="0.3">
      <c r="A705" s="93"/>
      <c r="B705" s="94" t="str">
        <f ca="1">IFERROR(OFFSET(DC[[#Headers],[Code Project]],MATCH(MYCS8[[#This Row],[Project Code and Name ]],DC[Code Project],0),-3),"")</f>
        <v/>
      </c>
      <c r="C705" s="93"/>
      <c r="D705" s="93"/>
      <c r="E705" s="93"/>
      <c r="F705" s="93"/>
      <c r="G705" s="93"/>
      <c r="H705" s="93"/>
      <c r="I705" s="97"/>
      <c r="J705" s="97"/>
      <c r="K705" s="97"/>
      <c r="L705" s="97"/>
      <c r="M705" s="98">
        <f>I705+J705+K705+MYCS8[[#This Row],[Non contractual commitments]]</f>
        <v>0</v>
      </c>
      <c r="N705" s="97"/>
      <c r="O705" s="97"/>
      <c r="P705" s="97"/>
      <c r="Q705" s="97"/>
      <c r="R705" s="97"/>
      <c r="S705" s="93"/>
      <c r="T705" s="93"/>
      <c r="U705" s="100"/>
    </row>
    <row r="706" spans="1:21" ht="20.25" x14ac:dyDescent="0.3">
      <c r="A706" s="93"/>
      <c r="B706" s="94" t="str">
        <f ca="1">IFERROR(OFFSET(DC[[#Headers],[Code Project]],MATCH(MYCS8[[#This Row],[Project Code and Name ]],DC[Code Project],0),-3),"")</f>
        <v/>
      </c>
      <c r="C706" s="93"/>
      <c r="D706" s="93"/>
      <c r="E706" s="93"/>
      <c r="F706" s="93"/>
      <c r="G706" s="93"/>
      <c r="H706" s="93"/>
      <c r="I706" s="97"/>
      <c r="J706" s="97"/>
      <c r="K706" s="97"/>
      <c r="L706" s="97"/>
      <c r="M706" s="98">
        <f>I706+J706+K706+MYCS8[[#This Row],[Non contractual commitments]]</f>
        <v>0</v>
      </c>
      <c r="N706" s="97"/>
      <c r="O706" s="97"/>
      <c r="P706" s="97"/>
      <c r="Q706" s="97"/>
      <c r="R706" s="97"/>
      <c r="S706" s="93"/>
      <c r="T706" s="93"/>
      <c r="U706" s="100"/>
    </row>
    <row r="707" spans="1:21" ht="20.25" x14ac:dyDescent="0.3">
      <c r="A707" s="93"/>
      <c r="B707" s="94" t="str">
        <f ca="1">IFERROR(OFFSET(DC[[#Headers],[Code Project]],MATCH(MYCS8[[#This Row],[Project Code and Name ]],DC[Code Project],0),-3),"")</f>
        <v/>
      </c>
      <c r="C707" s="93"/>
      <c r="D707" s="93"/>
      <c r="E707" s="93"/>
      <c r="F707" s="93"/>
      <c r="G707" s="93"/>
      <c r="H707" s="93"/>
      <c r="I707" s="97"/>
      <c r="J707" s="97"/>
      <c r="K707" s="97"/>
      <c r="L707" s="97"/>
      <c r="M707" s="98">
        <f>I707+J707+K707+MYCS8[[#This Row],[Non contractual commitments]]</f>
        <v>0</v>
      </c>
      <c r="N707" s="97"/>
      <c r="O707" s="97"/>
      <c r="P707" s="97"/>
      <c r="Q707" s="97"/>
      <c r="R707" s="97"/>
      <c r="S707" s="93"/>
      <c r="T707" s="93"/>
      <c r="U707" s="100"/>
    </row>
    <row r="708" spans="1:21" ht="20.25" x14ac:dyDescent="0.3">
      <c r="A708" s="93"/>
      <c r="B708" s="94" t="str">
        <f ca="1">IFERROR(OFFSET(DC[[#Headers],[Code Project]],MATCH(MYCS8[[#This Row],[Project Code and Name ]],DC[Code Project],0),-3),"")</f>
        <v/>
      </c>
      <c r="C708" s="93"/>
      <c r="D708" s="93"/>
      <c r="E708" s="93"/>
      <c r="F708" s="93"/>
      <c r="G708" s="93"/>
      <c r="H708" s="93"/>
      <c r="I708" s="97"/>
      <c r="J708" s="97"/>
      <c r="K708" s="97"/>
      <c r="L708" s="97"/>
      <c r="M708" s="98">
        <f>I708+J708+K708+MYCS8[[#This Row],[Non contractual commitments]]</f>
        <v>0</v>
      </c>
      <c r="N708" s="97"/>
      <c r="O708" s="97"/>
      <c r="P708" s="97"/>
      <c r="Q708" s="97"/>
      <c r="R708" s="97"/>
      <c r="S708" s="93"/>
      <c r="T708" s="93"/>
      <c r="U708" s="100"/>
    </row>
    <row r="709" spans="1:21" ht="20.25" x14ac:dyDescent="0.3">
      <c r="A709" s="93"/>
      <c r="B709" s="94" t="str">
        <f ca="1">IFERROR(OFFSET(DC[[#Headers],[Code Project]],MATCH(MYCS8[[#This Row],[Project Code and Name ]],DC[Code Project],0),-3),"")</f>
        <v/>
      </c>
      <c r="C709" s="93"/>
      <c r="D709" s="93"/>
      <c r="E709" s="93"/>
      <c r="F709" s="93"/>
      <c r="G709" s="93"/>
      <c r="H709" s="93"/>
      <c r="I709" s="97"/>
      <c r="J709" s="97"/>
      <c r="K709" s="97"/>
      <c r="L709" s="97"/>
      <c r="M709" s="98">
        <f>I709+J709+K709+MYCS8[[#This Row],[Non contractual commitments]]</f>
        <v>0</v>
      </c>
      <c r="N709" s="97"/>
      <c r="O709" s="97"/>
      <c r="P709" s="97"/>
      <c r="Q709" s="97"/>
      <c r="R709" s="97"/>
      <c r="S709" s="93"/>
      <c r="T709" s="93"/>
      <c r="U709" s="100"/>
    </row>
    <row r="710" spans="1:21" ht="20.25" x14ac:dyDescent="0.3">
      <c r="A710" s="93"/>
      <c r="B710" s="94" t="str">
        <f ca="1">IFERROR(OFFSET(DC[[#Headers],[Code Project]],MATCH(MYCS8[[#This Row],[Project Code and Name ]],DC[Code Project],0),-3),"")</f>
        <v/>
      </c>
      <c r="C710" s="93"/>
      <c r="D710" s="93"/>
      <c r="E710" s="93"/>
      <c r="F710" s="93"/>
      <c r="G710" s="93"/>
      <c r="H710" s="93"/>
      <c r="I710" s="97"/>
      <c r="J710" s="97"/>
      <c r="K710" s="97"/>
      <c r="L710" s="97"/>
      <c r="M710" s="98">
        <f>I710+J710+K710+MYCS8[[#This Row],[Non contractual commitments]]</f>
        <v>0</v>
      </c>
      <c r="N710" s="97"/>
      <c r="O710" s="97"/>
      <c r="P710" s="97"/>
      <c r="Q710" s="97"/>
      <c r="R710" s="97"/>
      <c r="S710" s="93"/>
      <c r="T710" s="93"/>
      <c r="U710" s="100"/>
    </row>
    <row r="711" spans="1:21" ht="20.25" x14ac:dyDescent="0.3">
      <c r="A711" s="93"/>
      <c r="B711" s="94" t="str">
        <f ca="1">IFERROR(OFFSET(DC[[#Headers],[Code Project]],MATCH(MYCS8[[#This Row],[Project Code and Name ]],DC[Code Project],0),-3),"")</f>
        <v/>
      </c>
      <c r="C711" s="93"/>
      <c r="D711" s="93"/>
      <c r="E711" s="93"/>
      <c r="F711" s="93"/>
      <c r="G711" s="93"/>
      <c r="H711" s="93"/>
      <c r="I711" s="97"/>
      <c r="J711" s="97"/>
      <c r="K711" s="97"/>
      <c r="L711" s="97"/>
      <c r="M711" s="98">
        <f>I711+J711+K711+MYCS8[[#This Row],[Non contractual commitments]]</f>
        <v>0</v>
      </c>
      <c r="N711" s="97"/>
      <c r="O711" s="97"/>
      <c r="P711" s="97"/>
      <c r="Q711" s="97"/>
      <c r="R711" s="97"/>
      <c r="S711" s="93"/>
      <c r="T711" s="93"/>
      <c r="U711" s="100"/>
    </row>
    <row r="712" spans="1:21" ht="20.25" x14ac:dyDescent="0.3">
      <c r="A712" s="93"/>
      <c r="B712" s="94" t="str">
        <f ca="1">IFERROR(OFFSET(DC[[#Headers],[Code Project]],MATCH(MYCS8[[#This Row],[Project Code and Name ]],DC[Code Project],0),-3),"")</f>
        <v/>
      </c>
      <c r="C712" s="93"/>
      <c r="D712" s="93"/>
      <c r="E712" s="93"/>
      <c r="F712" s="93"/>
      <c r="G712" s="93"/>
      <c r="H712" s="93"/>
      <c r="I712" s="97"/>
      <c r="J712" s="97"/>
      <c r="K712" s="97"/>
      <c r="L712" s="97"/>
      <c r="M712" s="98">
        <f>I712+J712+K712+MYCS8[[#This Row],[Non contractual commitments]]</f>
        <v>0</v>
      </c>
      <c r="N712" s="97"/>
      <c r="O712" s="97"/>
      <c r="P712" s="97"/>
      <c r="Q712" s="97"/>
      <c r="R712" s="97"/>
      <c r="S712" s="93"/>
      <c r="T712" s="93"/>
      <c r="U712" s="100"/>
    </row>
    <row r="713" spans="1:21" ht="20.25" x14ac:dyDescent="0.3">
      <c r="A713" s="93"/>
      <c r="B713" s="94" t="str">
        <f ca="1">IFERROR(OFFSET(DC[[#Headers],[Code Project]],MATCH(MYCS8[[#This Row],[Project Code and Name ]],DC[Code Project],0),-3),"")</f>
        <v/>
      </c>
      <c r="C713" s="93"/>
      <c r="D713" s="93"/>
      <c r="E713" s="93"/>
      <c r="F713" s="93"/>
      <c r="G713" s="93"/>
      <c r="H713" s="93"/>
      <c r="I713" s="97"/>
      <c r="J713" s="97"/>
      <c r="K713" s="97"/>
      <c r="L713" s="97"/>
      <c r="M713" s="98">
        <f>I713+J713+K713+MYCS8[[#This Row],[Non contractual commitments]]</f>
        <v>0</v>
      </c>
      <c r="N713" s="97"/>
      <c r="O713" s="97"/>
      <c r="P713" s="97"/>
      <c r="Q713" s="97"/>
      <c r="R713" s="97"/>
      <c r="S713" s="93"/>
      <c r="T713" s="93"/>
      <c r="U713" s="100"/>
    </row>
    <row r="714" spans="1:21" ht="20.25" x14ac:dyDescent="0.3">
      <c r="A714" s="93"/>
      <c r="B714" s="94" t="str">
        <f ca="1">IFERROR(OFFSET(DC[[#Headers],[Code Project]],MATCH(MYCS8[[#This Row],[Project Code and Name ]],DC[Code Project],0),-3),"")</f>
        <v/>
      </c>
      <c r="C714" s="93"/>
      <c r="D714" s="93"/>
      <c r="E714" s="93"/>
      <c r="F714" s="93"/>
      <c r="G714" s="93"/>
      <c r="H714" s="93"/>
      <c r="I714" s="97"/>
      <c r="J714" s="97"/>
      <c r="K714" s="97"/>
      <c r="L714" s="97"/>
      <c r="M714" s="98">
        <f>I714+J714+K714+MYCS8[[#This Row],[Non contractual commitments]]</f>
        <v>0</v>
      </c>
      <c r="N714" s="97"/>
      <c r="O714" s="97"/>
      <c r="P714" s="97"/>
      <c r="Q714" s="97"/>
      <c r="R714" s="97"/>
      <c r="S714" s="93"/>
      <c r="T714" s="93"/>
      <c r="U714" s="100"/>
    </row>
    <row r="715" spans="1:21" ht="20.25" x14ac:dyDescent="0.3">
      <c r="A715" s="93"/>
      <c r="B715" s="94" t="str">
        <f ca="1">IFERROR(OFFSET(DC[[#Headers],[Code Project]],MATCH(MYCS8[[#This Row],[Project Code and Name ]],DC[Code Project],0),-3),"")</f>
        <v/>
      </c>
      <c r="C715" s="93"/>
      <c r="D715" s="93"/>
      <c r="E715" s="93"/>
      <c r="F715" s="93"/>
      <c r="G715" s="93"/>
      <c r="H715" s="93"/>
      <c r="I715" s="97"/>
      <c r="J715" s="97"/>
      <c r="K715" s="97"/>
      <c r="L715" s="97"/>
      <c r="M715" s="98">
        <f>I715+J715+K715+MYCS8[[#This Row],[Non contractual commitments]]</f>
        <v>0</v>
      </c>
      <c r="N715" s="97"/>
      <c r="O715" s="97"/>
      <c r="P715" s="97"/>
      <c r="Q715" s="97"/>
      <c r="R715" s="97"/>
      <c r="S715" s="93"/>
      <c r="T715" s="93"/>
      <c r="U715" s="100"/>
    </row>
    <row r="716" spans="1:21" ht="20.25" x14ac:dyDescent="0.3">
      <c r="A716" s="93"/>
      <c r="B716" s="94" t="str">
        <f ca="1">IFERROR(OFFSET(DC[[#Headers],[Code Project]],MATCH(MYCS8[[#This Row],[Project Code and Name ]],DC[Code Project],0),-3),"")</f>
        <v/>
      </c>
      <c r="C716" s="93"/>
      <c r="D716" s="93"/>
      <c r="E716" s="93"/>
      <c r="F716" s="93"/>
      <c r="G716" s="93"/>
      <c r="H716" s="93"/>
      <c r="I716" s="97"/>
      <c r="J716" s="97"/>
      <c r="K716" s="97"/>
      <c r="L716" s="97"/>
      <c r="M716" s="98">
        <f>I716+J716+K716+MYCS8[[#This Row],[Non contractual commitments]]</f>
        <v>0</v>
      </c>
      <c r="N716" s="97"/>
      <c r="O716" s="97"/>
      <c r="P716" s="97"/>
      <c r="Q716" s="97"/>
      <c r="R716" s="97"/>
      <c r="S716" s="93"/>
      <c r="T716" s="93"/>
      <c r="U716" s="100"/>
    </row>
    <row r="717" spans="1:21" ht="20.25" x14ac:dyDescent="0.3">
      <c r="A717" s="93"/>
      <c r="B717" s="94" t="str">
        <f ca="1">IFERROR(OFFSET(DC[[#Headers],[Code Project]],MATCH(MYCS8[[#This Row],[Project Code and Name ]],DC[Code Project],0),-3),"")</f>
        <v/>
      </c>
      <c r="C717" s="93"/>
      <c r="D717" s="93"/>
      <c r="E717" s="93"/>
      <c r="F717" s="93"/>
      <c r="G717" s="93"/>
      <c r="H717" s="93"/>
      <c r="I717" s="97"/>
      <c r="J717" s="97"/>
      <c r="K717" s="97"/>
      <c r="L717" s="97"/>
      <c r="M717" s="98">
        <f>I717+J717+K717+MYCS8[[#This Row],[Non contractual commitments]]</f>
        <v>0</v>
      </c>
      <c r="N717" s="97"/>
      <c r="O717" s="97"/>
      <c r="P717" s="97"/>
      <c r="Q717" s="97"/>
      <c r="R717" s="97"/>
      <c r="S717" s="93"/>
      <c r="T717" s="93"/>
      <c r="U717" s="100"/>
    </row>
    <row r="718" spans="1:21" ht="20.25" x14ac:dyDescent="0.3">
      <c r="A718" s="93"/>
      <c r="B718" s="94" t="str">
        <f ca="1">IFERROR(OFFSET(DC[[#Headers],[Code Project]],MATCH(MYCS8[[#This Row],[Project Code and Name ]],DC[Code Project],0),-3),"")</f>
        <v/>
      </c>
      <c r="C718" s="93"/>
      <c r="D718" s="93"/>
      <c r="E718" s="93"/>
      <c r="F718" s="93"/>
      <c r="G718" s="93"/>
      <c r="H718" s="93"/>
      <c r="I718" s="97"/>
      <c r="J718" s="97"/>
      <c r="K718" s="97"/>
      <c r="L718" s="97"/>
      <c r="M718" s="98">
        <f>I718+J718+K718+MYCS8[[#This Row],[Non contractual commitments]]</f>
        <v>0</v>
      </c>
      <c r="N718" s="97"/>
      <c r="O718" s="97"/>
      <c r="P718" s="97"/>
      <c r="Q718" s="97"/>
      <c r="R718" s="97"/>
      <c r="S718" s="93"/>
      <c r="T718" s="93"/>
      <c r="U718" s="100"/>
    </row>
    <row r="719" spans="1:21" ht="20.25" x14ac:dyDescent="0.3">
      <c r="A719" s="93"/>
      <c r="B719" s="94" t="str">
        <f ca="1">IFERROR(OFFSET(DC[[#Headers],[Code Project]],MATCH(MYCS8[[#This Row],[Project Code and Name ]],DC[Code Project],0),-3),"")</f>
        <v/>
      </c>
      <c r="C719" s="93"/>
      <c r="D719" s="93"/>
      <c r="E719" s="93"/>
      <c r="F719" s="93"/>
      <c r="G719" s="93"/>
      <c r="H719" s="93"/>
      <c r="I719" s="97"/>
      <c r="J719" s="97"/>
      <c r="K719" s="97"/>
      <c r="L719" s="97"/>
      <c r="M719" s="98">
        <f>I719+J719+K719+MYCS8[[#This Row],[Non contractual commitments]]</f>
        <v>0</v>
      </c>
      <c r="N719" s="97"/>
      <c r="O719" s="97"/>
      <c r="P719" s="97"/>
      <c r="Q719" s="97"/>
      <c r="R719" s="97"/>
      <c r="S719" s="93"/>
      <c r="T719" s="93"/>
      <c r="U719" s="100"/>
    </row>
    <row r="720" spans="1:21" ht="20.25" x14ac:dyDescent="0.3">
      <c r="A720" s="93"/>
      <c r="B720" s="94" t="str">
        <f ca="1">IFERROR(OFFSET(DC[[#Headers],[Code Project]],MATCH(MYCS8[[#This Row],[Project Code and Name ]],DC[Code Project],0),-3),"")</f>
        <v/>
      </c>
      <c r="C720" s="93"/>
      <c r="D720" s="93"/>
      <c r="E720" s="93"/>
      <c r="F720" s="93"/>
      <c r="G720" s="93"/>
      <c r="H720" s="93"/>
      <c r="I720" s="97"/>
      <c r="J720" s="97"/>
      <c r="K720" s="97"/>
      <c r="L720" s="97"/>
      <c r="M720" s="98">
        <f>I720+J720+K720+MYCS8[[#This Row],[Non contractual commitments]]</f>
        <v>0</v>
      </c>
      <c r="N720" s="97"/>
      <c r="O720" s="97"/>
      <c r="P720" s="97"/>
      <c r="Q720" s="97"/>
      <c r="R720" s="97"/>
      <c r="S720" s="93"/>
      <c r="T720" s="93"/>
      <c r="U720" s="100"/>
    </row>
    <row r="721" spans="1:21" ht="20.25" x14ac:dyDescent="0.3">
      <c r="A721" s="93"/>
      <c r="B721" s="94" t="str">
        <f ca="1">IFERROR(OFFSET(DC[[#Headers],[Code Project]],MATCH(MYCS8[[#This Row],[Project Code and Name ]],DC[Code Project],0),-3),"")</f>
        <v/>
      </c>
      <c r="C721" s="93"/>
      <c r="D721" s="93"/>
      <c r="E721" s="93"/>
      <c r="F721" s="93"/>
      <c r="G721" s="93"/>
      <c r="H721" s="93"/>
      <c r="I721" s="97"/>
      <c r="J721" s="97"/>
      <c r="K721" s="97"/>
      <c r="L721" s="97"/>
      <c r="M721" s="98">
        <f>I721+J721+K721+MYCS8[[#This Row],[Non contractual commitments]]</f>
        <v>0</v>
      </c>
      <c r="N721" s="97"/>
      <c r="O721" s="97"/>
      <c r="P721" s="97"/>
      <c r="Q721" s="97"/>
      <c r="R721" s="97"/>
      <c r="S721" s="93"/>
      <c r="T721" s="93"/>
      <c r="U721" s="100"/>
    </row>
    <row r="722" spans="1:21" ht="20.25" x14ac:dyDescent="0.3">
      <c r="A722" s="93"/>
      <c r="B722" s="94" t="str">
        <f ca="1">IFERROR(OFFSET(DC[[#Headers],[Code Project]],MATCH(MYCS8[[#This Row],[Project Code and Name ]],DC[Code Project],0),-3),"")</f>
        <v/>
      </c>
      <c r="C722" s="93"/>
      <c r="D722" s="93"/>
      <c r="E722" s="93"/>
      <c r="F722" s="93"/>
      <c r="G722" s="93"/>
      <c r="H722" s="93"/>
      <c r="I722" s="97"/>
      <c r="J722" s="97"/>
      <c r="K722" s="97"/>
      <c r="L722" s="97"/>
      <c r="M722" s="98">
        <f>I722+J722+K722+MYCS8[[#This Row],[Non contractual commitments]]</f>
        <v>0</v>
      </c>
      <c r="N722" s="97"/>
      <c r="O722" s="97"/>
      <c r="P722" s="97"/>
      <c r="Q722" s="97"/>
      <c r="R722" s="97"/>
      <c r="S722" s="93"/>
      <c r="T722" s="93"/>
      <c r="U722" s="100"/>
    </row>
    <row r="723" spans="1:21" ht="20.25" x14ac:dyDescent="0.3">
      <c r="A723" s="93"/>
      <c r="B723" s="94" t="str">
        <f ca="1">IFERROR(OFFSET(DC[[#Headers],[Code Project]],MATCH(MYCS8[[#This Row],[Project Code and Name ]],DC[Code Project],0),-3),"")</f>
        <v/>
      </c>
      <c r="C723" s="93"/>
      <c r="D723" s="93"/>
      <c r="E723" s="93"/>
      <c r="F723" s="93"/>
      <c r="G723" s="93"/>
      <c r="H723" s="93"/>
      <c r="I723" s="97"/>
      <c r="J723" s="97"/>
      <c r="K723" s="97"/>
      <c r="L723" s="97"/>
      <c r="M723" s="98">
        <f>I723+J723+K723+MYCS8[[#This Row],[Non contractual commitments]]</f>
        <v>0</v>
      </c>
      <c r="N723" s="97"/>
      <c r="O723" s="97"/>
      <c r="P723" s="97"/>
      <c r="Q723" s="97"/>
      <c r="R723" s="97"/>
      <c r="S723" s="93"/>
      <c r="T723" s="93"/>
      <c r="U723" s="100"/>
    </row>
    <row r="724" spans="1:21" ht="20.25" x14ac:dyDescent="0.3">
      <c r="A724" s="93"/>
      <c r="B724" s="94" t="str">
        <f ca="1">IFERROR(OFFSET(DC[[#Headers],[Code Project]],MATCH(MYCS8[[#This Row],[Project Code and Name ]],DC[Code Project],0),-3),"")</f>
        <v/>
      </c>
      <c r="C724" s="93"/>
      <c r="D724" s="93"/>
      <c r="E724" s="93"/>
      <c r="F724" s="93"/>
      <c r="G724" s="93"/>
      <c r="H724" s="93"/>
      <c r="I724" s="97"/>
      <c r="J724" s="97"/>
      <c r="K724" s="97"/>
      <c r="L724" s="97"/>
      <c r="M724" s="98">
        <f>I724+J724+K724+MYCS8[[#This Row],[Non contractual commitments]]</f>
        <v>0</v>
      </c>
      <c r="N724" s="97"/>
      <c r="O724" s="97"/>
      <c r="P724" s="97"/>
      <c r="Q724" s="97"/>
      <c r="R724" s="97"/>
      <c r="S724" s="93"/>
      <c r="T724" s="93"/>
      <c r="U724" s="100"/>
    </row>
    <row r="725" spans="1:21" ht="20.25" x14ac:dyDescent="0.3">
      <c r="A725" s="93"/>
      <c r="B725" s="94" t="str">
        <f ca="1">IFERROR(OFFSET(DC[[#Headers],[Code Project]],MATCH(MYCS8[[#This Row],[Project Code and Name ]],DC[Code Project],0),-3),"")</f>
        <v/>
      </c>
      <c r="C725" s="93"/>
      <c r="D725" s="93"/>
      <c r="E725" s="93"/>
      <c r="F725" s="93"/>
      <c r="G725" s="93"/>
      <c r="H725" s="93"/>
      <c r="I725" s="97"/>
      <c r="J725" s="97"/>
      <c r="K725" s="97"/>
      <c r="L725" s="97"/>
      <c r="M725" s="98">
        <f>I725+J725+K725+MYCS8[[#This Row],[Non contractual commitments]]</f>
        <v>0</v>
      </c>
      <c r="N725" s="97"/>
      <c r="O725" s="97"/>
      <c r="P725" s="97"/>
      <c r="Q725" s="97"/>
      <c r="R725" s="97"/>
      <c r="S725" s="93"/>
      <c r="T725" s="93"/>
      <c r="U725" s="100"/>
    </row>
    <row r="726" spans="1:21" ht="20.25" x14ac:dyDescent="0.3">
      <c r="A726" s="93"/>
      <c r="B726" s="94" t="str">
        <f ca="1">IFERROR(OFFSET(DC[[#Headers],[Code Project]],MATCH(MYCS8[[#This Row],[Project Code and Name ]],DC[Code Project],0),-3),"")</f>
        <v/>
      </c>
      <c r="C726" s="93"/>
      <c r="D726" s="93"/>
      <c r="E726" s="93"/>
      <c r="F726" s="93"/>
      <c r="G726" s="93"/>
      <c r="H726" s="93"/>
      <c r="I726" s="97"/>
      <c r="J726" s="97"/>
      <c r="K726" s="97"/>
      <c r="L726" s="97"/>
      <c r="M726" s="98">
        <f>I726+J726+K726+MYCS8[[#This Row],[Non contractual commitments]]</f>
        <v>0</v>
      </c>
      <c r="N726" s="97"/>
      <c r="O726" s="97"/>
      <c r="P726" s="97"/>
      <c r="Q726" s="97"/>
      <c r="R726" s="97"/>
      <c r="S726" s="93"/>
      <c r="T726" s="93"/>
      <c r="U726" s="100"/>
    </row>
    <row r="727" spans="1:21" ht="20.25" x14ac:dyDescent="0.3">
      <c r="A727" s="93"/>
      <c r="B727" s="94" t="str">
        <f ca="1">IFERROR(OFFSET(DC[[#Headers],[Code Project]],MATCH(MYCS8[[#This Row],[Project Code and Name ]],DC[Code Project],0),-3),"")</f>
        <v/>
      </c>
      <c r="C727" s="93"/>
      <c r="D727" s="93"/>
      <c r="E727" s="93"/>
      <c r="F727" s="93"/>
      <c r="G727" s="93"/>
      <c r="H727" s="93"/>
      <c r="I727" s="97"/>
      <c r="J727" s="97"/>
      <c r="K727" s="97"/>
      <c r="L727" s="97"/>
      <c r="M727" s="98">
        <f>I727+J727+K727+MYCS8[[#This Row],[Non contractual commitments]]</f>
        <v>0</v>
      </c>
      <c r="N727" s="97"/>
      <c r="O727" s="97"/>
      <c r="P727" s="97"/>
      <c r="Q727" s="97"/>
      <c r="R727" s="97"/>
      <c r="S727" s="93"/>
      <c r="T727" s="93"/>
      <c r="U727" s="100"/>
    </row>
    <row r="728" spans="1:21" ht="20.25" x14ac:dyDescent="0.3">
      <c r="A728" s="93"/>
      <c r="B728" s="94" t="str">
        <f ca="1">IFERROR(OFFSET(DC[[#Headers],[Code Project]],MATCH(MYCS8[[#This Row],[Project Code and Name ]],DC[Code Project],0),-3),"")</f>
        <v/>
      </c>
      <c r="C728" s="93"/>
      <c r="D728" s="93"/>
      <c r="E728" s="93"/>
      <c r="F728" s="93"/>
      <c r="G728" s="93"/>
      <c r="H728" s="93"/>
      <c r="I728" s="97"/>
      <c r="J728" s="97"/>
      <c r="K728" s="97"/>
      <c r="L728" s="97"/>
      <c r="M728" s="98">
        <f>I728+J728+K728+MYCS8[[#This Row],[Non contractual commitments]]</f>
        <v>0</v>
      </c>
      <c r="N728" s="97"/>
      <c r="O728" s="97"/>
      <c r="P728" s="97"/>
      <c r="Q728" s="97"/>
      <c r="R728" s="97"/>
      <c r="S728" s="93"/>
      <c r="T728" s="93"/>
      <c r="U728" s="100"/>
    </row>
    <row r="729" spans="1:21" ht="20.25" x14ac:dyDescent="0.3">
      <c r="A729" s="93"/>
      <c r="B729" s="94" t="str">
        <f ca="1">IFERROR(OFFSET(DC[[#Headers],[Code Project]],MATCH(MYCS8[[#This Row],[Project Code and Name ]],DC[Code Project],0),-3),"")</f>
        <v/>
      </c>
      <c r="C729" s="93"/>
      <c r="D729" s="93"/>
      <c r="E729" s="93"/>
      <c r="F729" s="93"/>
      <c r="G729" s="93"/>
      <c r="H729" s="93"/>
      <c r="I729" s="97"/>
      <c r="J729" s="97"/>
      <c r="K729" s="97"/>
      <c r="L729" s="97"/>
      <c r="M729" s="98">
        <f>I729+J729+K729+MYCS8[[#This Row],[Non contractual commitments]]</f>
        <v>0</v>
      </c>
      <c r="N729" s="97"/>
      <c r="O729" s="97"/>
      <c r="P729" s="97"/>
      <c r="Q729" s="97"/>
      <c r="R729" s="97"/>
      <c r="S729" s="93"/>
      <c r="T729" s="93"/>
      <c r="U729" s="100"/>
    </row>
    <row r="730" spans="1:21" ht="20.25" x14ac:dyDescent="0.3">
      <c r="A730" s="93"/>
      <c r="B730" s="94" t="str">
        <f ca="1">IFERROR(OFFSET(DC[[#Headers],[Code Project]],MATCH(MYCS8[[#This Row],[Project Code and Name ]],DC[Code Project],0),-3),"")</f>
        <v/>
      </c>
      <c r="C730" s="93"/>
      <c r="D730" s="93"/>
      <c r="E730" s="93"/>
      <c r="F730" s="93"/>
      <c r="G730" s="93"/>
      <c r="H730" s="93"/>
      <c r="I730" s="97"/>
      <c r="J730" s="97"/>
      <c r="K730" s="97"/>
      <c r="L730" s="97"/>
      <c r="M730" s="98">
        <f>I730+J730+K730+MYCS8[[#This Row],[Non contractual commitments]]</f>
        <v>0</v>
      </c>
      <c r="N730" s="97"/>
      <c r="O730" s="97"/>
      <c r="P730" s="97"/>
      <c r="Q730" s="97"/>
      <c r="R730" s="97"/>
      <c r="S730" s="93"/>
      <c r="T730" s="93"/>
      <c r="U730" s="100"/>
    </row>
    <row r="731" spans="1:21" ht="20.25" x14ac:dyDescent="0.3">
      <c r="A731" s="93"/>
      <c r="B731" s="94" t="str">
        <f ca="1">IFERROR(OFFSET(DC[[#Headers],[Code Project]],MATCH(MYCS8[[#This Row],[Project Code and Name ]],DC[Code Project],0),-3),"")</f>
        <v/>
      </c>
      <c r="C731" s="93"/>
      <c r="D731" s="93"/>
      <c r="E731" s="93"/>
      <c r="F731" s="93"/>
      <c r="G731" s="93"/>
      <c r="H731" s="93"/>
      <c r="I731" s="97"/>
      <c r="J731" s="97"/>
      <c r="K731" s="97"/>
      <c r="L731" s="97"/>
      <c r="M731" s="98">
        <f>I731+J731+K731+MYCS8[[#This Row],[Non contractual commitments]]</f>
        <v>0</v>
      </c>
      <c r="N731" s="97"/>
      <c r="O731" s="97"/>
      <c r="P731" s="97"/>
      <c r="Q731" s="97"/>
      <c r="R731" s="97"/>
      <c r="S731" s="93"/>
      <c r="T731" s="93"/>
      <c r="U731" s="100"/>
    </row>
    <row r="732" spans="1:21" ht="20.25" x14ac:dyDescent="0.3">
      <c r="A732" s="93"/>
      <c r="B732" s="94" t="str">
        <f ca="1">IFERROR(OFFSET(DC[[#Headers],[Code Project]],MATCH(MYCS8[[#This Row],[Project Code and Name ]],DC[Code Project],0),-3),"")</f>
        <v/>
      </c>
      <c r="C732" s="93"/>
      <c r="D732" s="93"/>
      <c r="E732" s="93"/>
      <c r="F732" s="93"/>
      <c r="G732" s="93"/>
      <c r="H732" s="93"/>
      <c r="I732" s="97"/>
      <c r="J732" s="97"/>
      <c r="K732" s="97"/>
      <c r="L732" s="97"/>
      <c r="M732" s="98">
        <f>I732+J732+K732+MYCS8[[#This Row],[Non contractual commitments]]</f>
        <v>0</v>
      </c>
      <c r="N732" s="97"/>
      <c r="O732" s="97"/>
      <c r="P732" s="97"/>
      <c r="Q732" s="97"/>
      <c r="R732" s="97"/>
      <c r="S732" s="93"/>
      <c r="T732" s="93"/>
      <c r="U732" s="100"/>
    </row>
    <row r="733" spans="1:21" ht="20.25" x14ac:dyDescent="0.3">
      <c r="A733" s="93"/>
      <c r="B733" s="94" t="str">
        <f ca="1">IFERROR(OFFSET(DC[[#Headers],[Code Project]],MATCH(MYCS8[[#This Row],[Project Code and Name ]],DC[Code Project],0),-3),"")</f>
        <v/>
      </c>
      <c r="C733" s="93"/>
      <c r="D733" s="93"/>
      <c r="E733" s="93"/>
      <c r="F733" s="93"/>
      <c r="G733" s="93"/>
      <c r="H733" s="93"/>
      <c r="I733" s="97"/>
      <c r="J733" s="97"/>
      <c r="K733" s="97"/>
      <c r="L733" s="97"/>
      <c r="M733" s="98">
        <f>I733+J733+K733+MYCS8[[#This Row],[Non contractual commitments]]</f>
        <v>0</v>
      </c>
      <c r="N733" s="97"/>
      <c r="O733" s="97"/>
      <c r="P733" s="97"/>
      <c r="Q733" s="97"/>
      <c r="R733" s="97"/>
      <c r="S733" s="93"/>
      <c r="T733" s="93"/>
      <c r="U733" s="100"/>
    </row>
    <row r="734" spans="1:21" ht="20.25" x14ac:dyDescent="0.3">
      <c r="A734" s="93"/>
      <c r="B734" s="94" t="str">
        <f ca="1">IFERROR(OFFSET(DC[[#Headers],[Code Project]],MATCH(MYCS8[[#This Row],[Project Code and Name ]],DC[Code Project],0),-3),"")</f>
        <v/>
      </c>
      <c r="C734" s="93"/>
      <c r="D734" s="93"/>
      <c r="E734" s="93"/>
      <c r="F734" s="93"/>
      <c r="G734" s="93"/>
      <c r="H734" s="93"/>
      <c r="I734" s="97"/>
      <c r="J734" s="97"/>
      <c r="K734" s="97"/>
      <c r="L734" s="97"/>
      <c r="M734" s="98">
        <f>I734+J734+K734+MYCS8[[#This Row],[Non contractual commitments]]</f>
        <v>0</v>
      </c>
      <c r="N734" s="97"/>
      <c r="O734" s="97"/>
      <c r="P734" s="97"/>
      <c r="Q734" s="97"/>
      <c r="R734" s="97"/>
      <c r="S734" s="93"/>
      <c r="T734" s="93"/>
      <c r="U734" s="100"/>
    </row>
    <row r="735" spans="1:21" ht="20.25" x14ac:dyDescent="0.3">
      <c r="A735" s="93"/>
      <c r="B735" s="94" t="str">
        <f ca="1">IFERROR(OFFSET(DC[[#Headers],[Code Project]],MATCH(MYCS8[[#This Row],[Project Code and Name ]],DC[Code Project],0),-3),"")</f>
        <v/>
      </c>
      <c r="C735" s="93"/>
      <c r="D735" s="93"/>
      <c r="E735" s="93"/>
      <c r="F735" s="93"/>
      <c r="G735" s="93"/>
      <c r="H735" s="93"/>
      <c r="I735" s="97"/>
      <c r="J735" s="97"/>
      <c r="K735" s="97"/>
      <c r="L735" s="97"/>
      <c r="M735" s="98">
        <f>I735+J735+K735+MYCS8[[#This Row],[Non contractual commitments]]</f>
        <v>0</v>
      </c>
      <c r="N735" s="97"/>
      <c r="O735" s="97"/>
      <c r="P735" s="97"/>
      <c r="Q735" s="97"/>
      <c r="R735" s="97"/>
      <c r="S735" s="93"/>
      <c r="T735" s="93"/>
      <c r="U735" s="100"/>
    </row>
    <row r="736" spans="1:21" ht="20.25" x14ac:dyDescent="0.3">
      <c r="A736" s="93"/>
      <c r="B736" s="94" t="str">
        <f ca="1">IFERROR(OFFSET(DC[[#Headers],[Code Project]],MATCH(MYCS8[[#This Row],[Project Code and Name ]],DC[Code Project],0),-3),"")</f>
        <v/>
      </c>
      <c r="C736" s="93"/>
      <c r="D736" s="93"/>
      <c r="E736" s="93"/>
      <c r="F736" s="93"/>
      <c r="G736" s="93"/>
      <c r="H736" s="93"/>
      <c r="I736" s="97"/>
      <c r="J736" s="97"/>
      <c r="K736" s="97"/>
      <c r="L736" s="97"/>
      <c r="M736" s="98">
        <f>I736+J736+K736+MYCS8[[#This Row],[Non contractual commitments]]</f>
        <v>0</v>
      </c>
      <c r="N736" s="97"/>
      <c r="O736" s="97"/>
      <c r="P736" s="97"/>
      <c r="Q736" s="97"/>
      <c r="R736" s="97"/>
      <c r="S736" s="93"/>
      <c r="T736" s="93"/>
      <c r="U736" s="100"/>
    </row>
    <row r="737" spans="1:21" ht="20.25" x14ac:dyDescent="0.3">
      <c r="A737" s="93"/>
      <c r="B737" s="94" t="str">
        <f ca="1">IFERROR(OFFSET(DC[[#Headers],[Code Project]],MATCH(MYCS8[[#This Row],[Project Code and Name ]],DC[Code Project],0),-3),"")</f>
        <v/>
      </c>
      <c r="C737" s="93"/>
      <c r="D737" s="93"/>
      <c r="E737" s="93"/>
      <c r="F737" s="93"/>
      <c r="G737" s="93"/>
      <c r="H737" s="93"/>
      <c r="I737" s="97"/>
      <c r="J737" s="97"/>
      <c r="K737" s="97"/>
      <c r="L737" s="97"/>
      <c r="M737" s="98">
        <f>I737+J737+K737+MYCS8[[#This Row],[Non contractual commitments]]</f>
        <v>0</v>
      </c>
      <c r="N737" s="97"/>
      <c r="O737" s="97"/>
      <c r="P737" s="97"/>
      <c r="Q737" s="97"/>
      <c r="R737" s="97"/>
      <c r="S737" s="93"/>
      <c r="T737" s="93"/>
      <c r="U737" s="100"/>
    </row>
    <row r="738" spans="1:21" ht="20.25" x14ac:dyDescent="0.3">
      <c r="A738" s="93"/>
      <c r="B738" s="94" t="str">
        <f ca="1">IFERROR(OFFSET(DC[[#Headers],[Code Project]],MATCH(MYCS8[[#This Row],[Project Code and Name ]],DC[Code Project],0),-3),"")</f>
        <v/>
      </c>
      <c r="C738" s="93"/>
      <c r="D738" s="93"/>
      <c r="E738" s="93"/>
      <c r="F738" s="93"/>
      <c r="G738" s="93"/>
      <c r="H738" s="93"/>
      <c r="I738" s="97"/>
      <c r="J738" s="97"/>
      <c r="K738" s="97"/>
      <c r="L738" s="97"/>
      <c r="M738" s="98">
        <f>I738+J738+K738+MYCS8[[#This Row],[Non contractual commitments]]</f>
        <v>0</v>
      </c>
      <c r="N738" s="97"/>
      <c r="O738" s="97"/>
      <c r="P738" s="97"/>
      <c r="Q738" s="97"/>
      <c r="R738" s="97"/>
      <c r="S738" s="93"/>
      <c r="T738" s="93"/>
      <c r="U738" s="100"/>
    </row>
    <row r="739" spans="1:21" ht="20.25" x14ac:dyDescent="0.3">
      <c r="A739" s="93"/>
      <c r="B739" s="94" t="str">
        <f ca="1">IFERROR(OFFSET(DC[[#Headers],[Code Project]],MATCH(MYCS8[[#This Row],[Project Code and Name ]],DC[Code Project],0),-3),"")</f>
        <v/>
      </c>
      <c r="C739" s="93"/>
      <c r="D739" s="93"/>
      <c r="E739" s="93"/>
      <c r="F739" s="93"/>
      <c r="G739" s="93"/>
      <c r="H739" s="93"/>
      <c r="I739" s="97"/>
      <c r="J739" s="97"/>
      <c r="K739" s="97"/>
      <c r="L739" s="97"/>
      <c r="M739" s="98">
        <f>I739+J739+K739+MYCS8[[#This Row],[Non contractual commitments]]</f>
        <v>0</v>
      </c>
      <c r="N739" s="97"/>
      <c r="O739" s="97"/>
      <c r="P739" s="97"/>
      <c r="Q739" s="97"/>
      <c r="R739" s="97"/>
      <c r="S739" s="93"/>
      <c r="T739" s="93"/>
      <c r="U739" s="100"/>
    </row>
    <row r="740" spans="1:21" ht="20.25" x14ac:dyDescent="0.3">
      <c r="A740" s="93"/>
      <c r="B740" s="94" t="str">
        <f ca="1">IFERROR(OFFSET(DC[[#Headers],[Code Project]],MATCH(MYCS8[[#This Row],[Project Code and Name ]],DC[Code Project],0),-3),"")</f>
        <v/>
      </c>
      <c r="C740" s="93"/>
      <c r="D740" s="93"/>
      <c r="E740" s="93"/>
      <c r="F740" s="93"/>
      <c r="G740" s="93"/>
      <c r="H740" s="93"/>
      <c r="I740" s="97"/>
      <c r="J740" s="97"/>
      <c r="K740" s="97"/>
      <c r="L740" s="97"/>
      <c r="M740" s="98">
        <f>I740+J740+K740+MYCS8[[#This Row],[Non contractual commitments]]</f>
        <v>0</v>
      </c>
      <c r="N740" s="97"/>
      <c r="O740" s="97"/>
      <c r="P740" s="97"/>
      <c r="Q740" s="97"/>
      <c r="R740" s="97"/>
      <c r="S740" s="93"/>
      <c r="T740" s="93"/>
      <c r="U740" s="100"/>
    </row>
    <row r="741" spans="1:21" ht="20.25" x14ac:dyDescent="0.3">
      <c r="A741" s="93"/>
      <c r="B741" s="94" t="str">
        <f ca="1">IFERROR(OFFSET(DC[[#Headers],[Code Project]],MATCH(MYCS8[[#This Row],[Project Code and Name ]],DC[Code Project],0),-3),"")</f>
        <v/>
      </c>
      <c r="C741" s="93"/>
      <c r="D741" s="93"/>
      <c r="E741" s="93"/>
      <c r="F741" s="93"/>
      <c r="G741" s="93"/>
      <c r="H741" s="93"/>
      <c r="I741" s="97"/>
      <c r="J741" s="97"/>
      <c r="K741" s="97"/>
      <c r="L741" s="97"/>
      <c r="M741" s="98">
        <f>I741+J741+K741+MYCS8[[#This Row],[Non contractual commitments]]</f>
        <v>0</v>
      </c>
      <c r="N741" s="97"/>
      <c r="O741" s="97"/>
      <c r="P741" s="97"/>
      <c r="Q741" s="97"/>
      <c r="R741" s="97"/>
      <c r="S741" s="93"/>
      <c r="T741" s="93"/>
      <c r="U741" s="100"/>
    </row>
    <row r="742" spans="1:21" ht="20.25" x14ac:dyDescent="0.3">
      <c r="A742" s="93"/>
      <c r="B742" s="94" t="str">
        <f ca="1">IFERROR(OFFSET(DC[[#Headers],[Code Project]],MATCH(MYCS8[[#This Row],[Project Code and Name ]],DC[Code Project],0),-3),"")</f>
        <v/>
      </c>
      <c r="C742" s="93"/>
      <c r="D742" s="93"/>
      <c r="E742" s="93"/>
      <c r="F742" s="93"/>
      <c r="G742" s="93"/>
      <c r="H742" s="93"/>
      <c r="I742" s="97"/>
      <c r="J742" s="97"/>
      <c r="K742" s="97"/>
      <c r="L742" s="97"/>
      <c r="M742" s="98">
        <f>I742+J742+K742+MYCS8[[#This Row],[Non contractual commitments]]</f>
        <v>0</v>
      </c>
      <c r="N742" s="97"/>
      <c r="O742" s="97"/>
      <c r="P742" s="97"/>
      <c r="Q742" s="97"/>
      <c r="R742" s="97"/>
      <c r="S742" s="93"/>
      <c r="T742" s="93"/>
      <c r="U742" s="100"/>
    </row>
    <row r="743" spans="1:21" ht="20.25" x14ac:dyDescent="0.3">
      <c r="A743" s="93"/>
      <c r="B743" s="94" t="str">
        <f ca="1">IFERROR(OFFSET(DC[[#Headers],[Code Project]],MATCH(MYCS8[[#This Row],[Project Code and Name ]],DC[Code Project],0),-3),"")</f>
        <v/>
      </c>
      <c r="C743" s="93"/>
      <c r="D743" s="93"/>
      <c r="E743" s="93"/>
      <c r="F743" s="93"/>
      <c r="G743" s="93"/>
      <c r="H743" s="93"/>
      <c r="I743" s="97"/>
      <c r="J743" s="97"/>
      <c r="K743" s="97"/>
      <c r="L743" s="97"/>
      <c r="M743" s="98">
        <f>I743+J743+K743+MYCS8[[#This Row],[Non contractual commitments]]</f>
        <v>0</v>
      </c>
      <c r="N743" s="97"/>
      <c r="O743" s="97"/>
      <c r="P743" s="97"/>
      <c r="Q743" s="97"/>
      <c r="R743" s="97"/>
      <c r="S743" s="93"/>
      <c r="T743" s="93"/>
      <c r="U743" s="100"/>
    </row>
    <row r="744" spans="1:21" ht="20.25" x14ac:dyDescent="0.3">
      <c r="A744" s="93"/>
      <c r="B744" s="94" t="str">
        <f ca="1">IFERROR(OFFSET(DC[[#Headers],[Code Project]],MATCH(MYCS8[[#This Row],[Project Code and Name ]],DC[Code Project],0),-3),"")</f>
        <v/>
      </c>
      <c r="C744" s="93"/>
      <c r="D744" s="93"/>
      <c r="E744" s="93"/>
      <c r="F744" s="93"/>
      <c r="G744" s="93"/>
      <c r="H744" s="93"/>
      <c r="I744" s="97"/>
      <c r="J744" s="97"/>
      <c r="K744" s="97"/>
      <c r="L744" s="97"/>
      <c r="M744" s="98">
        <f>I744+J744+K744+MYCS8[[#This Row],[Non contractual commitments]]</f>
        <v>0</v>
      </c>
      <c r="N744" s="97"/>
      <c r="O744" s="97"/>
      <c r="P744" s="97"/>
      <c r="Q744" s="97"/>
      <c r="R744" s="97"/>
      <c r="S744" s="93"/>
      <c r="T744" s="93"/>
      <c r="U744" s="100"/>
    </row>
    <row r="745" spans="1:21" ht="20.25" x14ac:dyDescent="0.3">
      <c r="A745" s="93"/>
      <c r="B745" s="94" t="str">
        <f ca="1">IFERROR(OFFSET(DC[[#Headers],[Code Project]],MATCH(MYCS8[[#This Row],[Project Code and Name ]],DC[Code Project],0),-3),"")</f>
        <v/>
      </c>
      <c r="C745" s="93"/>
      <c r="D745" s="93"/>
      <c r="E745" s="93"/>
      <c r="F745" s="93"/>
      <c r="G745" s="93"/>
      <c r="H745" s="93"/>
      <c r="I745" s="97"/>
      <c r="J745" s="97"/>
      <c r="K745" s="97"/>
      <c r="L745" s="97"/>
      <c r="M745" s="98">
        <f>I745+J745+K745+MYCS8[[#This Row],[Non contractual commitments]]</f>
        <v>0</v>
      </c>
      <c r="N745" s="97"/>
      <c r="O745" s="97"/>
      <c r="P745" s="97"/>
      <c r="Q745" s="97"/>
      <c r="R745" s="97"/>
      <c r="S745" s="93"/>
      <c r="T745" s="93"/>
      <c r="U745" s="100"/>
    </row>
    <row r="746" spans="1:21" ht="20.25" x14ac:dyDescent="0.3">
      <c r="A746" s="93"/>
      <c r="B746" s="94" t="str">
        <f ca="1">IFERROR(OFFSET(DC[[#Headers],[Code Project]],MATCH(MYCS8[[#This Row],[Project Code and Name ]],DC[Code Project],0),-3),"")</f>
        <v/>
      </c>
      <c r="C746" s="93"/>
      <c r="D746" s="93"/>
      <c r="E746" s="93"/>
      <c r="F746" s="93"/>
      <c r="G746" s="93"/>
      <c r="H746" s="93"/>
      <c r="I746" s="97"/>
      <c r="J746" s="97"/>
      <c r="K746" s="97"/>
      <c r="L746" s="97"/>
      <c r="M746" s="98">
        <f>I746+J746+K746+MYCS8[[#This Row],[Non contractual commitments]]</f>
        <v>0</v>
      </c>
      <c r="N746" s="97"/>
      <c r="O746" s="97"/>
      <c r="P746" s="97"/>
      <c r="Q746" s="97"/>
      <c r="R746" s="97"/>
      <c r="S746" s="93"/>
      <c r="T746" s="93"/>
      <c r="U746" s="100"/>
    </row>
    <row r="747" spans="1:21" ht="20.25" x14ac:dyDescent="0.3">
      <c r="A747" s="93"/>
      <c r="B747" s="94" t="str">
        <f ca="1">IFERROR(OFFSET(DC[[#Headers],[Code Project]],MATCH(MYCS8[[#This Row],[Project Code and Name ]],DC[Code Project],0),-3),"")</f>
        <v/>
      </c>
      <c r="C747" s="93"/>
      <c r="D747" s="93"/>
      <c r="E747" s="93"/>
      <c r="F747" s="93"/>
      <c r="G747" s="93"/>
      <c r="H747" s="93"/>
      <c r="I747" s="97"/>
      <c r="J747" s="97"/>
      <c r="K747" s="97"/>
      <c r="L747" s="97"/>
      <c r="M747" s="98">
        <f>I747+J747+K747+MYCS8[[#This Row],[Non contractual commitments]]</f>
        <v>0</v>
      </c>
      <c r="N747" s="97"/>
      <c r="O747" s="97"/>
      <c r="P747" s="97"/>
      <c r="Q747" s="97"/>
      <c r="R747" s="97"/>
      <c r="S747" s="93"/>
      <c r="T747" s="93"/>
      <c r="U747" s="100"/>
    </row>
    <row r="748" spans="1:21" ht="20.25" x14ac:dyDescent="0.3">
      <c r="A748" s="93"/>
      <c r="B748" s="94" t="str">
        <f ca="1">IFERROR(OFFSET(DC[[#Headers],[Code Project]],MATCH(MYCS8[[#This Row],[Project Code and Name ]],DC[Code Project],0),-3),"")</f>
        <v/>
      </c>
      <c r="C748" s="93"/>
      <c r="D748" s="93"/>
      <c r="E748" s="93"/>
      <c r="F748" s="93"/>
      <c r="G748" s="93"/>
      <c r="H748" s="93"/>
      <c r="I748" s="97"/>
      <c r="J748" s="97"/>
      <c r="K748" s="97"/>
      <c r="L748" s="97"/>
      <c r="M748" s="98">
        <f>I748+J748+K748+MYCS8[[#This Row],[Non contractual commitments]]</f>
        <v>0</v>
      </c>
      <c r="N748" s="97"/>
      <c r="O748" s="97"/>
      <c r="P748" s="97"/>
      <c r="Q748" s="97"/>
      <c r="R748" s="97"/>
      <c r="S748" s="93"/>
      <c r="T748" s="93"/>
      <c r="U748" s="100"/>
    </row>
    <row r="749" spans="1:21" ht="20.25" x14ac:dyDescent="0.3">
      <c r="A749" s="93"/>
      <c r="B749" s="94" t="str">
        <f ca="1">IFERROR(OFFSET(DC[[#Headers],[Code Project]],MATCH(MYCS8[[#This Row],[Project Code and Name ]],DC[Code Project],0),-3),"")</f>
        <v/>
      </c>
      <c r="C749" s="93"/>
      <c r="D749" s="93"/>
      <c r="E749" s="93"/>
      <c r="F749" s="93"/>
      <c r="G749" s="93"/>
      <c r="H749" s="93"/>
      <c r="I749" s="97"/>
      <c r="J749" s="97"/>
      <c r="K749" s="97"/>
      <c r="L749" s="97"/>
      <c r="M749" s="98">
        <f>I749+J749+K749+MYCS8[[#This Row],[Non contractual commitments]]</f>
        <v>0</v>
      </c>
      <c r="N749" s="97"/>
      <c r="O749" s="97"/>
      <c r="P749" s="97"/>
      <c r="Q749" s="97"/>
      <c r="R749" s="97"/>
      <c r="S749" s="93"/>
      <c r="T749" s="93"/>
      <c r="U749" s="100"/>
    </row>
    <row r="750" spans="1:21" ht="20.25" x14ac:dyDescent="0.3">
      <c r="A750" s="93"/>
      <c r="B750" s="94" t="str">
        <f ca="1">IFERROR(OFFSET(DC[[#Headers],[Code Project]],MATCH(MYCS8[[#This Row],[Project Code and Name ]],DC[Code Project],0),-3),"")</f>
        <v/>
      </c>
      <c r="C750" s="93"/>
      <c r="D750" s="93"/>
      <c r="E750" s="93"/>
      <c r="F750" s="93"/>
      <c r="G750" s="93"/>
      <c r="H750" s="93"/>
      <c r="I750" s="97"/>
      <c r="J750" s="97"/>
      <c r="K750" s="97"/>
      <c r="L750" s="97"/>
      <c r="M750" s="98">
        <f>I750+J750+K750+MYCS8[[#This Row],[Non contractual commitments]]</f>
        <v>0</v>
      </c>
      <c r="N750" s="97"/>
      <c r="O750" s="97"/>
      <c r="P750" s="97"/>
      <c r="Q750" s="97"/>
      <c r="R750" s="97"/>
      <c r="S750" s="93"/>
      <c r="T750" s="93"/>
      <c r="U750" s="100"/>
    </row>
    <row r="751" spans="1:21" ht="20.25" x14ac:dyDescent="0.3">
      <c r="A751" s="93"/>
      <c r="B751" s="94" t="str">
        <f ca="1">IFERROR(OFFSET(DC[[#Headers],[Code Project]],MATCH(MYCS8[[#This Row],[Project Code and Name ]],DC[Code Project],0),-3),"")</f>
        <v/>
      </c>
      <c r="C751" s="93"/>
      <c r="D751" s="93"/>
      <c r="E751" s="93"/>
      <c r="F751" s="93"/>
      <c r="G751" s="93"/>
      <c r="H751" s="93"/>
      <c r="I751" s="97"/>
      <c r="J751" s="97"/>
      <c r="K751" s="97"/>
      <c r="L751" s="97"/>
      <c r="M751" s="98">
        <f>I751+J751+K751+MYCS8[[#This Row],[Non contractual commitments]]</f>
        <v>0</v>
      </c>
      <c r="N751" s="97"/>
      <c r="O751" s="97"/>
      <c r="P751" s="97"/>
      <c r="Q751" s="97"/>
      <c r="R751" s="97"/>
      <c r="S751" s="93"/>
      <c r="T751" s="93"/>
      <c r="U751" s="100"/>
    </row>
    <row r="752" spans="1:21" ht="20.25" x14ac:dyDescent="0.3">
      <c r="A752" s="93"/>
      <c r="B752" s="94" t="str">
        <f ca="1">IFERROR(OFFSET(DC[[#Headers],[Code Project]],MATCH(MYCS8[[#This Row],[Project Code and Name ]],DC[Code Project],0),-3),"")</f>
        <v/>
      </c>
      <c r="C752" s="93"/>
      <c r="D752" s="93"/>
      <c r="E752" s="93"/>
      <c r="F752" s="93"/>
      <c r="G752" s="93"/>
      <c r="H752" s="93"/>
      <c r="I752" s="97"/>
      <c r="J752" s="97"/>
      <c r="K752" s="97"/>
      <c r="L752" s="97"/>
      <c r="M752" s="98">
        <f>I752+J752+K752+MYCS8[[#This Row],[Non contractual commitments]]</f>
        <v>0</v>
      </c>
      <c r="N752" s="97"/>
      <c r="O752" s="97"/>
      <c r="P752" s="97"/>
      <c r="Q752" s="97"/>
      <c r="R752" s="97"/>
      <c r="S752" s="93"/>
      <c r="T752" s="93"/>
      <c r="U752" s="100"/>
    </row>
    <row r="753" spans="1:21" ht="20.25" x14ac:dyDescent="0.3">
      <c r="A753" s="93"/>
      <c r="B753" s="94" t="str">
        <f ca="1">IFERROR(OFFSET(DC[[#Headers],[Code Project]],MATCH(MYCS8[[#This Row],[Project Code and Name ]],DC[Code Project],0),-3),"")</f>
        <v/>
      </c>
      <c r="C753" s="93"/>
      <c r="D753" s="93"/>
      <c r="E753" s="93"/>
      <c r="F753" s="93"/>
      <c r="G753" s="93"/>
      <c r="H753" s="93"/>
      <c r="I753" s="97"/>
      <c r="J753" s="97"/>
      <c r="K753" s="97"/>
      <c r="L753" s="97"/>
      <c r="M753" s="98">
        <f>I753+J753+K753+MYCS8[[#This Row],[Non contractual commitments]]</f>
        <v>0</v>
      </c>
      <c r="N753" s="97"/>
      <c r="O753" s="97"/>
      <c r="P753" s="97"/>
      <c r="Q753" s="97"/>
      <c r="R753" s="97"/>
      <c r="S753" s="93"/>
      <c r="T753" s="93"/>
      <c r="U753" s="100"/>
    </row>
    <row r="754" spans="1:21" ht="20.25" x14ac:dyDescent="0.3">
      <c r="A754" s="93"/>
      <c r="B754" s="94" t="str">
        <f ca="1">IFERROR(OFFSET(DC[[#Headers],[Code Project]],MATCH(MYCS8[[#This Row],[Project Code and Name ]],DC[Code Project],0),-3),"")</f>
        <v/>
      </c>
      <c r="C754" s="93"/>
      <c r="D754" s="93"/>
      <c r="E754" s="93"/>
      <c r="F754" s="93"/>
      <c r="G754" s="93"/>
      <c r="H754" s="93"/>
      <c r="I754" s="97"/>
      <c r="J754" s="97"/>
      <c r="K754" s="97"/>
      <c r="L754" s="97"/>
      <c r="M754" s="98">
        <f>I754+J754+K754+MYCS8[[#This Row],[Non contractual commitments]]</f>
        <v>0</v>
      </c>
      <c r="N754" s="97"/>
      <c r="O754" s="97"/>
      <c r="P754" s="97"/>
      <c r="Q754" s="97"/>
      <c r="R754" s="97"/>
      <c r="S754" s="93"/>
      <c r="T754" s="93"/>
      <c r="U754" s="100"/>
    </row>
    <row r="755" spans="1:21" ht="20.25" x14ac:dyDescent="0.3">
      <c r="A755" s="93"/>
      <c r="B755" s="94" t="str">
        <f ca="1">IFERROR(OFFSET(DC[[#Headers],[Code Project]],MATCH(MYCS8[[#This Row],[Project Code and Name ]],DC[Code Project],0),-3),"")</f>
        <v/>
      </c>
      <c r="C755" s="93"/>
      <c r="D755" s="93"/>
      <c r="E755" s="93"/>
      <c r="F755" s="93"/>
      <c r="G755" s="93"/>
      <c r="H755" s="93"/>
      <c r="I755" s="97"/>
      <c r="J755" s="97"/>
      <c r="K755" s="97"/>
      <c r="L755" s="97"/>
      <c r="M755" s="98">
        <f>I755+J755+K755+MYCS8[[#This Row],[Non contractual commitments]]</f>
        <v>0</v>
      </c>
      <c r="N755" s="97"/>
      <c r="O755" s="97"/>
      <c r="P755" s="97"/>
      <c r="Q755" s="97"/>
      <c r="R755" s="97"/>
      <c r="S755" s="93"/>
      <c r="T755" s="93"/>
      <c r="U755" s="100"/>
    </row>
    <row r="756" spans="1:21" ht="20.25" x14ac:dyDescent="0.3">
      <c r="A756" s="93"/>
      <c r="B756" s="94" t="str">
        <f ca="1">IFERROR(OFFSET(DC[[#Headers],[Code Project]],MATCH(MYCS8[[#This Row],[Project Code and Name ]],DC[Code Project],0),-3),"")</f>
        <v/>
      </c>
      <c r="C756" s="93"/>
      <c r="D756" s="93"/>
      <c r="E756" s="93"/>
      <c r="F756" s="93"/>
      <c r="G756" s="93"/>
      <c r="H756" s="93"/>
      <c r="I756" s="97"/>
      <c r="J756" s="97"/>
      <c r="K756" s="97"/>
      <c r="L756" s="97"/>
      <c r="M756" s="98">
        <f>I756+J756+K756+MYCS8[[#This Row],[Non contractual commitments]]</f>
        <v>0</v>
      </c>
      <c r="N756" s="97"/>
      <c r="O756" s="97"/>
      <c r="P756" s="97"/>
      <c r="Q756" s="97"/>
      <c r="R756" s="97"/>
      <c r="S756" s="93"/>
      <c r="T756" s="93"/>
      <c r="U756" s="100"/>
    </row>
    <row r="757" spans="1:21" ht="20.25" x14ac:dyDescent="0.3">
      <c r="A757" s="93"/>
      <c r="B757" s="94" t="str">
        <f ca="1">IFERROR(OFFSET(DC[[#Headers],[Code Project]],MATCH(MYCS8[[#This Row],[Project Code and Name ]],DC[Code Project],0),-3),"")</f>
        <v/>
      </c>
      <c r="C757" s="93"/>
      <c r="D757" s="93"/>
      <c r="E757" s="93"/>
      <c r="F757" s="93"/>
      <c r="G757" s="93"/>
      <c r="H757" s="93"/>
      <c r="I757" s="97"/>
      <c r="J757" s="97"/>
      <c r="K757" s="97"/>
      <c r="L757" s="97"/>
      <c r="M757" s="98">
        <f>I757+J757+K757+MYCS8[[#This Row],[Non contractual commitments]]</f>
        <v>0</v>
      </c>
      <c r="N757" s="97"/>
      <c r="O757" s="97"/>
      <c r="P757" s="97"/>
      <c r="Q757" s="97"/>
      <c r="R757" s="97"/>
      <c r="S757" s="93"/>
      <c r="T757" s="93"/>
      <c r="U757" s="100"/>
    </row>
    <row r="758" spans="1:21" ht="20.25" x14ac:dyDescent="0.3">
      <c r="A758" s="93"/>
      <c r="B758" s="94" t="str">
        <f ca="1">IFERROR(OFFSET(DC[[#Headers],[Code Project]],MATCH(MYCS8[[#This Row],[Project Code and Name ]],DC[Code Project],0),-3),"")</f>
        <v/>
      </c>
      <c r="C758" s="93"/>
      <c r="D758" s="93"/>
      <c r="E758" s="93"/>
      <c r="F758" s="93"/>
      <c r="G758" s="93"/>
      <c r="H758" s="93"/>
      <c r="I758" s="97"/>
      <c r="J758" s="97"/>
      <c r="K758" s="97"/>
      <c r="L758" s="97"/>
      <c r="M758" s="98">
        <f>I758+J758+K758+MYCS8[[#This Row],[Non contractual commitments]]</f>
        <v>0</v>
      </c>
      <c r="N758" s="97"/>
      <c r="O758" s="97"/>
      <c r="P758" s="97"/>
      <c r="Q758" s="97"/>
      <c r="R758" s="97"/>
      <c r="S758" s="93"/>
      <c r="T758" s="93"/>
      <c r="U758" s="100"/>
    </row>
    <row r="759" spans="1:21" ht="20.25" x14ac:dyDescent="0.3">
      <c r="A759" s="93"/>
      <c r="B759" s="94" t="str">
        <f ca="1">IFERROR(OFFSET(DC[[#Headers],[Code Project]],MATCH(MYCS8[[#This Row],[Project Code and Name ]],DC[Code Project],0),-3),"")</f>
        <v/>
      </c>
      <c r="C759" s="93"/>
      <c r="D759" s="93"/>
      <c r="E759" s="93"/>
      <c r="F759" s="93"/>
      <c r="G759" s="93"/>
      <c r="H759" s="93"/>
      <c r="I759" s="97"/>
      <c r="J759" s="97"/>
      <c r="K759" s="97"/>
      <c r="L759" s="97"/>
      <c r="M759" s="98">
        <f>I759+J759+K759+MYCS8[[#This Row],[Non contractual commitments]]</f>
        <v>0</v>
      </c>
      <c r="N759" s="97"/>
      <c r="O759" s="97"/>
      <c r="P759" s="97"/>
      <c r="Q759" s="97"/>
      <c r="R759" s="97"/>
      <c r="S759" s="93"/>
      <c r="T759" s="93"/>
      <c r="U759" s="100"/>
    </row>
    <row r="760" spans="1:21" ht="20.25" x14ac:dyDescent="0.3">
      <c r="A760" s="93"/>
      <c r="B760" s="94" t="str">
        <f ca="1">IFERROR(OFFSET(DC[[#Headers],[Code Project]],MATCH(MYCS8[[#This Row],[Project Code and Name ]],DC[Code Project],0),-3),"")</f>
        <v/>
      </c>
      <c r="C760" s="93"/>
      <c r="D760" s="93"/>
      <c r="E760" s="93"/>
      <c r="F760" s="93"/>
      <c r="G760" s="93"/>
      <c r="H760" s="93"/>
      <c r="I760" s="97"/>
      <c r="J760" s="97"/>
      <c r="K760" s="97"/>
      <c r="L760" s="97"/>
      <c r="M760" s="98">
        <f>I760+J760+K760+MYCS8[[#This Row],[Non contractual commitments]]</f>
        <v>0</v>
      </c>
      <c r="N760" s="97"/>
      <c r="O760" s="97"/>
      <c r="P760" s="97"/>
      <c r="Q760" s="97"/>
      <c r="R760" s="97"/>
      <c r="S760" s="93"/>
      <c r="T760" s="93"/>
      <c r="U760" s="100"/>
    </row>
    <row r="761" spans="1:21" ht="20.25" x14ac:dyDescent="0.3">
      <c r="A761" s="93"/>
      <c r="B761" s="94" t="str">
        <f ca="1">IFERROR(OFFSET(DC[[#Headers],[Code Project]],MATCH(MYCS8[[#This Row],[Project Code and Name ]],DC[Code Project],0),-3),"")</f>
        <v/>
      </c>
      <c r="C761" s="93"/>
      <c r="D761" s="93"/>
      <c r="E761" s="93"/>
      <c r="F761" s="93"/>
      <c r="G761" s="93"/>
      <c r="H761" s="93"/>
      <c r="I761" s="97"/>
      <c r="J761" s="97"/>
      <c r="K761" s="97"/>
      <c r="L761" s="97"/>
      <c r="M761" s="98">
        <f>I761+J761+K761+MYCS8[[#This Row],[Non contractual commitments]]</f>
        <v>0</v>
      </c>
      <c r="N761" s="97"/>
      <c r="O761" s="97"/>
      <c r="P761" s="97"/>
      <c r="Q761" s="97"/>
      <c r="R761" s="97"/>
      <c r="S761" s="93"/>
      <c r="T761" s="93"/>
      <c r="U761" s="100"/>
    </row>
    <row r="762" spans="1:21" ht="20.25" x14ac:dyDescent="0.3">
      <c r="A762" s="93"/>
      <c r="B762" s="94" t="str">
        <f ca="1">IFERROR(OFFSET(DC[[#Headers],[Code Project]],MATCH(MYCS8[[#This Row],[Project Code and Name ]],DC[Code Project],0),-3),"")</f>
        <v/>
      </c>
      <c r="C762" s="93"/>
      <c r="D762" s="93"/>
      <c r="E762" s="93"/>
      <c r="F762" s="93"/>
      <c r="G762" s="93"/>
      <c r="H762" s="93"/>
      <c r="I762" s="97"/>
      <c r="J762" s="97"/>
      <c r="K762" s="97"/>
      <c r="L762" s="97"/>
      <c r="M762" s="98">
        <f>I762+J762+K762+MYCS8[[#This Row],[Non contractual commitments]]</f>
        <v>0</v>
      </c>
      <c r="N762" s="97"/>
      <c r="O762" s="97"/>
      <c r="P762" s="97"/>
      <c r="Q762" s="97"/>
      <c r="R762" s="97"/>
      <c r="S762" s="93"/>
      <c r="T762" s="93"/>
      <c r="U762" s="100"/>
    </row>
    <row r="763" spans="1:21" ht="20.25" x14ac:dyDescent="0.3">
      <c r="A763" s="93"/>
      <c r="B763" s="94" t="str">
        <f ca="1">IFERROR(OFFSET(DC[[#Headers],[Code Project]],MATCH(MYCS8[[#This Row],[Project Code and Name ]],DC[Code Project],0),-3),"")</f>
        <v/>
      </c>
      <c r="C763" s="93"/>
      <c r="D763" s="93"/>
      <c r="E763" s="93"/>
      <c r="F763" s="93"/>
      <c r="G763" s="93"/>
      <c r="H763" s="93"/>
      <c r="I763" s="97"/>
      <c r="J763" s="97"/>
      <c r="K763" s="97"/>
      <c r="L763" s="97"/>
      <c r="M763" s="98">
        <f>I763+J763+K763+MYCS8[[#This Row],[Non contractual commitments]]</f>
        <v>0</v>
      </c>
      <c r="N763" s="97"/>
      <c r="O763" s="97"/>
      <c r="P763" s="97"/>
      <c r="Q763" s="97"/>
      <c r="R763" s="97"/>
      <c r="S763" s="93"/>
      <c r="T763" s="93"/>
      <c r="U763" s="100"/>
    </row>
    <row r="764" spans="1:21" ht="20.25" x14ac:dyDescent="0.3">
      <c r="A764" s="93"/>
      <c r="B764" s="94" t="str">
        <f ca="1">IFERROR(OFFSET(DC[[#Headers],[Code Project]],MATCH(MYCS8[[#This Row],[Project Code and Name ]],DC[Code Project],0),-3),"")</f>
        <v/>
      </c>
      <c r="C764" s="93"/>
      <c r="D764" s="93"/>
      <c r="E764" s="93"/>
      <c r="F764" s="93"/>
      <c r="G764" s="93"/>
      <c r="H764" s="93"/>
      <c r="I764" s="97"/>
      <c r="J764" s="97"/>
      <c r="K764" s="97"/>
      <c r="L764" s="97"/>
      <c r="M764" s="98">
        <f>I764+J764+K764+MYCS8[[#This Row],[Non contractual commitments]]</f>
        <v>0</v>
      </c>
      <c r="N764" s="97"/>
      <c r="O764" s="97"/>
      <c r="P764" s="97"/>
      <c r="Q764" s="97"/>
      <c r="R764" s="97"/>
      <c r="S764" s="93"/>
      <c r="T764" s="93"/>
      <c r="U764" s="100"/>
    </row>
    <row r="765" spans="1:21" ht="20.25" x14ac:dyDescent="0.3">
      <c r="A765" s="93"/>
      <c r="B765" s="94" t="str">
        <f ca="1">IFERROR(OFFSET(DC[[#Headers],[Code Project]],MATCH(MYCS8[[#This Row],[Project Code and Name ]],DC[Code Project],0),-3),"")</f>
        <v/>
      </c>
      <c r="C765" s="93"/>
      <c r="D765" s="93"/>
      <c r="E765" s="93"/>
      <c r="F765" s="93"/>
      <c r="G765" s="93"/>
      <c r="H765" s="93"/>
      <c r="I765" s="97"/>
      <c r="J765" s="97"/>
      <c r="K765" s="97"/>
      <c r="L765" s="97"/>
      <c r="M765" s="98">
        <f>I765+J765+K765+MYCS8[[#This Row],[Non contractual commitments]]</f>
        <v>0</v>
      </c>
      <c r="N765" s="97"/>
      <c r="O765" s="97"/>
      <c r="P765" s="97"/>
      <c r="Q765" s="97"/>
      <c r="R765" s="97"/>
      <c r="S765" s="93"/>
      <c r="T765" s="93"/>
      <c r="U765" s="100"/>
    </row>
    <row r="766" spans="1:21" ht="20.25" x14ac:dyDescent="0.3">
      <c r="A766" s="93"/>
      <c r="B766" s="94" t="str">
        <f ca="1">IFERROR(OFFSET(DC[[#Headers],[Code Project]],MATCH(MYCS8[[#This Row],[Project Code and Name ]],DC[Code Project],0),-3),"")</f>
        <v/>
      </c>
      <c r="C766" s="93"/>
      <c r="D766" s="93"/>
      <c r="E766" s="93"/>
      <c r="F766" s="93"/>
      <c r="G766" s="93"/>
      <c r="H766" s="93"/>
      <c r="I766" s="97"/>
      <c r="J766" s="97"/>
      <c r="K766" s="97"/>
      <c r="L766" s="97"/>
      <c r="M766" s="98">
        <f>I766+J766+K766+MYCS8[[#This Row],[Non contractual commitments]]</f>
        <v>0</v>
      </c>
      <c r="N766" s="97"/>
      <c r="O766" s="97"/>
      <c r="P766" s="97"/>
      <c r="Q766" s="97"/>
      <c r="R766" s="97"/>
      <c r="S766" s="93"/>
      <c r="T766" s="93"/>
      <c r="U766" s="100"/>
    </row>
    <row r="767" spans="1:21" ht="20.25" x14ac:dyDescent="0.3">
      <c r="A767" s="93"/>
      <c r="B767" s="94" t="str">
        <f ca="1">IFERROR(OFFSET(DC[[#Headers],[Code Project]],MATCH(MYCS8[[#This Row],[Project Code and Name ]],DC[Code Project],0),-3),"")</f>
        <v/>
      </c>
      <c r="C767" s="93"/>
      <c r="D767" s="93"/>
      <c r="E767" s="93"/>
      <c r="F767" s="93"/>
      <c r="G767" s="93"/>
      <c r="H767" s="93"/>
      <c r="I767" s="97"/>
      <c r="J767" s="97"/>
      <c r="K767" s="97"/>
      <c r="L767" s="97"/>
      <c r="M767" s="98">
        <f>I767+J767+K767+MYCS8[[#This Row],[Non contractual commitments]]</f>
        <v>0</v>
      </c>
      <c r="N767" s="97"/>
      <c r="O767" s="97"/>
      <c r="P767" s="97"/>
      <c r="Q767" s="97"/>
      <c r="R767" s="97"/>
      <c r="S767" s="93"/>
      <c r="T767" s="93"/>
      <c r="U767" s="100"/>
    </row>
    <row r="768" spans="1:21" ht="20.25" x14ac:dyDescent="0.3">
      <c r="A768" s="93"/>
      <c r="B768" s="94" t="str">
        <f ca="1">IFERROR(OFFSET(DC[[#Headers],[Code Project]],MATCH(MYCS8[[#This Row],[Project Code and Name ]],DC[Code Project],0),-3),"")</f>
        <v/>
      </c>
      <c r="C768" s="93"/>
      <c r="D768" s="93"/>
      <c r="E768" s="93"/>
      <c r="F768" s="93"/>
      <c r="G768" s="93"/>
      <c r="H768" s="93"/>
      <c r="I768" s="97"/>
      <c r="J768" s="97"/>
      <c r="K768" s="97"/>
      <c r="L768" s="97"/>
      <c r="M768" s="98">
        <f>I768+J768+K768+MYCS8[[#This Row],[Non contractual commitments]]</f>
        <v>0</v>
      </c>
      <c r="N768" s="97"/>
      <c r="O768" s="97"/>
      <c r="P768" s="97"/>
      <c r="Q768" s="97"/>
      <c r="R768" s="97"/>
      <c r="S768" s="93"/>
      <c r="T768" s="93"/>
      <c r="U768" s="100"/>
    </row>
    <row r="769" spans="1:21" ht="20.25" x14ac:dyDescent="0.3">
      <c r="A769" s="93"/>
      <c r="B769" s="94" t="str">
        <f ca="1">IFERROR(OFFSET(DC[[#Headers],[Code Project]],MATCH(MYCS8[[#This Row],[Project Code and Name ]],DC[Code Project],0),-3),"")</f>
        <v/>
      </c>
      <c r="C769" s="93"/>
      <c r="D769" s="93"/>
      <c r="E769" s="93"/>
      <c r="F769" s="93"/>
      <c r="G769" s="93"/>
      <c r="H769" s="93"/>
      <c r="I769" s="97"/>
      <c r="J769" s="97"/>
      <c r="K769" s="97"/>
      <c r="L769" s="97"/>
      <c r="M769" s="98">
        <f>I769+J769+K769+MYCS8[[#This Row],[Non contractual commitments]]</f>
        <v>0</v>
      </c>
      <c r="N769" s="97"/>
      <c r="O769" s="97"/>
      <c r="P769" s="97"/>
      <c r="Q769" s="97"/>
      <c r="R769" s="97"/>
      <c r="S769" s="93"/>
      <c r="T769" s="93"/>
      <c r="U769" s="100"/>
    </row>
    <row r="770" spans="1:21" ht="20.25" x14ac:dyDescent="0.3">
      <c r="A770" s="93"/>
      <c r="B770" s="94" t="str">
        <f ca="1">IFERROR(OFFSET(DC[[#Headers],[Code Project]],MATCH(MYCS8[[#This Row],[Project Code and Name ]],DC[Code Project],0),-3),"")</f>
        <v/>
      </c>
      <c r="C770" s="93"/>
      <c r="D770" s="93"/>
      <c r="E770" s="93"/>
      <c r="F770" s="93"/>
      <c r="G770" s="93"/>
      <c r="H770" s="93"/>
      <c r="I770" s="97"/>
      <c r="J770" s="97"/>
      <c r="K770" s="97"/>
      <c r="L770" s="97"/>
      <c r="M770" s="98">
        <f>I770+J770+K770+MYCS8[[#This Row],[Non contractual commitments]]</f>
        <v>0</v>
      </c>
      <c r="N770" s="97"/>
      <c r="O770" s="97"/>
      <c r="P770" s="97"/>
      <c r="Q770" s="97"/>
      <c r="R770" s="97"/>
      <c r="S770" s="93"/>
      <c r="T770" s="93"/>
      <c r="U770" s="100"/>
    </row>
    <row r="771" spans="1:21" ht="20.25" x14ac:dyDescent="0.3">
      <c r="A771" s="93"/>
      <c r="B771" s="94" t="str">
        <f ca="1">IFERROR(OFFSET(DC[[#Headers],[Code Project]],MATCH(MYCS8[[#This Row],[Project Code and Name ]],DC[Code Project],0),-3),"")</f>
        <v/>
      </c>
      <c r="C771" s="93"/>
      <c r="D771" s="93"/>
      <c r="E771" s="93"/>
      <c r="F771" s="93"/>
      <c r="G771" s="93"/>
      <c r="H771" s="93"/>
      <c r="I771" s="97"/>
      <c r="J771" s="97"/>
      <c r="K771" s="97"/>
      <c r="L771" s="97"/>
      <c r="M771" s="98">
        <f>I771+J771+K771+MYCS8[[#This Row],[Non contractual commitments]]</f>
        <v>0</v>
      </c>
      <c r="N771" s="97"/>
      <c r="O771" s="97"/>
      <c r="P771" s="97"/>
      <c r="Q771" s="97"/>
      <c r="R771" s="97"/>
      <c r="S771" s="93"/>
      <c r="T771" s="93"/>
      <c r="U771" s="100"/>
    </row>
    <row r="772" spans="1:21" ht="20.25" x14ac:dyDescent="0.3">
      <c r="A772" s="93"/>
      <c r="B772" s="94" t="str">
        <f ca="1">IFERROR(OFFSET(DC[[#Headers],[Code Project]],MATCH(MYCS8[[#This Row],[Project Code and Name ]],DC[Code Project],0),-3),"")</f>
        <v/>
      </c>
      <c r="C772" s="93"/>
      <c r="D772" s="93"/>
      <c r="E772" s="93"/>
      <c r="F772" s="93"/>
      <c r="G772" s="93"/>
      <c r="H772" s="93"/>
      <c r="I772" s="97"/>
      <c r="J772" s="97"/>
      <c r="K772" s="97"/>
      <c r="L772" s="97"/>
      <c r="M772" s="98">
        <f>I772+J772+K772+MYCS8[[#This Row],[Non contractual commitments]]</f>
        <v>0</v>
      </c>
      <c r="N772" s="97"/>
      <c r="O772" s="97"/>
      <c r="P772" s="97"/>
      <c r="Q772" s="97"/>
      <c r="R772" s="97"/>
      <c r="S772" s="93"/>
      <c r="T772" s="93"/>
      <c r="U772" s="100"/>
    </row>
    <row r="773" spans="1:21" ht="20.25" x14ac:dyDescent="0.3">
      <c r="A773" s="93"/>
      <c r="B773" s="94" t="str">
        <f ca="1">IFERROR(OFFSET(DC[[#Headers],[Code Project]],MATCH(MYCS8[[#This Row],[Project Code and Name ]],DC[Code Project],0),-3),"")</f>
        <v/>
      </c>
      <c r="C773" s="93"/>
      <c r="D773" s="93"/>
      <c r="E773" s="93"/>
      <c r="F773" s="93"/>
      <c r="G773" s="93"/>
      <c r="H773" s="93"/>
      <c r="I773" s="97"/>
      <c r="J773" s="97"/>
      <c r="K773" s="97"/>
      <c r="L773" s="97"/>
      <c r="M773" s="98">
        <f>I773+J773+K773+MYCS8[[#This Row],[Non contractual commitments]]</f>
        <v>0</v>
      </c>
      <c r="N773" s="97"/>
      <c r="O773" s="97"/>
      <c r="P773" s="97"/>
      <c r="Q773" s="97"/>
      <c r="R773" s="97"/>
      <c r="S773" s="93"/>
      <c r="T773" s="93"/>
      <c r="U773" s="100"/>
    </row>
    <row r="774" spans="1:21" ht="20.25" x14ac:dyDescent="0.3">
      <c r="A774" s="93"/>
      <c r="B774" s="94" t="str">
        <f ca="1">IFERROR(OFFSET(DC[[#Headers],[Code Project]],MATCH(MYCS8[[#This Row],[Project Code and Name ]],DC[Code Project],0),-3),"")</f>
        <v/>
      </c>
      <c r="C774" s="93"/>
      <c r="D774" s="93"/>
      <c r="E774" s="93"/>
      <c r="F774" s="93"/>
      <c r="G774" s="93"/>
      <c r="H774" s="93"/>
      <c r="I774" s="97"/>
      <c r="J774" s="97"/>
      <c r="K774" s="97"/>
      <c r="L774" s="97"/>
      <c r="M774" s="98">
        <f>I774+J774+K774+MYCS8[[#This Row],[Non contractual commitments]]</f>
        <v>0</v>
      </c>
      <c r="N774" s="97"/>
      <c r="O774" s="97"/>
      <c r="P774" s="97"/>
      <c r="Q774" s="97"/>
      <c r="R774" s="97"/>
      <c r="S774" s="93"/>
      <c r="T774" s="93"/>
      <c r="U774" s="100"/>
    </row>
    <row r="775" spans="1:21" ht="20.25" x14ac:dyDescent="0.3">
      <c r="A775" s="93"/>
      <c r="B775" s="94" t="str">
        <f ca="1">IFERROR(OFFSET(DC[[#Headers],[Code Project]],MATCH(MYCS8[[#This Row],[Project Code and Name ]],DC[Code Project],0),-3),"")</f>
        <v/>
      </c>
      <c r="C775" s="93"/>
      <c r="D775" s="93"/>
      <c r="E775" s="93"/>
      <c r="F775" s="93"/>
      <c r="G775" s="93"/>
      <c r="H775" s="93"/>
      <c r="I775" s="97"/>
      <c r="J775" s="97"/>
      <c r="K775" s="97"/>
      <c r="L775" s="97"/>
      <c r="M775" s="98">
        <f>I775+J775+K775+MYCS8[[#This Row],[Non contractual commitments]]</f>
        <v>0</v>
      </c>
      <c r="N775" s="97"/>
      <c r="O775" s="97"/>
      <c r="P775" s="97"/>
      <c r="Q775" s="97"/>
      <c r="R775" s="97"/>
      <c r="S775" s="93"/>
      <c r="T775" s="93"/>
      <c r="U775" s="100"/>
    </row>
    <row r="776" spans="1:21" ht="20.25" x14ac:dyDescent="0.3">
      <c r="A776" s="93"/>
      <c r="B776" s="94" t="str">
        <f ca="1">IFERROR(OFFSET(DC[[#Headers],[Code Project]],MATCH(MYCS8[[#This Row],[Project Code and Name ]],DC[Code Project],0),-3),"")</f>
        <v/>
      </c>
      <c r="C776" s="93"/>
      <c r="D776" s="93"/>
      <c r="E776" s="93"/>
      <c r="F776" s="93"/>
      <c r="G776" s="93"/>
      <c r="H776" s="93"/>
      <c r="I776" s="97"/>
      <c r="J776" s="97"/>
      <c r="K776" s="97"/>
      <c r="L776" s="97"/>
      <c r="M776" s="98">
        <f>I776+J776+K776+MYCS8[[#This Row],[Non contractual commitments]]</f>
        <v>0</v>
      </c>
      <c r="N776" s="97"/>
      <c r="O776" s="97"/>
      <c r="P776" s="97"/>
      <c r="Q776" s="97"/>
      <c r="R776" s="97"/>
      <c r="S776" s="93"/>
      <c r="T776" s="93"/>
      <c r="U776" s="100"/>
    </row>
    <row r="777" spans="1:21" ht="20.25" x14ac:dyDescent="0.3">
      <c r="A777" s="93"/>
      <c r="B777" s="94" t="str">
        <f ca="1">IFERROR(OFFSET(DC[[#Headers],[Code Project]],MATCH(MYCS8[[#This Row],[Project Code and Name ]],DC[Code Project],0),-3),"")</f>
        <v/>
      </c>
      <c r="C777" s="93"/>
      <c r="D777" s="93"/>
      <c r="E777" s="93"/>
      <c r="F777" s="93"/>
      <c r="G777" s="93"/>
      <c r="H777" s="93"/>
      <c r="I777" s="97"/>
      <c r="J777" s="97"/>
      <c r="K777" s="97"/>
      <c r="L777" s="97"/>
      <c r="M777" s="98">
        <f>I777+J777+K777+MYCS8[[#This Row],[Non contractual commitments]]</f>
        <v>0</v>
      </c>
      <c r="N777" s="97"/>
      <c r="O777" s="97"/>
      <c r="P777" s="97"/>
      <c r="Q777" s="97"/>
      <c r="R777" s="97"/>
      <c r="S777" s="93"/>
      <c r="T777" s="93"/>
      <c r="U777" s="100"/>
    </row>
    <row r="778" spans="1:21" ht="20.25" x14ac:dyDescent="0.3">
      <c r="A778" s="93"/>
      <c r="B778" s="94" t="str">
        <f ca="1">IFERROR(OFFSET(DC[[#Headers],[Code Project]],MATCH(MYCS8[[#This Row],[Project Code and Name ]],DC[Code Project],0),-3),"")</f>
        <v/>
      </c>
      <c r="C778" s="93"/>
      <c r="D778" s="93"/>
      <c r="E778" s="93"/>
      <c r="F778" s="93"/>
      <c r="G778" s="93"/>
      <c r="H778" s="93"/>
      <c r="I778" s="97"/>
      <c r="J778" s="97"/>
      <c r="K778" s="97"/>
      <c r="L778" s="97"/>
      <c r="M778" s="98">
        <f>I778+J778+K778+MYCS8[[#This Row],[Non contractual commitments]]</f>
        <v>0</v>
      </c>
      <c r="N778" s="97"/>
      <c r="O778" s="97"/>
      <c r="P778" s="97"/>
      <c r="Q778" s="97"/>
      <c r="R778" s="97"/>
      <c r="S778" s="93"/>
      <c r="T778" s="93"/>
      <c r="U778" s="100"/>
    </row>
    <row r="779" spans="1:21" ht="20.25" x14ac:dyDescent="0.3">
      <c r="A779" s="93"/>
      <c r="B779" s="94" t="str">
        <f ca="1">IFERROR(OFFSET(DC[[#Headers],[Code Project]],MATCH(MYCS8[[#This Row],[Project Code and Name ]],DC[Code Project],0),-3),"")</f>
        <v/>
      </c>
      <c r="C779" s="93"/>
      <c r="D779" s="93"/>
      <c r="E779" s="93"/>
      <c r="F779" s="93"/>
      <c r="G779" s="93"/>
      <c r="H779" s="93"/>
      <c r="I779" s="97"/>
      <c r="J779" s="97"/>
      <c r="K779" s="97"/>
      <c r="L779" s="97"/>
      <c r="M779" s="98">
        <f>I779+J779+K779+MYCS8[[#This Row],[Non contractual commitments]]</f>
        <v>0</v>
      </c>
      <c r="N779" s="97"/>
      <c r="O779" s="97"/>
      <c r="P779" s="97"/>
      <c r="Q779" s="97"/>
      <c r="R779" s="97"/>
      <c r="S779" s="93"/>
      <c r="T779" s="93"/>
      <c r="U779" s="100"/>
    </row>
    <row r="780" spans="1:21" ht="20.25" x14ac:dyDescent="0.3">
      <c r="A780" s="93"/>
      <c r="B780" s="94" t="str">
        <f ca="1">IFERROR(OFFSET(DC[[#Headers],[Code Project]],MATCH(MYCS8[[#This Row],[Project Code and Name ]],DC[Code Project],0),-3),"")</f>
        <v/>
      </c>
      <c r="C780" s="93"/>
      <c r="D780" s="93"/>
      <c r="E780" s="93"/>
      <c r="F780" s="93"/>
      <c r="G780" s="93"/>
      <c r="H780" s="93"/>
      <c r="I780" s="97"/>
      <c r="J780" s="97"/>
      <c r="K780" s="97"/>
      <c r="L780" s="97"/>
      <c r="M780" s="98">
        <f>I780+J780+K780+MYCS8[[#This Row],[Non contractual commitments]]</f>
        <v>0</v>
      </c>
      <c r="N780" s="97"/>
      <c r="O780" s="97"/>
      <c r="P780" s="97"/>
      <c r="Q780" s="97"/>
      <c r="R780" s="97"/>
      <c r="S780" s="93"/>
      <c r="T780" s="93"/>
      <c r="U780" s="100"/>
    </row>
    <row r="781" spans="1:21" ht="20.25" x14ac:dyDescent="0.3">
      <c r="A781" s="93"/>
      <c r="B781" s="94" t="str">
        <f ca="1">IFERROR(OFFSET(DC[[#Headers],[Code Project]],MATCH(MYCS8[[#This Row],[Project Code and Name ]],DC[Code Project],0),-3),"")</f>
        <v/>
      </c>
      <c r="C781" s="93"/>
      <c r="D781" s="93"/>
      <c r="E781" s="93"/>
      <c r="F781" s="93"/>
      <c r="G781" s="93"/>
      <c r="H781" s="93"/>
      <c r="I781" s="97"/>
      <c r="J781" s="97"/>
      <c r="K781" s="97"/>
      <c r="L781" s="97"/>
      <c r="M781" s="98">
        <f>I781+J781+K781+MYCS8[[#This Row],[Non contractual commitments]]</f>
        <v>0</v>
      </c>
      <c r="N781" s="97"/>
      <c r="O781" s="97"/>
      <c r="P781" s="97"/>
      <c r="Q781" s="97"/>
      <c r="R781" s="97"/>
      <c r="S781" s="93"/>
      <c r="T781" s="93"/>
      <c r="U781" s="100"/>
    </row>
    <row r="782" spans="1:21" ht="20.25" x14ac:dyDescent="0.3">
      <c r="A782" s="93"/>
      <c r="B782" s="94" t="str">
        <f ca="1">IFERROR(OFFSET(DC[[#Headers],[Code Project]],MATCH(MYCS8[[#This Row],[Project Code and Name ]],DC[Code Project],0),-3),"")</f>
        <v/>
      </c>
      <c r="C782" s="93"/>
      <c r="D782" s="93"/>
      <c r="E782" s="93"/>
      <c r="F782" s="93"/>
      <c r="G782" s="93"/>
      <c r="H782" s="93"/>
      <c r="I782" s="97"/>
      <c r="J782" s="97"/>
      <c r="K782" s="97"/>
      <c r="L782" s="97"/>
      <c r="M782" s="98">
        <f>I782+J782+K782+MYCS8[[#This Row],[Non contractual commitments]]</f>
        <v>0</v>
      </c>
      <c r="N782" s="97"/>
      <c r="O782" s="97"/>
      <c r="P782" s="97"/>
      <c r="Q782" s="97"/>
      <c r="R782" s="97"/>
      <c r="S782" s="93"/>
      <c r="T782" s="93"/>
      <c r="U782" s="100"/>
    </row>
    <row r="783" spans="1:21" ht="20.25" x14ac:dyDescent="0.3">
      <c r="A783" s="93"/>
      <c r="B783" s="94" t="str">
        <f ca="1">IFERROR(OFFSET(DC[[#Headers],[Code Project]],MATCH(MYCS8[[#This Row],[Project Code and Name ]],DC[Code Project],0),-3),"")</f>
        <v/>
      </c>
      <c r="C783" s="93"/>
      <c r="D783" s="93"/>
      <c r="E783" s="93"/>
      <c r="F783" s="93"/>
      <c r="G783" s="93"/>
      <c r="H783" s="93"/>
      <c r="I783" s="97"/>
      <c r="J783" s="97"/>
      <c r="K783" s="97"/>
      <c r="L783" s="97"/>
      <c r="M783" s="98">
        <f>I783+J783+K783+MYCS8[[#This Row],[Non contractual commitments]]</f>
        <v>0</v>
      </c>
      <c r="N783" s="97"/>
      <c r="O783" s="97"/>
      <c r="P783" s="97"/>
      <c r="Q783" s="97"/>
      <c r="R783" s="97"/>
      <c r="S783" s="93"/>
      <c r="T783" s="93"/>
      <c r="U783" s="100"/>
    </row>
    <row r="784" spans="1:21" ht="20.25" x14ac:dyDescent="0.3">
      <c r="A784" s="93"/>
      <c r="B784" s="94" t="str">
        <f ca="1">IFERROR(OFFSET(DC[[#Headers],[Code Project]],MATCH(MYCS8[[#This Row],[Project Code and Name ]],DC[Code Project],0),-3),"")</f>
        <v/>
      </c>
      <c r="C784" s="93"/>
      <c r="D784" s="93"/>
      <c r="E784" s="93"/>
      <c r="F784" s="93"/>
      <c r="G784" s="93"/>
      <c r="H784" s="93"/>
      <c r="I784" s="97"/>
      <c r="J784" s="97"/>
      <c r="K784" s="97"/>
      <c r="L784" s="97"/>
      <c r="M784" s="98">
        <f>I784+J784+K784+MYCS8[[#This Row],[Non contractual commitments]]</f>
        <v>0</v>
      </c>
      <c r="N784" s="97"/>
      <c r="O784" s="97"/>
      <c r="P784" s="97"/>
      <c r="Q784" s="97"/>
      <c r="R784" s="97"/>
      <c r="S784" s="93"/>
      <c r="T784" s="93"/>
      <c r="U784" s="100"/>
    </row>
    <row r="785" spans="1:21" ht="20.25" x14ac:dyDescent="0.3">
      <c r="A785" s="93"/>
      <c r="B785" s="94" t="str">
        <f ca="1">IFERROR(OFFSET(DC[[#Headers],[Code Project]],MATCH(MYCS8[[#This Row],[Project Code and Name ]],DC[Code Project],0),-3),"")</f>
        <v/>
      </c>
      <c r="C785" s="93"/>
      <c r="D785" s="93"/>
      <c r="E785" s="93"/>
      <c r="F785" s="93"/>
      <c r="G785" s="93"/>
      <c r="H785" s="93"/>
      <c r="I785" s="97"/>
      <c r="J785" s="97"/>
      <c r="K785" s="97"/>
      <c r="L785" s="97"/>
      <c r="M785" s="98">
        <f>I785+J785+K785+MYCS8[[#This Row],[Non contractual commitments]]</f>
        <v>0</v>
      </c>
      <c r="N785" s="97"/>
      <c r="O785" s="97"/>
      <c r="P785" s="97"/>
      <c r="Q785" s="97"/>
      <c r="R785" s="97"/>
      <c r="S785" s="93"/>
      <c r="T785" s="93"/>
      <c r="U785" s="100"/>
    </row>
    <row r="786" spans="1:21" ht="20.25" x14ac:dyDescent="0.3">
      <c r="A786" s="93"/>
      <c r="B786" s="94" t="str">
        <f ca="1">IFERROR(OFFSET(DC[[#Headers],[Code Project]],MATCH(MYCS8[[#This Row],[Project Code and Name ]],DC[Code Project],0),-3),"")</f>
        <v/>
      </c>
      <c r="C786" s="93"/>
      <c r="D786" s="93"/>
      <c r="E786" s="93"/>
      <c r="F786" s="93"/>
      <c r="G786" s="93"/>
      <c r="H786" s="93"/>
      <c r="I786" s="97"/>
      <c r="J786" s="97"/>
      <c r="K786" s="97"/>
      <c r="L786" s="97"/>
      <c r="M786" s="98">
        <f>I786+J786+K786+MYCS8[[#This Row],[Non contractual commitments]]</f>
        <v>0</v>
      </c>
      <c r="N786" s="97"/>
      <c r="O786" s="97"/>
      <c r="P786" s="97"/>
      <c r="Q786" s="97"/>
      <c r="R786" s="97"/>
      <c r="S786" s="93"/>
      <c r="T786" s="93"/>
      <c r="U786" s="100"/>
    </row>
    <row r="787" spans="1:21" ht="20.25" x14ac:dyDescent="0.3">
      <c r="A787" s="93"/>
      <c r="B787" s="94" t="str">
        <f ca="1">IFERROR(OFFSET(DC[[#Headers],[Code Project]],MATCH(MYCS8[[#This Row],[Project Code and Name ]],DC[Code Project],0),-3),"")</f>
        <v/>
      </c>
      <c r="C787" s="93"/>
      <c r="D787" s="93"/>
      <c r="E787" s="93"/>
      <c r="F787" s="93"/>
      <c r="G787" s="93"/>
      <c r="H787" s="93"/>
      <c r="I787" s="97"/>
      <c r="J787" s="97"/>
      <c r="K787" s="97"/>
      <c r="L787" s="97"/>
      <c r="M787" s="98">
        <f>I787+J787+K787+MYCS8[[#This Row],[Non contractual commitments]]</f>
        <v>0</v>
      </c>
      <c r="N787" s="97"/>
      <c r="O787" s="97"/>
      <c r="P787" s="97"/>
      <c r="Q787" s="97"/>
      <c r="R787" s="97"/>
      <c r="S787" s="93"/>
      <c r="T787" s="93"/>
      <c r="U787" s="100"/>
    </row>
    <row r="788" spans="1:21" ht="20.25" x14ac:dyDescent="0.3">
      <c r="A788" s="93"/>
      <c r="B788" s="94" t="str">
        <f ca="1">IFERROR(OFFSET(DC[[#Headers],[Code Project]],MATCH(MYCS8[[#This Row],[Project Code and Name ]],DC[Code Project],0),-3),"")</f>
        <v/>
      </c>
      <c r="C788" s="93"/>
      <c r="D788" s="93"/>
      <c r="E788" s="93"/>
      <c r="F788" s="93"/>
      <c r="G788" s="93"/>
      <c r="H788" s="93"/>
      <c r="I788" s="97"/>
      <c r="J788" s="97"/>
      <c r="K788" s="97"/>
      <c r="L788" s="97"/>
      <c r="M788" s="98">
        <f>I788+J788+K788+MYCS8[[#This Row],[Non contractual commitments]]</f>
        <v>0</v>
      </c>
      <c r="N788" s="97"/>
      <c r="O788" s="97"/>
      <c r="P788" s="97"/>
      <c r="Q788" s="97"/>
      <c r="R788" s="97"/>
      <c r="S788" s="93"/>
      <c r="T788" s="93"/>
      <c r="U788" s="100"/>
    </row>
    <row r="789" spans="1:21" ht="20.25" x14ac:dyDescent="0.3">
      <c r="A789" s="93"/>
      <c r="B789" s="94" t="str">
        <f ca="1">IFERROR(OFFSET(DC[[#Headers],[Code Project]],MATCH(MYCS8[[#This Row],[Project Code and Name ]],DC[Code Project],0),-3),"")</f>
        <v/>
      </c>
      <c r="C789" s="93"/>
      <c r="D789" s="93"/>
      <c r="E789" s="93"/>
      <c r="F789" s="93"/>
      <c r="G789" s="93"/>
      <c r="H789" s="93"/>
      <c r="I789" s="97"/>
      <c r="J789" s="97"/>
      <c r="K789" s="97"/>
      <c r="L789" s="97"/>
      <c r="M789" s="98">
        <f>I789+J789+K789+MYCS8[[#This Row],[Non contractual commitments]]</f>
        <v>0</v>
      </c>
      <c r="N789" s="97"/>
      <c r="O789" s="97"/>
      <c r="P789" s="97"/>
      <c r="Q789" s="97"/>
      <c r="R789" s="97"/>
      <c r="S789" s="93"/>
      <c r="T789" s="93"/>
      <c r="U789" s="100"/>
    </row>
    <row r="790" spans="1:21" ht="20.25" x14ac:dyDescent="0.3">
      <c r="A790" s="93"/>
      <c r="B790" s="94" t="str">
        <f ca="1">IFERROR(OFFSET(DC[[#Headers],[Code Project]],MATCH(MYCS8[[#This Row],[Project Code and Name ]],DC[Code Project],0),-3),"")</f>
        <v/>
      </c>
      <c r="C790" s="93"/>
      <c r="D790" s="93"/>
      <c r="E790" s="93"/>
      <c r="F790" s="93"/>
      <c r="G790" s="93"/>
      <c r="H790" s="93"/>
      <c r="I790" s="97"/>
      <c r="J790" s="97"/>
      <c r="K790" s="97"/>
      <c r="L790" s="97"/>
      <c r="M790" s="98">
        <f>I790+J790+K790+MYCS8[[#This Row],[Non contractual commitments]]</f>
        <v>0</v>
      </c>
      <c r="N790" s="97"/>
      <c r="O790" s="97"/>
      <c r="P790" s="97"/>
      <c r="Q790" s="97"/>
      <c r="R790" s="97"/>
      <c r="S790" s="93"/>
      <c r="T790" s="93"/>
      <c r="U790" s="100"/>
    </row>
    <row r="791" spans="1:21" ht="20.25" x14ac:dyDescent="0.3">
      <c r="A791" s="93"/>
      <c r="B791" s="94" t="str">
        <f ca="1">IFERROR(OFFSET(DC[[#Headers],[Code Project]],MATCH(MYCS8[[#This Row],[Project Code and Name ]],DC[Code Project],0),-3),"")</f>
        <v/>
      </c>
      <c r="C791" s="93"/>
      <c r="D791" s="93"/>
      <c r="E791" s="93"/>
      <c r="F791" s="93"/>
      <c r="G791" s="93"/>
      <c r="H791" s="93"/>
      <c r="I791" s="97"/>
      <c r="J791" s="97"/>
      <c r="K791" s="97"/>
      <c r="L791" s="97"/>
      <c r="M791" s="98">
        <f>I791+J791+K791+MYCS8[[#This Row],[Non contractual commitments]]</f>
        <v>0</v>
      </c>
      <c r="N791" s="97"/>
      <c r="O791" s="97"/>
      <c r="P791" s="97"/>
      <c r="Q791" s="97"/>
      <c r="R791" s="97"/>
      <c r="S791" s="93"/>
      <c r="T791" s="93"/>
      <c r="U791" s="100"/>
    </row>
    <row r="792" spans="1:21" ht="20.25" x14ac:dyDescent="0.3">
      <c r="A792" s="93"/>
      <c r="B792" s="94" t="str">
        <f ca="1">IFERROR(OFFSET(DC[[#Headers],[Code Project]],MATCH(MYCS8[[#This Row],[Project Code and Name ]],DC[Code Project],0),-3),"")</f>
        <v/>
      </c>
      <c r="C792" s="93"/>
      <c r="D792" s="93"/>
      <c r="E792" s="93"/>
      <c r="F792" s="93"/>
      <c r="G792" s="93"/>
      <c r="H792" s="93"/>
      <c r="I792" s="97"/>
      <c r="J792" s="97"/>
      <c r="K792" s="97"/>
      <c r="L792" s="97"/>
      <c r="M792" s="98">
        <f>I792+J792+K792+MYCS8[[#This Row],[Non contractual commitments]]</f>
        <v>0</v>
      </c>
      <c r="N792" s="97"/>
      <c r="O792" s="97"/>
      <c r="P792" s="97"/>
      <c r="Q792" s="97"/>
      <c r="R792" s="97"/>
      <c r="S792" s="93"/>
      <c r="T792" s="93"/>
      <c r="U792" s="100"/>
    </row>
    <row r="793" spans="1:21" ht="20.25" x14ac:dyDescent="0.3">
      <c r="A793" s="93"/>
      <c r="B793" s="94" t="str">
        <f ca="1">IFERROR(OFFSET(DC[[#Headers],[Code Project]],MATCH(MYCS8[[#This Row],[Project Code and Name ]],DC[Code Project],0),-3),"")</f>
        <v/>
      </c>
      <c r="C793" s="93"/>
      <c r="D793" s="93"/>
      <c r="E793" s="93"/>
      <c r="F793" s="93"/>
      <c r="G793" s="93"/>
      <c r="H793" s="93"/>
      <c r="I793" s="97"/>
      <c r="J793" s="97"/>
      <c r="K793" s="97"/>
      <c r="L793" s="97"/>
      <c r="M793" s="98">
        <f>I793+J793+K793+MYCS8[[#This Row],[Non contractual commitments]]</f>
        <v>0</v>
      </c>
      <c r="N793" s="97"/>
      <c r="O793" s="97"/>
      <c r="P793" s="97"/>
      <c r="Q793" s="97"/>
      <c r="R793" s="97"/>
      <c r="S793" s="93"/>
      <c r="T793" s="93"/>
      <c r="U793" s="100"/>
    </row>
    <row r="794" spans="1:21" ht="20.25" x14ac:dyDescent="0.3">
      <c r="A794" s="93"/>
      <c r="B794" s="94" t="str">
        <f ca="1">IFERROR(OFFSET(DC[[#Headers],[Code Project]],MATCH(MYCS8[[#This Row],[Project Code and Name ]],DC[Code Project],0),-3),"")</f>
        <v/>
      </c>
      <c r="C794" s="93"/>
      <c r="D794" s="93"/>
      <c r="E794" s="93"/>
      <c r="F794" s="93"/>
      <c r="G794" s="93"/>
      <c r="H794" s="93"/>
      <c r="I794" s="97"/>
      <c r="J794" s="97"/>
      <c r="K794" s="97"/>
      <c r="L794" s="97"/>
      <c r="M794" s="98">
        <f>I794+J794+K794+MYCS8[[#This Row],[Non contractual commitments]]</f>
        <v>0</v>
      </c>
      <c r="N794" s="97"/>
      <c r="O794" s="97"/>
      <c r="P794" s="97"/>
      <c r="Q794" s="97"/>
      <c r="R794" s="97"/>
      <c r="S794" s="93"/>
      <c r="T794" s="93"/>
      <c r="U794" s="100"/>
    </row>
    <row r="795" spans="1:21" ht="20.25" x14ac:dyDescent="0.3">
      <c r="A795" s="93"/>
      <c r="B795" s="94" t="str">
        <f ca="1">IFERROR(OFFSET(DC[[#Headers],[Code Project]],MATCH(MYCS8[[#This Row],[Project Code and Name ]],DC[Code Project],0),-3),"")</f>
        <v/>
      </c>
      <c r="C795" s="93"/>
      <c r="D795" s="93"/>
      <c r="E795" s="93"/>
      <c r="F795" s="93"/>
      <c r="G795" s="93"/>
      <c r="H795" s="93"/>
      <c r="I795" s="97"/>
      <c r="J795" s="97"/>
      <c r="K795" s="97"/>
      <c r="L795" s="97"/>
      <c r="M795" s="98">
        <f>I795+J795+K795+MYCS8[[#This Row],[Non contractual commitments]]</f>
        <v>0</v>
      </c>
      <c r="N795" s="97"/>
      <c r="O795" s="97"/>
      <c r="P795" s="97"/>
      <c r="Q795" s="97"/>
      <c r="R795" s="97"/>
      <c r="S795" s="93"/>
      <c r="T795" s="93"/>
      <c r="U795" s="100"/>
    </row>
    <row r="796" spans="1:21" ht="20.25" x14ac:dyDescent="0.3">
      <c r="A796" s="93"/>
      <c r="B796" s="94" t="str">
        <f ca="1">IFERROR(OFFSET(DC[[#Headers],[Code Project]],MATCH(MYCS8[[#This Row],[Project Code and Name ]],DC[Code Project],0),-3),"")</f>
        <v/>
      </c>
      <c r="C796" s="93"/>
      <c r="D796" s="93"/>
      <c r="E796" s="93"/>
      <c r="F796" s="93"/>
      <c r="G796" s="93"/>
      <c r="H796" s="93"/>
      <c r="I796" s="97"/>
      <c r="J796" s="97"/>
      <c r="K796" s="97"/>
      <c r="L796" s="97"/>
      <c r="M796" s="98">
        <f>I796+J796+K796+MYCS8[[#This Row],[Non contractual commitments]]</f>
        <v>0</v>
      </c>
      <c r="N796" s="97"/>
      <c r="O796" s="97"/>
      <c r="P796" s="97"/>
      <c r="Q796" s="97"/>
      <c r="R796" s="97"/>
      <c r="S796" s="93"/>
      <c r="T796" s="93"/>
      <c r="U796" s="100"/>
    </row>
    <row r="797" spans="1:21" ht="20.25" x14ac:dyDescent="0.3">
      <c r="A797" s="93"/>
      <c r="B797" s="94" t="str">
        <f ca="1">IFERROR(OFFSET(DC[[#Headers],[Code Project]],MATCH(MYCS8[[#This Row],[Project Code and Name ]],DC[Code Project],0),-3),"")</f>
        <v/>
      </c>
      <c r="C797" s="93"/>
      <c r="D797" s="93"/>
      <c r="E797" s="93"/>
      <c r="F797" s="93"/>
      <c r="G797" s="93"/>
      <c r="H797" s="93"/>
      <c r="I797" s="97"/>
      <c r="J797" s="97"/>
      <c r="K797" s="97"/>
      <c r="L797" s="97"/>
      <c r="M797" s="98">
        <f>I797+J797+K797+MYCS8[[#This Row],[Non contractual commitments]]</f>
        <v>0</v>
      </c>
      <c r="N797" s="97"/>
      <c r="O797" s="97"/>
      <c r="P797" s="97"/>
      <c r="Q797" s="97"/>
      <c r="R797" s="97"/>
      <c r="S797" s="93"/>
      <c r="T797" s="93"/>
      <c r="U797" s="100"/>
    </row>
    <row r="798" spans="1:21" ht="20.25" x14ac:dyDescent="0.3">
      <c r="A798" s="93"/>
      <c r="B798" s="94" t="str">
        <f ca="1">IFERROR(OFFSET(DC[[#Headers],[Code Project]],MATCH(MYCS8[[#This Row],[Project Code and Name ]],DC[Code Project],0),-3),"")</f>
        <v/>
      </c>
      <c r="C798" s="93"/>
      <c r="D798" s="93"/>
      <c r="E798" s="93"/>
      <c r="F798" s="93"/>
      <c r="G798" s="93"/>
      <c r="H798" s="93"/>
      <c r="I798" s="97"/>
      <c r="J798" s="97"/>
      <c r="K798" s="97"/>
      <c r="L798" s="97"/>
      <c r="M798" s="98">
        <f>I798+J798+K798+MYCS8[[#This Row],[Non contractual commitments]]</f>
        <v>0</v>
      </c>
      <c r="N798" s="97"/>
      <c r="O798" s="97"/>
      <c r="P798" s="97"/>
      <c r="Q798" s="97"/>
      <c r="R798" s="97"/>
      <c r="S798" s="93"/>
      <c r="T798" s="93"/>
      <c r="U798" s="100"/>
    </row>
    <row r="799" spans="1:21" ht="20.25" x14ac:dyDescent="0.3">
      <c r="A799" s="93"/>
      <c r="B799" s="94" t="str">
        <f ca="1">IFERROR(OFFSET(DC[[#Headers],[Code Project]],MATCH(MYCS8[[#This Row],[Project Code and Name ]],DC[Code Project],0),-3),"")</f>
        <v/>
      </c>
      <c r="C799" s="93"/>
      <c r="D799" s="93"/>
      <c r="E799" s="93"/>
      <c r="F799" s="93"/>
      <c r="G799" s="93"/>
      <c r="H799" s="93"/>
      <c r="I799" s="97"/>
      <c r="J799" s="97"/>
      <c r="K799" s="97"/>
      <c r="L799" s="97"/>
      <c r="M799" s="98">
        <f>I799+J799+K799+MYCS8[[#This Row],[Non contractual commitments]]</f>
        <v>0</v>
      </c>
      <c r="N799" s="97"/>
      <c r="O799" s="97"/>
      <c r="P799" s="97"/>
      <c r="Q799" s="97"/>
      <c r="R799" s="97"/>
      <c r="S799" s="93"/>
      <c r="T799" s="93"/>
      <c r="U799" s="100"/>
    </row>
    <row r="800" spans="1:21" ht="20.25" x14ac:dyDescent="0.3">
      <c r="A800" s="93"/>
      <c r="B800" s="94" t="str">
        <f ca="1">IFERROR(OFFSET(DC[[#Headers],[Code Project]],MATCH(MYCS8[[#This Row],[Project Code and Name ]],DC[Code Project],0),-3),"")</f>
        <v/>
      </c>
      <c r="C800" s="93"/>
      <c r="D800" s="93"/>
      <c r="E800" s="93"/>
      <c r="F800" s="93"/>
      <c r="G800" s="93"/>
      <c r="H800" s="93"/>
      <c r="I800" s="97"/>
      <c r="J800" s="97"/>
      <c r="K800" s="97"/>
      <c r="L800" s="97"/>
      <c r="M800" s="98">
        <f>I800+J800+K800+MYCS8[[#This Row],[Non contractual commitments]]</f>
        <v>0</v>
      </c>
      <c r="N800" s="97"/>
      <c r="O800" s="97"/>
      <c r="P800" s="97"/>
      <c r="Q800" s="97"/>
      <c r="R800" s="97"/>
      <c r="S800" s="93"/>
      <c r="T800" s="93"/>
      <c r="U800" s="100"/>
    </row>
    <row r="801" spans="1:21" ht="20.25" x14ac:dyDescent="0.3">
      <c r="A801" s="93"/>
      <c r="B801" s="94" t="str">
        <f ca="1">IFERROR(OFFSET(DC[[#Headers],[Code Project]],MATCH(MYCS8[[#This Row],[Project Code and Name ]],DC[Code Project],0),-3),"")</f>
        <v/>
      </c>
      <c r="C801" s="93"/>
      <c r="D801" s="93"/>
      <c r="E801" s="93"/>
      <c r="F801" s="93"/>
      <c r="G801" s="93"/>
      <c r="H801" s="93"/>
      <c r="I801" s="97"/>
      <c r="J801" s="97"/>
      <c r="K801" s="97"/>
      <c r="L801" s="97"/>
      <c r="M801" s="98">
        <f>I801+J801+K801+MYCS8[[#This Row],[Non contractual commitments]]</f>
        <v>0</v>
      </c>
      <c r="N801" s="97"/>
      <c r="O801" s="97"/>
      <c r="P801" s="97"/>
      <c r="Q801" s="97"/>
      <c r="R801" s="97"/>
      <c r="S801" s="93"/>
      <c r="T801" s="93"/>
      <c r="U801" s="100"/>
    </row>
    <row r="802" spans="1:21" ht="20.25" x14ac:dyDescent="0.3">
      <c r="A802" s="93"/>
      <c r="B802" s="94" t="str">
        <f ca="1">IFERROR(OFFSET(DC[[#Headers],[Code Project]],MATCH(MYCS8[[#This Row],[Project Code and Name ]],DC[Code Project],0),-3),"")</f>
        <v/>
      </c>
      <c r="C802" s="93"/>
      <c r="D802" s="93"/>
      <c r="E802" s="93"/>
      <c r="F802" s="93"/>
      <c r="G802" s="93"/>
      <c r="H802" s="93"/>
      <c r="I802" s="97"/>
      <c r="J802" s="97"/>
      <c r="K802" s="97"/>
      <c r="L802" s="97"/>
      <c r="M802" s="98">
        <f>I802+J802+K802+MYCS8[[#This Row],[Non contractual commitments]]</f>
        <v>0</v>
      </c>
      <c r="N802" s="97"/>
      <c r="O802" s="97"/>
      <c r="P802" s="97"/>
      <c r="Q802" s="97"/>
      <c r="R802" s="97"/>
      <c r="S802" s="93"/>
      <c r="T802" s="93"/>
      <c r="U802" s="100"/>
    </row>
    <row r="803" spans="1:21" ht="20.25" x14ac:dyDescent="0.3">
      <c r="A803" s="93"/>
      <c r="B803" s="94" t="str">
        <f ca="1">IFERROR(OFFSET(DC[[#Headers],[Code Project]],MATCH(MYCS8[[#This Row],[Project Code and Name ]],DC[Code Project],0),-3),"")</f>
        <v/>
      </c>
      <c r="C803" s="93"/>
      <c r="D803" s="93"/>
      <c r="E803" s="93"/>
      <c r="F803" s="93"/>
      <c r="G803" s="93"/>
      <c r="H803" s="93"/>
      <c r="I803" s="97"/>
      <c r="J803" s="97"/>
      <c r="K803" s="97"/>
      <c r="L803" s="97"/>
      <c r="M803" s="98">
        <f>I803+J803+K803+MYCS8[[#This Row],[Non contractual commitments]]</f>
        <v>0</v>
      </c>
      <c r="N803" s="97"/>
      <c r="O803" s="97"/>
      <c r="P803" s="97"/>
      <c r="Q803" s="97"/>
      <c r="R803" s="97"/>
      <c r="S803" s="93"/>
      <c r="T803" s="93"/>
      <c r="U803" s="100"/>
    </row>
    <row r="804" spans="1:21" ht="20.25" x14ac:dyDescent="0.3">
      <c r="A804" s="93"/>
      <c r="B804" s="94" t="str">
        <f ca="1">IFERROR(OFFSET(DC[[#Headers],[Code Project]],MATCH(MYCS8[[#This Row],[Project Code and Name ]],DC[Code Project],0),-3),"")</f>
        <v/>
      </c>
      <c r="C804" s="93"/>
      <c r="D804" s="93"/>
      <c r="E804" s="93"/>
      <c r="F804" s="93"/>
      <c r="G804" s="93"/>
      <c r="H804" s="93"/>
      <c r="I804" s="97"/>
      <c r="J804" s="97"/>
      <c r="K804" s="97"/>
      <c r="L804" s="97"/>
      <c r="M804" s="98">
        <f>I804+J804+K804+MYCS8[[#This Row],[Non contractual commitments]]</f>
        <v>0</v>
      </c>
      <c r="N804" s="97"/>
      <c r="O804" s="97"/>
      <c r="P804" s="97"/>
      <c r="Q804" s="97"/>
      <c r="R804" s="97"/>
      <c r="S804" s="93"/>
      <c r="T804" s="93"/>
      <c r="U804" s="100"/>
    </row>
    <row r="805" spans="1:21" ht="20.25" x14ac:dyDescent="0.3">
      <c r="A805" s="93"/>
      <c r="B805" s="94" t="str">
        <f ca="1">IFERROR(OFFSET(DC[[#Headers],[Code Project]],MATCH(MYCS8[[#This Row],[Project Code and Name ]],DC[Code Project],0),-3),"")</f>
        <v/>
      </c>
      <c r="C805" s="93"/>
      <c r="D805" s="93"/>
      <c r="E805" s="93"/>
      <c r="F805" s="93"/>
      <c r="G805" s="93"/>
      <c r="H805" s="93"/>
      <c r="I805" s="97"/>
      <c r="J805" s="97"/>
      <c r="K805" s="97"/>
      <c r="L805" s="97"/>
      <c r="M805" s="98">
        <f>I805+J805+K805+MYCS8[[#This Row],[Non contractual commitments]]</f>
        <v>0</v>
      </c>
      <c r="N805" s="97"/>
      <c r="O805" s="97"/>
      <c r="P805" s="97"/>
      <c r="Q805" s="97"/>
      <c r="R805" s="97"/>
      <c r="S805" s="93"/>
      <c r="T805" s="93"/>
      <c r="U805" s="100"/>
    </row>
    <row r="806" spans="1:21" ht="20.25" x14ac:dyDescent="0.3">
      <c r="A806" s="93"/>
      <c r="B806" s="94" t="str">
        <f ca="1">IFERROR(OFFSET(DC[[#Headers],[Code Project]],MATCH(MYCS8[[#This Row],[Project Code and Name ]],DC[Code Project],0),-3),"")</f>
        <v/>
      </c>
      <c r="C806" s="93"/>
      <c r="D806" s="93"/>
      <c r="E806" s="93"/>
      <c r="F806" s="93"/>
      <c r="G806" s="93"/>
      <c r="H806" s="93"/>
      <c r="I806" s="97"/>
      <c r="J806" s="97"/>
      <c r="K806" s="97"/>
      <c r="L806" s="97"/>
      <c r="M806" s="98">
        <f>I806+J806+K806+MYCS8[[#This Row],[Non contractual commitments]]</f>
        <v>0</v>
      </c>
      <c r="N806" s="97"/>
      <c r="O806" s="97"/>
      <c r="P806" s="97"/>
      <c r="Q806" s="97"/>
      <c r="R806" s="97"/>
      <c r="S806" s="93"/>
      <c r="T806" s="93"/>
      <c r="U806" s="100"/>
    </row>
    <row r="807" spans="1:21" ht="20.25" x14ac:dyDescent="0.3">
      <c r="A807" s="93"/>
      <c r="B807" s="94" t="str">
        <f ca="1">IFERROR(OFFSET(DC[[#Headers],[Code Project]],MATCH(MYCS8[[#This Row],[Project Code and Name ]],DC[Code Project],0),-3),"")</f>
        <v/>
      </c>
      <c r="C807" s="93"/>
      <c r="D807" s="93"/>
      <c r="E807" s="93"/>
      <c r="F807" s="93"/>
      <c r="G807" s="93"/>
      <c r="H807" s="93"/>
      <c r="I807" s="97"/>
      <c r="J807" s="97"/>
      <c r="K807" s="97"/>
      <c r="L807" s="97"/>
      <c r="M807" s="98">
        <f>I807+J807+K807+MYCS8[[#This Row],[Non contractual commitments]]</f>
        <v>0</v>
      </c>
      <c r="N807" s="97"/>
      <c r="O807" s="97"/>
      <c r="P807" s="97"/>
      <c r="Q807" s="97"/>
      <c r="R807" s="97"/>
      <c r="S807" s="93"/>
      <c r="T807" s="93"/>
      <c r="U807" s="100"/>
    </row>
    <row r="808" spans="1:21" ht="20.25" x14ac:dyDescent="0.3">
      <c r="A808" s="93"/>
      <c r="B808" s="94" t="str">
        <f ca="1">IFERROR(OFFSET(DC[[#Headers],[Code Project]],MATCH(MYCS8[[#This Row],[Project Code and Name ]],DC[Code Project],0),-3),"")</f>
        <v/>
      </c>
      <c r="C808" s="93"/>
      <c r="D808" s="93"/>
      <c r="E808" s="93"/>
      <c r="F808" s="93"/>
      <c r="G808" s="93"/>
      <c r="H808" s="93"/>
      <c r="I808" s="97"/>
      <c r="J808" s="97"/>
      <c r="K808" s="97"/>
      <c r="L808" s="97"/>
      <c r="M808" s="98">
        <f>I808+J808+K808+MYCS8[[#This Row],[Non contractual commitments]]</f>
        <v>0</v>
      </c>
      <c r="N808" s="97"/>
      <c r="O808" s="97"/>
      <c r="P808" s="97"/>
      <c r="Q808" s="97"/>
      <c r="R808" s="97"/>
      <c r="S808" s="93"/>
      <c r="T808" s="93"/>
      <c r="U808" s="100"/>
    </row>
    <row r="809" spans="1:21" ht="20.25" x14ac:dyDescent="0.3">
      <c r="A809" s="93"/>
      <c r="B809" s="94" t="str">
        <f ca="1">IFERROR(OFFSET(DC[[#Headers],[Code Project]],MATCH(MYCS8[[#This Row],[Project Code and Name ]],DC[Code Project],0),-3),"")</f>
        <v/>
      </c>
      <c r="C809" s="93"/>
      <c r="D809" s="93"/>
      <c r="E809" s="93"/>
      <c r="F809" s="93"/>
      <c r="G809" s="93"/>
      <c r="H809" s="93"/>
      <c r="I809" s="97"/>
      <c r="J809" s="97"/>
      <c r="K809" s="97"/>
      <c r="L809" s="97"/>
      <c r="M809" s="98">
        <f>I809+J809+K809+MYCS8[[#This Row],[Non contractual commitments]]</f>
        <v>0</v>
      </c>
      <c r="N809" s="97"/>
      <c r="O809" s="97"/>
      <c r="P809" s="97"/>
      <c r="Q809" s="97"/>
      <c r="R809" s="97"/>
      <c r="S809" s="93"/>
      <c r="T809" s="93"/>
      <c r="U809" s="100"/>
    </row>
    <row r="810" spans="1:21" ht="20.25" x14ac:dyDescent="0.3">
      <c r="A810" s="93"/>
      <c r="B810" s="94" t="str">
        <f ca="1">IFERROR(OFFSET(DC[[#Headers],[Code Project]],MATCH(MYCS8[[#This Row],[Project Code and Name ]],DC[Code Project],0),-3),"")</f>
        <v/>
      </c>
      <c r="C810" s="93"/>
      <c r="D810" s="93"/>
      <c r="E810" s="93"/>
      <c r="F810" s="93"/>
      <c r="G810" s="93"/>
      <c r="H810" s="93"/>
      <c r="I810" s="97"/>
      <c r="J810" s="97"/>
      <c r="K810" s="97"/>
      <c r="L810" s="97"/>
      <c r="M810" s="98">
        <f>I810+J810+K810+MYCS8[[#This Row],[Non contractual commitments]]</f>
        <v>0</v>
      </c>
      <c r="N810" s="97"/>
      <c r="O810" s="97"/>
      <c r="P810" s="97"/>
      <c r="Q810" s="97"/>
      <c r="R810" s="97"/>
      <c r="S810" s="93"/>
      <c r="T810" s="93"/>
      <c r="U810" s="100"/>
    </row>
    <row r="811" spans="1:21" ht="20.25" x14ac:dyDescent="0.3">
      <c r="A811" s="93"/>
      <c r="B811" s="94" t="str">
        <f ca="1">IFERROR(OFFSET(DC[[#Headers],[Code Project]],MATCH(MYCS8[[#This Row],[Project Code and Name ]],DC[Code Project],0),-3),"")</f>
        <v/>
      </c>
      <c r="C811" s="93"/>
      <c r="D811" s="93"/>
      <c r="E811" s="93"/>
      <c r="F811" s="93"/>
      <c r="G811" s="93"/>
      <c r="H811" s="93"/>
      <c r="I811" s="97"/>
      <c r="J811" s="97"/>
      <c r="K811" s="97"/>
      <c r="L811" s="97"/>
      <c r="M811" s="98">
        <f>I811+J811+K811+MYCS8[[#This Row],[Non contractual commitments]]</f>
        <v>0</v>
      </c>
      <c r="N811" s="97"/>
      <c r="O811" s="97"/>
      <c r="P811" s="97"/>
      <c r="Q811" s="97"/>
      <c r="R811" s="97"/>
      <c r="S811" s="93"/>
      <c r="T811" s="93"/>
      <c r="U811" s="100"/>
    </row>
    <row r="812" spans="1:21" ht="20.25" x14ac:dyDescent="0.3">
      <c r="A812" s="93"/>
      <c r="B812" s="94" t="str">
        <f ca="1">IFERROR(OFFSET(DC[[#Headers],[Code Project]],MATCH(MYCS8[[#This Row],[Project Code and Name ]],DC[Code Project],0),-3),"")</f>
        <v/>
      </c>
      <c r="C812" s="93"/>
      <c r="D812" s="93"/>
      <c r="E812" s="93"/>
      <c r="F812" s="93"/>
      <c r="G812" s="93"/>
      <c r="H812" s="93"/>
      <c r="I812" s="97"/>
      <c r="J812" s="97"/>
      <c r="K812" s="97"/>
      <c r="L812" s="97"/>
      <c r="M812" s="98">
        <f>I812+J812+K812+MYCS8[[#This Row],[Non contractual commitments]]</f>
        <v>0</v>
      </c>
      <c r="N812" s="97"/>
      <c r="O812" s="97"/>
      <c r="P812" s="97"/>
      <c r="Q812" s="97"/>
      <c r="R812" s="97"/>
      <c r="S812" s="93"/>
      <c r="T812" s="93"/>
      <c r="U812" s="100"/>
    </row>
    <row r="813" spans="1:21" ht="20.25" x14ac:dyDescent="0.3">
      <c r="A813" s="93"/>
      <c r="B813" s="94" t="str">
        <f ca="1">IFERROR(OFFSET(DC[[#Headers],[Code Project]],MATCH(MYCS8[[#This Row],[Project Code and Name ]],DC[Code Project],0),-3),"")</f>
        <v/>
      </c>
      <c r="C813" s="93"/>
      <c r="D813" s="93"/>
      <c r="E813" s="93"/>
      <c r="F813" s="93"/>
      <c r="G813" s="93"/>
      <c r="H813" s="93"/>
      <c r="I813" s="97"/>
      <c r="J813" s="97"/>
      <c r="K813" s="97"/>
      <c r="L813" s="97"/>
      <c r="M813" s="98">
        <f>I813+J813+K813+MYCS8[[#This Row],[Non contractual commitments]]</f>
        <v>0</v>
      </c>
      <c r="N813" s="97"/>
      <c r="O813" s="97"/>
      <c r="P813" s="97"/>
      <c r="Q813" s="97"/>
      <c r="R813" s="97"/>
      <c r="S813" s="93"/>
      <c r="T813" s="93"/>
      <c r="U813" s="100"/>
    </row>
    <row r="814" spans="1:21" ht="20.25" x14ac:dyDescent="0.3">
      <c r="A814" s="93"/>
      <c r="B814" s="94" t="str">
        <f ca="1">IFERROR(OFFSET(DC[[#Headers],[Code Project]],MATCH(MYCS8[[#This Row],[Project Code and Name ]],DC[Code Project],0),-3),"")</f>
        <v/>
      </c>
      <c r="C814" s="93"/>
      <c r="D814" s="93"/>
      <c r="E814" s="93"/>
      <c r="F814" s="93"/>
      <c r="G814" s="93"/>
      <c r="H814" s="93"/>
      <c r="I814" s="97"/>
      <c r="J814" s="97"/>
      <c r="K814" s="97"/>
      <c r="L814" s="97"/>
      <c r="M814" s="98">
        <f>I814+J814+K814+MYCS8[[#This Row],[Non contractual commitments]]</f>
        <v>0</v>
      </c>
      <c r="N814" s="97"/>
      <c r="O814" s="97"/>
      <c r="P814" s="97"/>
      <c r="Q814" s="97"/>
      <c r="R814" s="97"/>
      <c r="S814" s="93"/>
      <c r="T814" s="93"/>
      <c r="U814" s="100"/>
    </row>
    <row r="815" spans="1:21" ht="20.25" x14ac:dyDescent="0.3">
      <c r="A815" s="93"/>
      <c r="B815" s="94" t="str">
        <f ca="1">IFERROR(OFFSET(DC[[#Headers],[Code Project]],MATCH(MYCS8[[#This Row],[Project Code and Name ]],DC[Code Project],0),-3),"")</f>
        <v/>
      </c>
      <c r="C815" s="93"/>
      <c r="D815" s="93"/>
      <c r="E815" s="93"/>
      <c r="F815" s="93"/>
      <c r="G815" s="93"/>
      <c r="H815" s="93"/>
      <c r="I815" s="97"/>
      <c r="J815" s="97"/>
      <c r="K815" s="97"/>
      <c r="L815" s="97"/>
      <c r="M815" s="98">
        <f>I815+J815+K815+MYCS8[[#This Row],[Non contractual commitments]]</f>
        <v>0</v>
      </c>
      <c r="N815" s="97"/>
      <c r="O815" s="97"/>
      <c r="P815" s="97"/>
      <c r="Q815" s="97"/>
      <c r="R815" s="97"/>
      <c r="S815" s="93"/>
      <c r="T815" s="93"/>
      <c r="U815" s="100"/>
    </row>
    <row r="816" spans="1:21" ht="20.25" x14ac:dyDescent="0.3">
      <c r="A816" s="93"/>
      <c r="B816" s="94" t="str">
        <f ca="1">IFERROR(OFFSET(DC[[#Headers],[Code Project]],MATCH(MYCS8[[#This Row],[Project Code and Name ]],DC[Code Project],0),-3),"")</f>
        <v/>
      </c>
      <c r="C816" s="93"/>
      <c r="D816" s="93"/>
      <c r="E816" s="93"/>
      <c r="F816" s="93"/>
      <c r="G816" s="93"/>
      <c r="H816" s="93"/>
      <c r="I816" s="97"/>
      <c r="J816" s="97"/>
      <c r="K816" s="97"/>
      <c r="L816" s="97"/>
      <c r="M816" s="98">
        <f>I816+J816+K816+MYCS8[[#This Row],[Non contractual commitments]]</f>
        <v>0</v>
      </c>
      <c r="N816" s="97"/>
      <c r="O816" s="97"/>
      <c r="P816" s="97"/>
      <c r="Q816" s="97"/>
      <c r="R816" s="97"/>
      <c r="S816" s="93"/>
      <c r="T816" s="93"/>
      <c r="U816" s="100"/>
    </row>
    <row r="817" spans="1:21" ht="20.25" x14ac:dyDescent="0.3">
      <c r="A817" s="93"/>
      <c r="B817" s="94" t="str">
        <f ca="1">IFERROR(OFFSET(DC[[#Headers],[Code Project]],MATCH(MYCS8[[#This Row],[Project Code and Name ]],DC[Code Project],0),-3),"")</f>
        <v/>
      </c>
      <c r="C817" s="93"/>
      <c r="D817" s="93"/>
      <c r="E817" s="93"/>
      <c r="F817" s="93"/>
      <c r="G817" s="93"/>
      <c r="H817" s="93"/>
      <c r="I817" s="97"/>
      <c r="J817" s="97"/>
      <c r="K817" s="97"/>
      <c r="L817" s="97"/>
      <c r="M817" s="98">
        <f>I817+J817+K817+MYCS8[[#This Row],[Non contractual commitments]]</f>
        <v>0</v>
      </c>
      <c r="N817" s="97"/>
      <c r="O817" s="97"/>
      <c r="P817" s="97"/>
      <c r="Q817" s="97"/>
      <c r="R817" s="97"/>
      <c r="S817" s="93"/>
      <c r="T817" s="93"/>
      <c r="U817" s="100"/>
    </row>
    <row r="818" spans="1:21" ht="20.25" x14ac:dyDescent="0.3">
      <c r="A818" s="93"/>
      <c r="B818" s="94" t="str">
        <f ca="1">IFERROR(OFFSET(DC[[#Headers],[Code Project]],MATCH(MYCS8[[#This Row],[Project Code and Name ]],DC[Code Project],0),-3),"")</f>
        <v/>
      </c>
      <c r="C818" s="93"/>
      <c r="D818" s="93"/>
      <c r="E818" s="93"/>
      <c r="F818" s="93"/>
      <c r="G818" s="93"/>
      <c r="H818" s="93"/>
      <c r="I818" s="97"/>
      <c r="J818" s="97"/>
      <c r="K818" s="97"/>
      <c r="L818" s="97"/>
      <c r="M818" s="98">
        <f>I818+J818+K818+MYCS8[[#This Row],[Non contractual commitments]]</f>
        <v>0</v>
      </c>
      <c r="N818" s="97"/>
      <c r="O818" s="97"/>
      <c r="P818" s="97"/>
      <c r="Q818" s="97"/>
      <c r="R818" s="97"/>
      <c r="S818" s="93"/>
      <c r="T818" s="93"/>
      <c r="U818" s="100"/>
    </row>
    <row r="819" spans="1:21" ht="20.25" x14ac:dyDescent="0.3">
      <c r="A819" s="93"/>
      <c r="B819" s="94" t="str">
        <f ca="1">IFERROR(OFFSET(DC[[#Headers],[Code Project]],MATCH(MYCS8[[#This Row],[Project Code and Name ]],DC[Code Project],0),-3),"")</f>
        <v/>
      </c>
      <c r="C819" s="93"/>
      <c r="D819" s="93"/>
      <c r="E819" s="93"/>
      <c r="F819" s="93"/>
      <c r="G819" s="93"/>
      <c r="H819" s="93"/>
      <c r="I819" s="97"/>
      <c r="J819" s="97"/>
      <c r="K819" s="97"/>
      <c r="L819" s="97"/>
      <c r="M819" s="98">
        <f>I819+J819+K819+MYCS8[[#This Row],[Non contractual commitments]]</f>
        <v>0</v>
      </c>
      <c r="N819" s="97"/>
      <c r="O819" s="97"/>
      <c r="P819" s="97"/>
      <c r="Q819" s="97"/>
      <c r="R819" s="97"/>
      <c r="S819" s="93"/>
      <c r="T819" s="93"/>
      <c r="U819" s="100"/>
    </row>
    <row r="820" spans="1:21" ht="20.25" x14ac:dyDescent="0.3">
      <c r="A820" s="93"/>
      <c r="B820" s="94" t="str">
        <f ca="1">IFERROR(OFFSET(DC[[#Headers],[Code Project]],MATCH(MYCS8[[#This Row],[Project Code and Name ]],DC[Code Project],0),-3),"")</f>
        <v/>
      </c>
      <c r="C820" s="93"/>
      <c r="D820" s="93"/>
      <c r="E820" s="93"/>
      <c r="F820" s="93"/>
      <c r="G820" s="93"/>
      <c r="H820" s="93"/>
      <c r="I820" s="97"/>
      <c r="J820" s="97"/>
      <c r="K820" s="97"/>
      <c r="L820" s="97"/>
      <c r="M820" s="98">
        <f>I820+J820+K820+MYCS8[[#This Row],[Non contractual commitments]]</f>
        <v>0</v>
      </c>
      <c r="N820" s="97"/>
      <c r="O820" s="97"/>
      <c r="P820" s="97"/>
      <c r="Q820" s="97"/>
      <c r="R820" s="97"/>
      <c r="S820" s="93"/>
      <c r="T820" s="93"/>
      <c r="U820" s="100"/>
    </row>
    <row r="821" spans="1:21" ht="20.25" x14ac:dyDescent="0.3">
      <c r="A821" s="93"/>
      <c r="B821" s="94" t="str">
        <f ca="1">IFERROR(OFFSET(DC[[#Headers],[Code Project]],MATCH(MYCS8[[#This Row],[Project Code and Name ]],DC[Code Project],0),-3),"")</f>
        <v/>
      </c>
      <c r="C821" s="93"/>
      <c r="D821" s="93"/>
      <c r="E821" s="93"/>
      <c r="F821" s="93"/>
      <c r="G821" s="93"/>
      <c r="H821" s="93"/>
      <c r="I821" s="97"/>
      <c r="J821" s="97"/>
      <c r="K821" s="97"/>
      <c r="L821" s="97"/>
      <c r="M821" s="98">
        <f>I821+J821+K821+MYCS8[[#This Row],[Non contractual commitments]]</f>
        <v>0</v>
      </c>
      <c r="N821" s="97"/>
      <c r="O821" s="97"/>
      <c r="P821" s="97"/>
      <c r="Q821" s="97"/>
      <c r="R821" s="97"/>
      <c r="S821" s="93"/>
      <c r="T821" s="93"/>
      <c r="U821" s="100"/>
    </row>
    <row r="822" spans="1:21" ht="20.25" x14ac:dyDescent="0.3">
      <c r="A822" s="93"/>
      <c r="B822" s="94" t="str">
        <f ca="1">IFERROR(OFFSET(DC[[#Headers],[Code Project]],MATCH(MYCS8[[#This Row],[Project Code and Name ]],DC[Code Project],0),-3),"")</f>
        <v/>
      </c>
      <c r="C822" s="93"/>
      <c r="D822" s="93"/>
      <c r="E822" s="93"/>
      <c r="F822" s="93"/>
      <c r="G822" s="93"/>
      <c r="H822" s="93"/>
      <c r="I822" s="97"/>
      <c r="J822" s="97"/>
      <c r="K822" s="97"/>
      <c r="L822" s="97"/>
      <c r="M822" s="98">
        <f>I822+J822+K822+MYCS8[[#This Row],[Non contractual commitments]]</f>
        <v>0</v>
      </c>
      <c r="N822" s="97"/>
      <c r="O822" s="97"/>
      <c r="P822" s="97"/>
      <c r="Q822" s="97"/>
      <c r="R822" s="97"/>
      <c r="S822" s="93"/>
      <c r="T822" s="93"/>
      <c r="U822" s="100"/>
    </row>
    <row r="823" spans="1:21" ht="20.25" x14ac:dyDescent="0.3">
      <c r="A823" s="93"/>
      <c r="B823" s="94" t="str">
        <f ca="1">IFERROR(OFFSET(DC[[#Headers],[Code Project]],MATCH(MYCS8[[#This Row],[Project Code and Name ]],DC[Code Project],0),-3),"")</f>
        <v/>
      </c>
      <c r="C823" s="93"/>
      <c r="D823" s="93"/>
      <c r="E823" s="93"/>
      <c r="F823" s="93"/>
      <c r="G823" s="93"/>
      <c r="H823" s="93"/>
      <c r="I823" s="97"/>
      <c r="J823" s="97"/>
      <c r="K823" s="97"/>
      <c r="L823" s="97"/>
      <c r="M823" s="98">
        <f>I823+J823+K823+MYCS8[[#This Row],[Non contractual commitments]]</f>
        <v>0</v>
      </c>
      <c r="N823" s="97"/>
      <c r="O823" s="97"/>
      <c r="P823" s="97"/>
      <c r="Q823" s="97"/>
      <c r="R823" s="97"/>
      <c r="S823" s="93"/>
      <c r="T823" s="93"/>
      <c r="U823" s="100"/>
    </row>
    <row r="824" spans="1:21" ht="20.25" x14ac:dyDescent="0.3">
      <c r="A824" s="93"/>
      <c r="B824" s="94" t="str">
        <f ca="1">IFERROR(OFFSET(DC[[#Headers],[Code Project]],MATCH(MYCS8[[#This Row],[Project Code and Name ]],DC[Code Project],0),-3),"")</f>
        <v/>
      </c>
      <c r="C824" s="93"/>
      <c r="D824" s="93"/>
      <c r="E824" s="93"/>
      <c r="F824" s="93"/>
      <c r="G824" s="93"/>
      <c r="H824" s="93"/>
      <c r="I824" s="97"/>
      <c r="J824" s="97"/>
      <c r="K824" s="97"/>
      <c r="L824" s="97"/>
      <c r="M824" s="98">
        <f>I824+J824+K824+MYCS8[[#This Row],[Non contractual commitments]]</f>
        <v>0</v>
      </c>
      <c r="N824" s="97"/>
      <c r="O824" s="97"/>
      <c r="P824" s="97"/>
      <c r="Q824" s="97"/>
      <c r="R824" s="97"/>
      <c r="S824" s="93"/>
      <c r="T824" s="93"/>
      <c r="U824" s="100"/>
    </row>
    <row r="825" spans="1:21" ht="20.25" x14ac:dyDescent="0.3">
      <c r="A825" s="93"/>
      <c r="B825" s="94" t="str">
        <f ca="1">IFERROR(OFFSET(DC[[#Headers],[Code Project]],MATCH(MYCS8[[#This Row],[Project Code and Name ]],DC[Code Project],0),-3),"")</f>
        <v/>
      </c>
      <c r="C825" s="93"/>
      <c r="D825" s="93"/>
      <c r="E825" s="93"/>
      <c r="F825" s="93"/>
      <c r="G825" s="93"/>
      <c r="H825" s="93"/>
      <c r="I825" s="97"/>
      <c r="J825" s="97"/>
      <c r="K825" s="97"/>
      <c r="L825" s="97"/>
      <c r="M825" s="98">
        <f>I825+J825+K825+MYCS8[[#This Row],[Non contractual commitments]]</f>
        <v>0</v>
      </c>
      <c r="N825" s="97"/>
      <c r="O825" s="97"/>
      <c r="P825" s="97"/>
      <c r="Q825" s="97"/>
      <c r="R825" s="97"/>
      <c r="S825" s="93"/>
      <c r="T825" s="93"/>
      <c r="U825" s="100"/>
    </row>
    <row r="826" spans="1:21" ht="20.25" x14ac:dyDescent="0.3">
      <c r="A826" s="93"/>
      <c r="B826" s="94" t="str">
        <f ca="1">IFERROR(OFFSET(DC[[#Headers],[Code Project]],MATCH(MYCS8[[#This Row],[Project Code and Name ]],DC[Code Project],0),-3),"")</f>
        <v/>
      </c>
      <c r="C826" s="93"/>
      <c r="D826" s="93"/>
      <c r="E826" s="93"/>
      <c r="F826" s="93"/>
      <c r="G826" s="93"/>
      <c r="H826" s="93"/>
      <c r="I826" s="97"/>
      <c r="J826" s="97"/>
      <c r="K826" s="97"/>
      <c r="L826" s="97"/>
      <c r="M826" s="98">
        <f>I826+J826+K826+MYCS8[[#This Row],[Non contractual commitments]]</f>
        <v>0</v>
      </c>
      <c r="N826" s="97"/>
      <c r="O826" s="97"/>
      <c r="P826" s="97"/>
      <c r="Q826" s="97"/>
      <c r="R826" s="97"/>
      <c r="S826" s="93"/>
      <c r="T826" s="93"/>
      <c r="U826" s="100"/>
    </row>
    <row r="827" spans="1:21" ht="20.25" x14ac:dyDescent="0.3">
      <c r="A827" s="93"/>
      <c r="B827" s="94" t="str">
        <f ca="1">IFERROR(OFFSET(DC[[#Headers],[Code Project]],MATCH(MYCS8[[#This Row],[Project Code and Name ]],DC[Code Project],0),-3),"")</f>
        <v/>
      </c>
      <c r="C827" s="93"/>
      <c r="D827" s="93"/>
      <c r="E827" s="93"/>
      <c r="F827" s="93"/>
      <c r="G827" s="93"/>
      <c r="H827" s="93"/>
      <c r="I827" s="97"/>
      <c r="J827" s="97"/>
      <c r="K827" s="97"/>
      <c r="L827" s="97"/>
      <c r="M827" s="98">
        <f>I827+J827+K827+MYCS8[[#This Row],[Non contractual commitments]]</f>
        <v>0</v>
      </c>
      <c r="N827" s="97"/>
      <c r="O827" s="97"/>
      <c r="P827" s="97"/>
      <c r="Q827" s="97"/>
      <c r="R827" s="97"/>
      <c r="S827" s="93"/>
      <c r="T827" s="93"/>
      <c r="U827" s="100"/>
    </row>
    <row r="828" spans="1:21" ht="20.25" x14ac:dyDescent="0.3">
      <c r="A828" s="93"/>
      <c r="B828" s="94" t="str">
        <f ca="1">IFERROR(OFFSET(DC[[#Headers],[Code Project]],MATCH(MYCS8[[#This Row],[Project Code and Name ]],DC[Code Project],0),-3),"")</f>
        <v/>
      </c>
      <c r="C828" s="93"/>
      <c r="D828" s="93"/>
      <c r="E828" s="93"/>
      <c r="F828" s="93"/>
      <c r="G828" s="93"/>
      <c r="H828" s="93"/>
      <c r="I828" s="97"/>
      <c r="J828" s="97"/>
      <c r="K828" s="97"/>
      <c r="L828" s="97"/>
      <c r="M828" s="98">
        <f>I828+J828+K828+MYCS8[[#This Row],[Non contractual commitments]]</f>
        <v>0</v>
      </c>
      <c r="N828" s="97"/>
      <c r="O828" s="97"/>
      <c r="P828" s="97"/>
      <c r="Q828" s="97"/>
      <c r="R828" s="97"/>
      <c r="S828" s="93"/>
      <c r="T828" s="93"/>
      <c r="U828" s="100"/>
    </row>
    <row r="829" spans="1:21" ht="20.25" x14ac:dyDescent="0.3">
      <c r="A829" s="93"/>
      <c r="B829" s="94" t="str">
        <f ca="1">IFERROR(OFFSET(DC[[#Headers],[Code Project]],MATCH(MYCS8[[#This Row],[Project Code and Name ]],DC[Code Project],0),-3),"")</f>
        <v/>
      </c>
      <c r="C829" s="93"/>
      <c r="D829" s="93"/>
      <c r="E829" s="93"/>
      <c r="F829" s="93"/>
      <c r="G829" s="93"/>
      <c r="H829" s="93"/>
      <c r="I829" s="97"/>
      <c r="J829" s="97"/>
      <c r="K829" s="97"/>
      <c r="L829" s="97"/>
      <c r="M829" s="98">
        <f>I829+J829+K829+MYCS8[[#This Row],[Non contractual commitments]]</f>
        <v>0</v>
      </c>
      <c r="N829" s="97"/>
      <c r="O829" s="97"/>
      <c r="P829" s="97"/>
      <c r="Q829" s="97"/>
      <c r="R829" s="97"/>
      <c r="S829" s="93"/>
      <c r="T829" s="93"/>
      <c r="U829" s="100"/>
    </row>
    <row r="830" spans="1:21" ht="20.25" x14ac:dyDescent="0.3">
      <c r="A830" s="93"/>
      <c r="B830" s="94" t="str">
        <f ca="1">IFERROR(OFFSET(DC[[#Headers],[Code Project]],MATCH(MYCS8[[#This Row],[Project Code and Name ]],DC[Code Project],0),-3),"")</f>
        <v/>
      </c>
      <c r="C830" s="93"/>
      <c r="D830" s="93"/>
      <c r="E830" s="93"/>
      <c r="F830" s="93"/>
      <c r="G830" s="93"/>
      <c r="H830" s="93"/>
      <c r="I830" s="97"/>
      <c r="J830" s="97"/>
      <c r="K830" s="97"/>
      <c r="L830" s="97"/>
      <c r="M830" s="98">
        <f>I830+J830+K830+MYCS8[[#This Row],[Non contractual commitments]]</f>
        <v>0</v>
      </c>
      <c r="N830" s="97"/>
      <c r="O830" s="97"/>
      <c r="P830" s="97"/>
      <c r="Q830" s="97"/>
      <c r="R830" s="97"/>
      <c r="S830" s="93"/>
      <c r="T830" s="93"/>
      <c r="U830" s="100"/>
    </row>
    <row r="831" spans="1:21" ht="20.25" x14ac:dyDescent="0.3">
      <c r="A831" s="93"/>
      <c r="B831" s="94" t="str">
        <f ca="1">IFERROR(OFFSET(DC[[#Headers],[Code Project]],MATCH(MYCS8[[#This Row],[Project Code and Name ]],DC[Code Project],0),-3),"")</f>
        <v/>
      </c>
      <c r="C831" s="93"/>
      <c r="D831" s="93"/>
      <c r="E831" s="93"/>
      <c r="F831" s="93"/>
      <c r="G831" s="93"/>
      <c r="H831" s="93"/>
      <c r="I831" s="97"/>
      <c r="J831" s="97"/>
      <c r="K831" s="97"/>
      <c r="L831" s="97"/>
      <c r="M831" s="98">
        <f>I831+J831+K831+MYCS8[[#This Row],[Non contractual commitments]]</f>
        <v>0</v>
      </c>
      <c r="N831" s="97"/>
      <c r="O831" s="97"/>
      <c r="P831" s="97"/>
      <c r="Q831" s="97"/>
      <c r="R831" s="97"/>
      <c r="S831" s="93"/>
      <c r="T831" s="93"/>
      <c r="U831" s="100"/>
    </row>
    <row r="832" spans="1:21" ht="20.25" x14ac:dyDescent="0.3">
      <c r="A832" s="93"/>
      <c r="B832" s="94" t="str">
        <f ca="1">IFERROR(OFFSET(DC[[#Headers],[Code Project]],MATCH(MYCS8[[#This Row],[Project Code and Name ]],DC[Code Project],0),-3),"")</f>
        <v/>
      </c>
      <c r="C832" s="93"/>
      <c r="D832" s="93"/>
      <c r="E832" s="93"/>
      <c r="F832" s="93"/>
      <c r="G832" s="93"/>
      <c r="H832" s="93"/>
      <c r="I832" s="97"/>
      <c r="J832" s="97"/>
      <c r="K832" s="97"/>
      <c r="L832" s="97"/>
      <c r="M832" s="98">
        <f>I832+J832+K832+MYCS8[[#This Row],[Non contractual commitments]]</f>
        <v>0</v>
      </c>
      <c r="N832" s="97"/>
      <c r="O832" s="97"/>
      <c r="P832" s="97"/>
      <c r="Q832" s="97"/>
      <c r="R832" s="97"/>
      <c r="S832" s="93"/>
      <c r="T832" s="93"/>
      <c r="U832" s="100"/>
    </row>
    <row r="833" spans="1:21" ht="20.25" x14ac:dyDescent="0.3">
      <c r="A833" s="93"/>
      <c r="B833" s="94" t="str">
        <f ca="1">IFERROR(OFFSET(DC[[#Headers],[Code Project]],MATCH(MYCS8[[#This Row],[Project Code and Name ]],DC[Code Project],0),-3),"")</f>
        <v/>
      </c>
      <c r="C833" s="93"/>
      <c r="D833" s="93"/>
      <c r="E833" s="93"/>
      <c r="F833" s="93"/>
      <c r="G833" s="93"/>
      <c r="H833" s="93"/>
      <c r="I833" s="97"/>
      <c r="J833" s="97"/>
      <c r="K833" s="97"/>
      <c r="L833" s="97"/>
      <c r="M833" s="98">
        <f>I833+J833+K833+MYCS8[[#This Row],[Non contractual commitments]]</f>
        <v>0</v>
      </c>
      <c r="N833" s="97"/>
      <c r="O833" s="97"/>
      <c r="P833" s="97"/>
      <c r="Q833" s="97"/>
      <c r="R833" s="97"/>
      <c r="S833" s="93"/>
      <c r="T833" s="93"/>
      <c r="U833" s="100"/>
    </row>
    <row r="834" spans="1:21" ht="20.25" x14ac:dyDescent="0.3">
      <c r="A834" s="93"/>
      <c r="B834" s="94" t="str">
        <f ca="1">IFERROR(OFFSET(DC[[#Headers],[Code Project]],MATCH(MYCS8[[#This Row],[Project Code and Name ]],DC[Code Project],0),-3),"")</f>
        <v/>
      </c>
      <c r="C834" s="93"/>
      <c r="D834" s="93"/>
      <c r="E834" s="93"/>
      <c r="F834" s="93"/>
      <c r="G834" s="93"/>
      <c r="H834" s="93"/>
      <c r="I834" s="97"/>
      <c r="J834" s="97"/>
      <c r="K834" s="97"/>
      <c r="L834" s="97"/>
      <c r="M834" s="98">
        <f>I834+J834+K834+MYCS8[[#This Row],[Non contractual commitments]]</f>
        <v>0</v>
      </c>
      <c r="N834" s="97"/>
      <c r="O834" s="97"/>
      <c r="P834" s="97"/>
      <c r="Q834" s="97"/>
      <c r="R834" s="97"/>
      <c r="S834" s="93"/>
      <c r="T834" s="93"/>
      <c r="U834" s="100"/>
    </row>
    <row r="835" spans="1:21" ht="20.25" x14ac:dyDescent="0.3">
      <c r="A835" s="93"/>
      <c r="B835" s="94" t="str">
        <f ca="1">IFERROR(OFFSET(DC[[#Headers],[Code Project]],MATCH(MYCS8[[#This Row],[Project Code and Name ]],DC[Code Project],0),-3),"")</f>
        <v/>
      </c>
      <c r="C835" s="93"/>
      <c r="D835" s="93"/>
      <c r="E835" s="93"/>
      <c r="F835" s="93"/>
      <c r="G835" s="93"/>
      <c r="H835" s="93"/>
      <c r="I835" s="97"/>
      <c r="J835" s="97"/>
      <c r="K835" s="97"/>
      <c r="L835" s="97"/>
      <c r="M835" s="98">
        <f>I835+J835+K835+MYCS8[[#This Row],[Non contractual commitments]]</f>
        <v>0</v>
      </c>
      <c r="N835" s="97"/>
      <c r="O835" s="97"/>
      <c r="P835" s="97"/>
      <c r="Q835" s="97"/>
      <c r="R835" s="97"/>
      <c r="S835" s="93"/>
      <c r="T835" s="93"/>
      <c r="U835" s="100"/>
    </row>
    <row r="836" spans="1:21" ht="20.25" x14ac:dyDescent="0.3">
      <c r="A836" s="93"/>
      <c r="B836" s="94" t="str">
        <f ca="1">IFERROR(OFFSET(DC[[#Headers],[Code Project]],MATCH(MYCS8[[#This Row],[Project Code and Name ]],DC[Code Project],0),-3),"")</f>
        <v/>
      </c>
      <c r="C836" s="93"/>
      <c r="D836" s="93"/>
      <c r="E836" s="93"/>
      <c r="F836" s="93"/>
      <c r="G836" s="93"/>
      <c r="H836" s="93"/>
      <c r="I836" s="97"/>
      <c r="J836" s="97"/>
      <c r="K836" s="97"/>
      <c r="L836" s="97"/>
      <c r="M836" s="98">
        <f>I836+J836+K836+MYCS8[[#This Row],[Non contractual commitments]]</f>
        <v>0</v>
      </c>
      <c r="N836" s="97"/>
      <c r="O836" s="97"/>
      <c r="P836" s="97"/>
      <c r="Q836" s="97"/>
      <c r="R836" s="97"/>
      <c r="S836" s="93"/>
      <c r="T836" s="93"/>
      <c r="U836" s="100"/>
    </row>
    <row r="837" spans="1:21" ht="20.25" x14ac:dyDescent="0.3">
      <c r="A837" s="93"/>
      <c r="B837" s="94" t="str">
        <f ca="1">IFERROR(OFFSET(DC[[#Headers],[Code Project]],MATCH(MYCS8[[#This Row],[Project Code and Name ]],DC[Code Project],0),-3),"")</f>
        <v/>
      </c>
      <c r="C837" s="93"/>
      <c r="D837" s="93"/>
      <c r="E837" s="93"/>
      <c r="F837" s="93"/>
      <c r="G837" s="93"/>
      <c r="H837" s="93"/>
      <c r="I837" s="97"/>
      <c r="J837" s="97"/>
      <c r="K837" s="97"/>
      <c r="L837" s="97"/>
      <c r="M837" s="98">
        <f>I837+J837+K837+MYCS8[[#This Row],[Non contractual commitments]]</f>
        <v>0</v>
      </c>
      <c r="N837" s="97"/>
      <c r="O837" s="97"/>
      <c r="P837" s="97"/>
      <c r="Q837" s="97"/>
      <c r="R837" s="97"/>
      <c r="S837" s="93"/>
      <c r="T837" s="93"/>
      <c r="U837" s="100"/>
    </row>
    <row r="838" spans="1:21" ht="20.25" x14ac:dyDescent="0.3">
      <c r="A838" s="93"/>
      <c r="B838" s="94" t="str">
        <f ca="1">IFERROR(OFFSET(DC[[#Headers],[Code Project]],MATCH(MYCS8[[#This Row],[Project Code and Name ]],DC[Code Project],0),-3),"")</f>
        <v/>
      </c>
      <c r="C838" s="93"/>
      <c r="D838" s="93"/>
      <c r="E838" s="93"/>
      <c r="F838" s="93"/>
      <c r="G838" s="93"/>
      <c r="H838" s="93"/>
      <c r="I838" s="97"/>
      <c r="J838" s="97"/>
      <c r="K838" s="97"/>
      <c r="L838" s="97"/>
      <c r="M838" s="98">
        <f>I838+J838+K838+MYCS8[[#This Row],[Non contractual commitments]]</f>
        <v>0</v>
      </c>
      <c r="N838" s="97"/>
      <c r="O838" s="97"/>
      <c r="P838" s="97"/>
      <c r="Q838" s="97"/>
      <c r="R838" s="97"/>
      <c r="S838" s="93"/>
      <c r="T838" s="93"/>
      <c r="U838" s="100"/>
    </row>
    <row r="839" spans="1:21" ht="20.25" x14ac:dyDescent="0.3">
      <c r="A839" s="93"/>
      <c r="B839" s="94" t="str">
        <f ca="1">IFERROR(OFFSET(DC[[#Headers],[Code Project]],MATCH(MYCS8[[#This Row],[Project Code and Name ]],DC[Code Project],0),-3),"")</f>
        <v/>
      </c>
      <c r="C839" s="93"/>
      <c r="D839" s="93"/>
      <c r="E839" s="93"/>
      <c r="F839" s="93"/>
      <c r="G839" s="93"/>
      <c r="H839" s="93"/>
      <c r="I839" s="97"/>
      <c r="J839" s="97"/>
      <c r="K839" s="97"/>
      <c r="L839" s="97"/>
      <c r="M839" s="98">
        <f>I839+J839+K839+MYCS8[[#This Row],[Non contractual commitments]]</f>
        <v>0</v>
      </c>
      <c r="N839" s="97"/>
      <c r="O839" s="97"/>
      <c r="P839" s="97"/>
      <c r="Q839" s="97"/>
      <c r="R839" s="97"/>
      <c r="S839" s="93"/>
      <c r="T839" s="93"/>
      <c r="U839" s="100"/>
    </row>
    <row r="840" spans="1:21" ht="20.25" x14ac:dyDescent="0.3">
      <c r="A840" s="93"/>
      <c r="B840" s="94" t="str">
        <f ca="1">IFERROR(OFFSET(DC[[#Headers],[Code Project]],MATCH(MYCS8[[#This Row],[Project Code and Name ]],DC[Code Project],0),-3),"")</f>
        <v/>
      </c>
      <c r="C840" s="93"/>
      <c r="D840" s="93"/>
      <c r="E840" s="93"/>
      <c r="F840" s="93"/>
      <c r="G840" s="93"/>
      <c r="H840" s="93"/>
      <c r="I840" s="97"/>
      <c r="J840" s="97"/>
      <c r="K840" s="97"/>
      <c r="L840" s="97"/>
      <c r="M840" s="98">
        <f>I840+J840+K840+MYCS8[[#This Row],[Non contractual commitments]]</f>
        <v>0</v>
      </c>
      <c r="N840" s="97"/>
      <c r="O840" s="97"/>
      <c r="P840" s="97"/>
      <c r="Q840" s="97"/>
      <c r="R840" s="97"/>
      <c r="S840" s="93"/>
      <c r="T840" s="93"/>
      <c r="U840" s="100"/>
    </row>
    <row r="841" spans="1:21" ht="20.25" x14ac:dyDescent="0.3">
      <c r="A841" s="93"/>
      <c r="B841" s="94" t="str">
        <f ca="1">IFERROR(OFFSET(DC[[#Headers],[Code Project]],MATCH(MYCS8[[#This Row],[Project Code and Name ]],DC[Code Project],0),-3),"")</f>
        <v/>
      </c>
      <c r="C841" s="93"/>
      <c r="D841" s="93"/>
      <c r="E841" s="93"/>
      <c r="F841" s="93"/>
      <c r="G841" s="93"/>
      <c r="H841" s="93"/>
      <c r="I841" s="97"/>
      <c r="J841" s="97"/>
      <c r="K841" s="97"/>
      <c r="L841" s="97"/>
      <c r="M841" s="98">
        <f>I841+J841+K841+MYCS8[[#This Row],[Non contractual commitments]]</f>
        <v>0</v>
      </c>
      <c r="N841" s="97"/>
      <c r="O841" s="97"/>
      <c r="P841" s="97"/>
      <c r="Q841" s="97"/>
      <c r="R841" s="97"/>
      <c r="S841" s="93"/>
      <c r="T841" s="93"/>
      <c r="U841" s="100"/>
    </row>
    <row r="842" spans="1:21" ht="20.25" x14ac:dyDescent="0.3">
      <c r="A842" s="93"/>
      <c r="B842" s="94" t="str">
        <f ca="1">IFERROR(OFFSET(DC[[#Headers],[Code Project]],MATCH(MYCS8[[#This Row],[Project Code and Name ]],DC[Code Project],0),-3),"")</f>
        <v/>
      </c>
      <c r="C842" s="93"/>
      <c r="D842" s="93"/>
      <c r="E842" s="93"/>
      <c r="F842" s="93"/>
      <c r="G842" s="93"/>
      <c r="H842" s="93"/>
      <c r="I842" s="97"/>
      <c r="J842" s="97"/>
      <c r="K842" s="97"/>
      <c r="L842" s="97"/>
      <c r="M842" s="98">
        <f>I842+J842+K842+MYCS8[[#This Row],[Non contractual commitments]]</f>
        <v>0</v>
      </c>
      <c r="N842" s="97"/>
      <c r="O842" s="97"/>
      <c r="P842" s="97"/>
      <c r="Q842" s="97"/>
      <c r="R842" s="97"/>
      <c r="S842" s="93"/>
      <c r="T842" s="93"/>
      <c r="U842" s="100"/>
    </row>
    <row r="843" spans="1:21" ht="20.25" x14ac:dyDescent="0.3">
      <c r="A843" s="93"/>
      <c r="B843" s="94" t="str">
        <f ca="1">IFERROR(OFFSET(DC[[#Headers],[Code Project]],MATCH(MYCS8[[#This Row],[Project Code and Name ]],DC[Code Project],0),-3),"")</f>
        <v/>
      </c>
      <c r="C843" s="93"/>
      <c r="D843" s="93"/>
      <c r="E843" s="93"/>
      <c r="F843" s="93"/>
      <c r="G843" s="93"/>
      <c r="H843" s="93"/>
      <c r="I843" s="97"/>
      <c r="J843" s="97"/>
      <c r="K843" s="97"/>
      <c r="L843" s="97"/>
      <c r="M843" s="98">
        <f>I843+J843+K843+MYCS8[[#This Row],[Non contractual commitments]]</f>
        <v>0</v>
      </c>
      <c r="N843" s="97"/>
      <c r="O843" s="97"/>
      <c r="P843" s="97"/>
      <c r="Q843" s="97"/>
      <c r="R843" s="97"/>
      <c r="S843" s="93"/>
      <c r="T843" s="93"/>
      <c r="U843" s="100"/>
    </row>
    <row r="844" spans="1:21" ht="20.25" x14ac:dyDescent="0.3">
      <c r="A844" s="93"/>
      <c r="B844" s="94" t="str">
        <f ca="1">IFERROR(OFFSET(DC[[#Headers],[Code Project]],MATCH(MYCS8[[#This Row],[Project Code and Name ]],DC[Code Project],0),-3),"")</f>
        <v/>
      </c>
      <c r="C844" s="93"/>
      <c r="D844" s="93"/>
      <c r="E844" s="93"/>
      <c r="F844" s="93"/>
      <c r="G844" s="93"/>
      <c r="H844" s="93"/>
      <c r="I844" s="97"/>
      <c r="J844" s="97"/>
      <c r="K844" s="97"/>
      <c r="L844" s="97"/>
      <c r="M844" s="98">
        <f>I844+J844+K844+MYCS8[[#This Row],[Non contractual commitments]]</f>
        <v>0</v>
      </c>
      <c r="N844" s="97"/>
      <c r="O844" s="97"/>
      <c r="P844" s="97"/>
      <c r="Q844" s="97"/>
      <c r="R844" s="97"/>
      <c r="S844" s="93"/>
      <c r="T844" s="93"/>
      <c r="U844" s="100"/>
    </row>
    <row r="845" spans="1:21" ht="20.25" x14ac:dyDescent="0.3">
      <c r="A845" s="93"/>
      <c r="B845" s="94" t="str">
        <f ca="1">IFERROR(OFFSET(DC[[#Headers],[Code Project]],MATCH(MYCS8[[#This Row],[Project Code and Name ]],DC[Code Project],0),-3),"")</f>
        <v/>
      </c>
      <c r="C845" s="93"/>
      <c r="D845" s="93"/>
      <c r="E845" s="93"/>
      <c r="F845" s="93"/>
      <c r="G845" s="93"/>
      <c r="H845" s="93"/>
      <c r="I845" s="97"/>
      <c r="J845" s="97"/>
      <c r="K845" s="97"/>
      <c r="L845" s="97"/>
      <c r="M845" s="98">
        <f>I845+J845+K845+MYCS8[[#This Row],[Non contractual commitments]]</f>
        <v>0</v>
      </c>
      <c r="N845" s="97"/>
      <c r="O845" s="97"/>
      <c r="P845" s="97"/>
      <c r="Q845" s="97"/>
      <c r="R845" s="97"/>
      <c r="S845" s="93"/>
      <c r="T845" s="93"/>
      <c r="U845" s="100"/>
    </row>
    <row r="846" spans="1:21" ht="20.25" x14ac:dyDescent="0.3">
      <c r="A846" s="93"/>
      <c r="B846" s="94" t="str">
        <f ca="1">IFERROR(OFFSET(DC[[#Headers],[Code Project]],MATCH(MYCS8[[#This Row],[Project Code and Name ]],DC[Code Project],0),-3),"")</f>
        <v/>
      </c>
      <c r="C846" s="93"/>
      <c r="D846" s="93"/>
      <c r="E846" s="93"/>
      <c r="F846" s="93"/>
      <c r="G846" s="93"/>
      <c r="H846" s="93"/>
      <c r="I846" s="97"/>
      <c r="J846" s="97"/>
      <c r="K846" s="97"/>
      <c r="L846" s="97"/>
      <c r="M846" s="98">
        <f>I846+J846+K846+MYCS8[[#This Row],[Non contractual commitments]]</f>
        <v>0</v>
      </c>
      <c r="N846" s="97"/>
      <c r="O846" s="97"/>
      <c r="P846" s="97"/>
      <c r="Q846" s="97"/>
      <c r="R846" s="97"/>
      <c r="S846" s="93"/>
      <c r="T846" s="93"/>
      <c r="U846" s="100"/>
    </row>
    <row r="847" spans="1:21" ht="20.25" x14ac:dyDescent="0.3">
      <c r="A847" s="93"/>
      <c r="B847" s="94" t="str">
        <f ca="1">IFERROR(OFFSET(DC[[#Headers],[Code Project]],MATCH(MYCS8[[#This Row],[Project Code and Name ]],DC[Code Project],0),-3),"")</f>
        <v/>
      </c>
      <c r="C847" s="93"/>
      <c r="D847" s="93"/>
      <c r="E847" s="93"/>
      <c r="F847" s="93"/>
      <c r="G847" s="93"/>
      <c r="H847" s="93"/>
      <c r="I847" s="97"/>
      <c r="J847" s="97"/>
      <c r="K847" s="97"/>
      <c r="L847" s="97"/>
      <c r="M847" s="98">
        <f>I847+J847+K847+MYCS8[[#This Row],[Non contractual commitments]]</f>
        <v>0</v>
      </c>
      <c r="N847" s="97"/>
      <c r="O847" s="97"/>
      <c r="P847" s="97"/>
      <c r="Q847" s="97"/>
      <c r="R847" s="97"/>
      <c r="S847" s="93"/>
      <c r="T847" s="93"/>
      <c r="U847" s="100"/>
    </row>
    <row r="848" spans="1:21" ht="20.25" x14ac:dyDescent="0.3">
      <c r="A848" s="93"/>
      <c r="B848" s="94" t="str">
        <f ca="1">IFERROR(OFFSET(DC[[#Headers],[Code Project]],MATCH(MYCS8[[#This Row],[Project Code and Name ]],DC[Code Project],0),-3),"")</f>
        <v/>
      </c>
      <c r="C848" s="93"/>
      <c r="D848" s="93"/>
      <c r="E848" s="93"/>
      <c r="F848" s="93"/>
      <c r="G848" s="93"/>
      <c r="H848" s="93"/>
      <c r="I848" s="97"/>
      <c r="J848" s="97"/>
      <c r="K848" s="97"/>
      <c r="L848" s="97"/>
      <c r="M848" s="98">
        <f>I848+J848+K848+MYCS8[[#This Row],[Non contractual commitments]]</f>
        <v>0</v>
      </c>
      <c r="N848" s="97"/>
      <c r="O848" s="97"/>
      <c r="P848" s="97"/>
      <c r="Q848" s="97"/>
      <c r="R848" s="97"/>
      <c r="S848" s="93"/>
      <c r="T848" s="93"/>
      <c r="U848" s="100"/>
    </row>
    <row r="849" spans="1:21" ht="20.25" x14ac:dyDescent="0.3">
      <c r="A849" s="93"/>
      <c r="B849" s="94" t="str">
        <f ca="1">IFERROR(OFFSET(DC[[#Headers],[Code Project]],MATCH(MYCS8[[#This Row],[Project Code and Name ]],DC[Code Project],0),-3),"")</f>
        <v/>
      </c>
      <c r="C849" s="93"/>
      <c r="D849" s="93"/>
      <c r="E849" s="93"/>
      <c r="F849" s="93"/>
      <c r="G849" s="93"/>
      <c r="H849" s="93"/>
      <c r="I849" s="97"/>
      <c r="J849" s="97"/>
      <c r="K849" s="97"/>
      <c r="L849" s="97"/>
      <c r="M849" s="98">
        <f>I849+J849+K849+MYCS8[[#This Row],[Non contractual commitments]]</f>
        <v>0</v>
      </c>
      <c r="N849" s="97"/>
      <c r="O849" s="97"/>
      <c r="P849" s="97"/>
      <c r="Q849" s="97"/>
      <c r="R849" s="97"/>
      <c r="S849" s="93"/>
      <c r="T849" s="93"/>
      <c r="U849" s="100"/>
    </row>
    <row r="850" spans="1:21" ht="20.25" x14ac:dyDescent="0.3">
      <c r="A850" s="93"/>
      <c r="B850" s="94" t="str">
        <f ca="1">IFERROR(OFFSET(DC[[#Headers],[Code Project]],MATCH(MYCS8[[#This Row],[Project Code and Name ]],DC[Code Project],0),-3),"")</f>
        <v/>
      </c>
      <c r="C850" s="93"/>
      <c r="D850" s="93"/>
      <c r="E850" s="93"/>
      <c r="F850" s="93"/>
      <c r="G850" s="93"/>
      <c r="H850" s="93"/>
      <c r="I850" s="97"/>
      <c r="J850" s="97"/>
      <c r="K850" s="97"/>
      <c r="L850" s="97"/>
      <c r="M850" s="98">
        <f>I850+J850+K850+MYCS8[[#This Row],[Non contractual commitments]]</f>
        <v>0</v>
      </c>
      <c r="N850" s="97"/>
      <c r="O850" s="97"/>
      <c r="P850" s="97"/>
      <c r="Q850" s="97"/>
      <c r="R850" s="97"/>
      <c r="S850" s="93"/>
      <c r="T850" s="93"/>
      <c r="U850" s="100"/>
    </row>
    <row r="851" spans="1:21" ht="20.25" x14ac:dyDescent="0.3">
      <c r="A851" s="93"/>
      <c r="B851" s="94" t="str">
        <f ca="1">IFERROR(OFFSET(DC[[#Headers],[Code Project]],MATCH(MYCS8[[#This Row],[Project Code and Name ]],DC[Code Project],0),-3),"")</f>
        <v/>
      </c>
      <c r="C851" s="93"/>
      <c r="D851" s="93"/>
      <c r="E851" s="93"/>
      <c r="F851" s="93"/>
      <c r="G851" s="93"/>
      <c r="H851" s="93"/>
      <c r="I851" s="97"/>
      <c r="J851" s="97"/>
      <c r="K851" s="97"/>
      <c r="L851" s="97"/>
      <c r="M851" s="98">
        <f>I851+J851+K851+MYCS8[[#This Row],[Non contractual commitments]]</f>
        <v>0</v>
      </c>
      <c r="N851" s="97"/>
      <c r="O851" s="97"/>
      <c r="P851" s="97"/>
      <c r="Q851" s="97"/>
      <c r="R851" s="97"/>
      <c r="S851" s="93"/>
      <c r="T851" s="93"/>
      <c r="U851" s="100"/>
    </row>
    <row r="852" spans="1:21" ht="20.25" x14ac:dyDescent="0.3">
      <c r="A852" s="93"/>
      <c r="B852" s="94" t="str">
        <f ca="1">IFERROR(OFFSET(DC[[#Headers],[Code Project]],MATCH(MYCS8[[#This Row],[Project Code and Name ]],DC[Code Project],0),-3),"")</f>
        <v/>
      </c>
      <c r="C852" s="93"/>
      <c r="D852" s="93"/>
      <c r="E852" s="93"/>
      <c r="F852" s="93"/>
      <c r="G852" s="93"/>
      <c r="H852" s="93"/>
      <c r="I852" s="97"/>
      <c r="J852" s="97"/>
      <c r="K852" s="97"/>
      <c r="L852" s="97"/>
      <c r="M852" s="98">
        <f>I852+J852+K852+MYCS8[[#This Row],[Non contractual commitments]]</f>
        <v>0</v>
      </c>
      <c r="N852" s="97"/>
      <c r="O852" s="97"/>
      <c r="P852" s="97"/>
      <c r="Q852" s="97"/>
      <c r="R852" s="97"/>
      <c r="S852" s="93"/>
      <c r="T852" s="93"/>
      <c r="U852" s="100"/>
    </row>
    <row r="853" spans="1:21" ht="20.25" x14ac:dyDescent="0.3">
      <c r="A853" s="93"/>
      <c r="B853" s="94" t="str">
        <f ca="1">IFERROR(OFFSET(DC[[#Headers],[Code Project]],MATCH(MYCS8[[#This Row],[Project Code and Name ]],DC[Code Project],0),-3),"")</f>
        <v/>
      </c>
      <c r="C853" s="93"/>
      <c r="D853" s="93"/>
      <c r="E853" s="93"/>
      <c r="F853" s="93"/>
      <c r="G853" s="93"/>
      <c r="H853" s="93"/>
      <c r="I853" s="97"/>
      <c r="J853" s="97"/>
      <c r="K853" s="97"/>
      <c r="L853" s="97"/>
      <c r="M853" s="98">
        <f>I853+J853+K853+MYCS8[[#This Row],[Non contractual commitments]]</f>
        <v>0</v>
      </c>
      <c r="N853" s="97"/>
      <c r="O853" s="97"/>
      <c r="P853" s="97"/>
      <c r="Q853" s="97"/>
      <c r="R853" s="97"/>
      <c r="S853" s="93"/>
      <c r="T853" s="93"/>
      <c r="U853" s="100"/>
    </row>
    <row r="854" spans="1:21" ht="20.25" x14ac:dyDescent="0.3">
      <c r="A854" s="93"/>
      <c r="B854" s="94" t="str">
        <f ca="1">IFERROR(OFFSET(DC[[#Headers],[Code Project]],MATCH(MYCS8[[#This Row],[Project Code and Name ]],DC[Code Project],0),-3),"")</f>
        <v/>
      </c>
      <c r="C854" s="93"/>
      <c r="D854" s="93"/>
      <c r="E854" s="93"/>
      <c r="F854" s="93"/>
      <c r="G854" s="93"/>
      <c r="H854" s="93"/>
      <c r="I854" s="97"/>
      <c r="J854" s="97"/>
      <c r="K854" s="97"/>
      <c r="L854" s="97"/>
      <c r="M854" s="98">
        <f>I854+J854+K854+MYCS8[[#This Row],[Non contractual commitments]]</f>
        <v>0</v>
      </c>
      <c r="N854" s="97"/>
      <c r="O854" s="97"/>
      <c r="P854" s="97"/>
      <c r="Q854" s="97"/>
      <c r="R854" s="97"/>
      <c r="S854" s="93"/>
      <c r="T854" s="93"/>
      <c r="U854" s="100"/>
    </row>
    <row r="855" spans="1:21" ht="20.25" x14ac:dyDescent="0.3">
      <c r="A855" s="93"/>
      <c r="B855" s="94" t="str">
        <f ca="1">IFERROR(OFFSET(DC[[#Headers],[Code Project]],MATCH(MYCS8[[#This Row],[Project Code and Name ]],DC[Code Project],0),-3),"")</f>
        <v/>
      </c>
      <c r="C855" s="93"/>
      <c r="D855" s="93"/>
      <c r="E855" s="93"/>
      <c r="F855" s="93"/>
      <c r="G855" s="93"/>
      <c r="H855" s="93"/>
      <c r="I855" s="97"/>
      <c r="J855" s="97"/>
      <c r="K855" s="97"/>
      <c r="L855" s="97"/>
      <c r="M855" s="98">
        <f>I855+J855+K855+MYCS8[[#This Row],[Non contractual commitments]]</f>
        <v>0</v>
      </c>
      <c r="N855" s="97"/>
      <c r="O855" s="97"/>
      <c r="P855" s="97"/>
      <c r="Q855" s="97"/>
      <c r="R855" s="97"/>
      <c r="S855" s="93"/>
      <c r="T855" s="93"/>
      <c r="U855" s="100"/>
    </row>
    <row r="856" spans="1:21" ht="20.25" x14ac:dyDescent="0.3">
      <c r="A856" s="93"/>
      <c r="B856" s="94" t="str">
        <f ca="1">IFERROR(OFFSET(DC[[#Headers],[Code Project]],MATCH(MYCS8[[#This Row],[Project Code and Name ]],DC[Code Project],0),-3),"")</f>
        <v/>
      </c>
      <c r="C856" s="93"/>
      <c r="D856" s="93"/>
      <c r="E856" s="93"/>
      <c r="F856" s="93"/>
      <c r="G856" s="93"/>
      <c r="H856" s="93"/>
      <c r="I856" s="97"/>
      <c r="J856" s="97"/>
      <c r="K856" s="97"/>
      <c r="L856" s="97"/>
      <c r="M856" s="98">
        <f>I856+J856+K856+MYCS8[[#This Row],[Non contractual commitments]]</f>
        <v>0</v>
      </c>
      <c r="N856" s="97"/>
      <c r="O856" s="97"/>
      <c r="P856" s="97"/>
      <c r="Q856" s="97"/>
      <c r="R856" s="97"/>
      <c r="S856" s="93"/>
      <c r="T856" s="93"/>
      <c r="U856" s="100"/>
    </row>
    <row r="857" spans="1:21" ht="20.25" x14ac:dyDescent="0.3">
      <c r="A857" s="93"/>
      <c r="B857" s="94" t="str">
        <f ca="1">IFERROR(OFFSET(DC[[#Headers],[Code Project]],MATCH(MYCS8[[#This Row],[Project Code and Name ]],DC[Code Project],0),-3),"")</f>
        <v/>
      </c>
      <c r="C857" s="93"/>
      <c r="D857" s="93"/>
      <c r="E857" s="93"/>
      <c r="F857" s="93"/>
      <c r="G857" s="93"/>
      <c r="H857" s="93"/>
      <c r="I857" s="97"/>
      <c r="J857" s="97"/>
      <c r="K857" s="97"/>
      <c r="L857" s="97"/>
      <c r="M857" s="98">
        <f>I857+J857+K857+MYCS8[[#This Row],[Non contractual commitments]]</f>
        <v>0</v>
      </c>
      <c r="N857" s="97"/>
      <c r="O857" s="97"/>
      <c r="P857" s="97"/>
      <c r="Q857" s="97"/>
      <c r="R857" s="97"/>
      <c r="S857" s="93"/>
      <c r="T857" s="93"/>
      <c r="U857" s="100"/>
    </row>
    <row r="858" spans="1:21" ht="20.25" x14ac:dyDescent="0.3">
      <c r="A858" s="93"/>
      <c r="B858" s="94" t="str">
        <f ca="1">IFERROR(OFFSET(DC[[#Headers],[Code Project]],MATCH(MYCS8[[#This Row],[Project Code and Name ]],DC[Code Project],0),-3),"")</f>
        <v/>
      </c>
      <c r="C858" s="93"/>
      <c r="D858" s="93"/>
      <c r="E858" s="93"/>
      <c r="F858" s="93"/>
      <c r="G858" s="93"/>
      <c r="H858" s="93"/>
      <c r="I858" s="97"/>
      <c r="J858" s="97"/>
      <c r="K858" s="97"/>
      <c r="L858" s="97"/>
      <c r="M858" s="98">
        <f>I858+J858+K858+MYCS8[[#This Row],[Non contractual commitments]]</f>
        <v>0</v>
      </c>
      <c r="N858" s="97"/>
      <c r="O858" s="97"/>
      <c r="P858" s="97"/>
      <c r="Q858" s="97"/>
      <c r="R858" s="97"/>
      <c r="S858" s="93"/>
      <c r="T858" s="93"/>
      <c r="U858" s="100"/>
    </row>
    <row r="859" spans="1:21" ht="20.25" x14ac:dyDescent="0.3">
      <c r="A859" s="93"/>
      <c r="B859" s="94" t="str">
        <f ca="1">IFERROR(OFFSET(DC[[#Headers],[Code Project]],MATCH(MYCS8[[#This Row],[Project Code and Name ]],DC[Code Project],0),-3),"")</f>
        <v/>
      </c>
      <c r="C859" s="93"/>
      <c r="D859" s="93"/>
      <c r="E859" s="93"/>
      <c r="F859" s="93"/>
      <c r="G859" s="93"/>
      <c r="H859" s="93"/>
      <c r="I859" s="97"/>
      <c r="J859" s="97"/>
      <c r="K859" s="97"/>
      <c r="L859" s="97"/>
      <c r="M859" s="98">
        <f>I859+J859+K859+MYCS8[[#This Row],[Non contractual commitments]]</f>
        <v>0</v>
      </c>
      <c r="N859" s="97"/>
      <c r="O859" s="97"/>
      <c r="P859" s="97"/>
      <c r="Q859" s="97"/>
      <c r="R859" s="97"/>
      <c r="S859" s="93"/>
      <c r="T859" s="93"/>
      <c r="U859" s="100"/>
    </row>
    <row r="860" spans="1:21" ht="20.25" x14ac:dyDescent="0.3">
      <c r="A860" s="93"/>
      <c r="B860" s="94" t="str">
        <f ca="1">IFERROR(OFFSET(DC[[#Headers],[Code Project]],MATCH(MYCS8[[#This Row],[Project Code and Name ]],DC[Code Project],0),-3),"")</f>
        <v/>
      </c>
      <c r="C860" s="93"/>
      <c r="D860" s="93"/>
      <c r="E860" s="93"/>
      <c r="F860" s="93"/>
      <c r="G860" s="93"/>
      <c r="H860" s="93"/>
      <c r="I860" s="97"/>
      <c r="J860" s="97"/>
      <c r="K860" s="97"/>
      <c r="L860" s="97"/>
      <c r="M860" s="98">
        <f>I860+J860+K860+MYCS8[[#This Row],[Non contractual commitments]]</f>
        <v>0</v>
      </c>
      <c r="N860" s="97"/>
      <c r="O860" s="97"/>
      <c r="P860" s="97"/>
      <c r="Q860" s="97"/>
      <c r="R860" s="97"/>
      <c r="S860" s="93"/>
      <c r="T860" s="93"/>
      <c r="U860" s="100"/>
    </row>
    <row r="861" spans="1:21" ht="20.25" x14ac:dyDescent="0.3">
      <c r="A861" s="93"/>
      <c r="B861" s="94" t="str">
        <f ca="1">IFERROR(OFFSET(DC[[#Headers],[Code Project]],MATCH(MYCS8[[#This Row],[Project Code and Name ]],DC[Code Project],0),-3),"")</f>
        <v/>
      </c>
      <c r="C861" s="93"/>
      <c r="D861" s="93"/>
      <c r="E861" s="93"/>
      <c r="F861" s="93"/>
      <c r="G861" s="93"/>
      <c r="H861" s="93"/>
      <c r="I861" s="97"/>
      <c r="J861" s="97"/>
      <c r="K861" s="97"/>
      <c r="L861" s="97"/>
      <c r="M861" s="98">
        <f>I861+J861+K861+MYCS8[[#This Row],[Non contractual commitments]]</f>
        <v>0</v>
      </c>
      <c r="N861" s="97"/>
      <c r="O861" s="97"/>
      <c r="P861" s="97"/>
      <c r="Q861" s="97"/>
      <c r="R861" s="97"/>
      <c r="S861" s="93"/>
      <c r="T861" s="93"/>
      <c r="U861" s="100"/>
    </row>
    <row r="862" spans="1:21" ht="20.25" x14ac:dyDescent="0.3">
      <c r="A862" s="93"/>
      <c r="B862" s="94" t="str">
        <f ca="1">IFERROR(OFFSET(DC[[#Headers],[Code Project]],MATCH(MYCS8[[#This Row],[Project Code and Name ]],DC[Code Project],0),-3),"")</f>
        <v/>
      </c>
      <c r="C862" s="93"/>
      <c r="D862" s="93"/>
      <c r="E862" s="93"/>
      <c r="F862" s="93"/>
      <c r="G862" s="93"/>
      <c r="H862" s="93"/>
      <c r="I862" s="97"/>
      <c r="J862" s="97"/>
      <c r="K862" s="97"/>
      <c r="L862" s="97"/>
      <c r="M862" s="98">
        <f>I862+J862+K862+MYCS8[[#This Row],[Non contractual commitments]]</f>
        <v>0</v>
      </c>
      <c r="N862" s="97"/>
      <c r="O862" s="97"/>
      <c r="P862" s="97"/>
      <c r="Q862" s="97"/>
      <c r="R862" s="97"/>
      <c r="S862" s="93"/>
      <c r="T862" s="93"/>
      <c r="U862" s="100"/>
    </row>
    <row r="863" spans="1:21" ht="20.25" x14ac:dyDescent="0.3">
      <c r="A863" s="93"/>
      <c r="B863" s="94" t="str">
        <f ca="1">IFERROR(OFFSET(DC[[#Headers],[Code Project]],MATCH(MYCS8[[#This Row],[Project Code and Name ]],DC[Code Project],0),-3),"")</f>
        <v/>
      </c>
      <c r="C863" s="93"/>
      <c r="D863" s="93"/>
      <c r="E863" s="93"/>
      <c r="F863" s="93"/>
      <c r="G863" s="93"/>
      <c r="H863" s="93"/>
      <c r="I863" s="97"/>
      <c r="J863" s="97"/>
      <c r="K863" s="97"/>
      <c r="L863" s="97"/>
      <c r="M863" s="98">
        <f>I863+J863+K863+MYCS8[[#This Row],[Non contractual commitments]]</f>
        <v>0</v>
      </c>
      <c r="N863" s="97"/>
      <c r="O863" s="97"/>
      <c r="P863" s="97"/>
      <c r="Q863" s="97"/>
      <c r="R863" s="97"/>
      <c r="S863" s="93"/>
      <c r="T863" s="93"/>
      <c r="U863" s="100"/>
    </row>
    <row r="864" spans="1:21" ht="20.25" x14ac:dyDescent="0.3">
      <c r="A864" s="93"/>
      <c r="B864" s="94" t="str">
        <f ca="1">IFERROR(OFFSET(DC[[#Headers],[Code Project]],MATCH(MYCS8[[#This Row],[Project Code and Name ]],DC[Code Project],0),-3),"")</f>
        <v/>
      </c>
      <c r="C864" s="93"/>
      <c r="D864" s="93"/>
      <c r="E864" s="93"/>
      <c r="F864" s="93"/>
      <c r="G864" s="93"/>
      <c r="H864" s="93"/>
      <c r="I864" s="97"/>
      <c r="J864" s="97"/>
      <c r="K864" s="97"/>
      <c r="L864" s="97"/>
      <c r="M864" s="98">
        <f>I864+J864+K864+MYCS8[[#This Row],[Non contractual commitments]]</f>
        <v>0</v>
      </c>
      <c r="N864" s="97"/>
      <c r="O864" s="97"/>
      <c r="P864" s="97"/>
      <c r="Q864" s="97"/>
      <c r="R864" s="97"/>
      <c r="S864" s="93"/>
      <c r="T864" s="93"/>
      <c r="U864" s="100"/>
    </row>
    <row r="865" spans="1:21" ht="20.25" x14ac:dyDescent="0.3">
      <c r="A865" s="93"/>
      <c r="B865" s="94" t="str">
        <f ca="1">IFERROR(OFFSET(DC[[#Headers],[Code Project]],MATCH(MYCS8[[#This Row],[Project Code and Name ]],DC[Code Project],0),-3),"")</f>
        <v/>
      </c>
      <c r="C865" s="93"/>
      <c r="D865" s="93"/>
      <c r="E865" s="93"/>
      <c r="F865" s="93"/>
      <c r="G865" s="93"/>
      <c r="H865" s="93"/>
      <c r="I865" s="97"/>
      <c r="J865" s="97"/>
      <c r="K865" s="97"/>
      <c r="L865" s="97"/>
      <c r="M865" s="98">
        <f>I865+J865+K865+MYCS8[[#This Row],[Non contractual commitments]]</f>
        <v>0</v>
      </c>
      <c r="N865" s="97"/>
      <c r="O865" s="97"/>
      <c r="P865" s="97"/>
      <c r="Q865" s="97"/>
      <c r="R865" s="97"/>
      <c r="S865" s="93"/>
      <c r="T865" s="93"/>
      <c r="U865" s="100"/>
    </row>
    <row r="866" spans="1:21" ht="20.25" x14ac:dyDescent="0.3">
      <c r="A866" s="93"/>
      <c r="B866" s="94" t="str">
        <f ca="1">IFERROR(OFFSET(DC[[#Headers],[Code Project]],MATCH(MYCS8[[#This Row],[Project Code and Name ]],DC[Code Project],0),-3),"")</f>
        <v/>
      </c>
      <c r="C866" s="93"/>
      <c r="D866" s="93"/>
      <c r="E866" s="93"/>
      <c r="F866" s="93"/>
      <c r="G866" s="93"/>
      <c r="H866" s="93"/>
      <c r="I866" s="97"/>
      <c r="J866" s="97"/>
      <c r="K866" s="97"/>
      <c r="L866" s="97"/>
      <c r="M866" s="98">
        <f>I866+J866+K866+MYCS8[[#This Row],[Non contractual commitments]]</f>
        <v>0</v>
      </c>
      <c r="N866" s="97"/>
      <c r="O866" s="97"/>
      <c r="P866" s="97"/>
      <c r="Q866" s="97"/>
      <c r="R866" s="97"/>
      <c r="S866" s="93"/>
      <c r="T866" s="93"/>
      <c r="U866" s="100"/>
    </row>
    <row r="867" spans="1:21" ht="20.25" x14ac:dyDescent="0.3">
      <c r="A867" s="93"/>
      <c r="B867" s="94" t="str">
        <f ca="1">IFERROR(OFFSET(DC[[#Headers],[Code Project]],MATCH(MYCS8[[#This Row],[Project Code and Name ]],DC[Code Project],0),-3),"")</f>
        <v/>
      </c>
      <c r="C867" s="93"/>
      <c r="D867" s="93"/>
      <c r="E867" s="93"/>
      <c r="F867" s="93"/>
      <c r="G867" s="93"/>
      <c r="H867" s="93"/>
      <c r="I867" s="97"/>
      <c r="J867" s="97"/>
      <c r="K867" s="97"/>
      <c r="L867" s="97"/>
      <c r="M867" s="98">
        <f>I867+J867+K867+MYCS8[[#This Row],[Non contractual commitments]]</f>
        <v>0</v>
      </c>
      <c r="N867" s="97"/>
      <c r="O867" s="97"/>
      <c r="P867" s="97"/>
      <c r="Q867" s="97"/>
      <c r="R867" s="97"/>
      <c r="S867" s="93"/>
      <c r="T867" s="93"/>
      <c r="U867" s="100"/>
    </row>
    <row r="868" spans="1:21" ht="20.25" x14ac:dyDescent="0.3">
      <c r="A868" s="93"/>
      <c r="B868" s="94" t="str">
        <f ca="1">IFERROR(OFFSET(DC[[#Headers],[Code Project]],MATCH(MYCS8[[#This Row],[Project Code and Name ]],DC[Code Project],0),-3),"")</f>
        <v/>
      </c>
      <c r="C868" s="93"/>
      <c r="D868" s="93"/>
      <c r="E868" s="93"/>
      <c r="F868" s="93"/>
      <c r="G868" s="93"/>
      <c r="H868" s="93"/>
      <c r="I868" s="97"/>
      <c r="J868" s="97"/>
      <c r="K868" s="97"/>
      <c r="L868" s="97"/>
      <c r="M868" s="98">
        <f>I868+J868+K868+MYCS8[[#This Row],[Non contractual commitments]]</f>
        <v>0</v>
      </c>
      <c r="N868" s="97"/>
      <c r="O868" s="97"/>
      <c r="P868" s="97"/>
      <c r="Q868" s="97"/>
      <c r="R868" s="97"/>
      <c r="S868" s="93"/>
      <c r="T868" s="93"/>
      <c r="U868" s="100"/>
    </row>
    <row r="869" spans="1:21" ht="20.25" x14ac:dyDescent="0.3">
      <c r="A869" s="93"/>
      <c r="B869" s="94" t="str">
        <f ca="1">IFERROR(OFFSET(DC[[#Headers],[Code Project]],MATCH(MYCS8[[#This Row],[Project Code and Name ]],DC[Code Project],0),-3),"")</f>
        <v/>
      </c>
      <c r="C869" s="93"/>
      <c r="D869" s="93"/>
      <c r="E869" s="93"/>
      <c r="F869" s="93"/>
      <c r="G869" s="93"/>
      <c r="H869" s="93"/>
      <c r="I869" s="97"/>
      <c r="J869" s="97"/>
      <c r="K869" s="97"/>
      <c r="L869" s="97"/>
      <c r="M869" s="98">
        <f>I869+J869+K869+MYCS8[[#This Row],[Non contractual commitments]]</f>
        <v>0</v>
      </c>
      <c r="N869" s="97"/>
      <c r="O869" s="97"/>
      <c r="P869" s="97"/>
      <c r="Q869" s="97"/>
      <c r="R869" s="97"/>
      <c r="S869" s="93"/>
      <c r="T869" s="93"/>
      <c r="U869" s="100"/>
    </row>
    <row r="870" spans="1:21" ht="20.25" x14ac:dyDescent="0.3">
      <c r="A870" s="93"/>
      <c r="B870" s="94" t="str">
        <f ca="1">IFERROR(OFFSET(DC[[#Headers],[Code Project]],MATCH(MYCS8[[#This Row],[Project Code and Name ]],DC[Code Project],0),-3),"")</f>
        <v/>
      </c>
      <c r="C870" s="93"/>
      <c r="D870" s="93"/>
      <c r="E870" s="93"/>
      <c r="F870" s="93"/>
      <c r="G870" s="93"/>
      <c r="H870" s="93"/>
      <c r="I870" s="97"/>
      <c r="J870" s="97"/>
      <c r="K870" s="97"/>
      <c r="L870" s="97"/>
      <c r="M870" s="98">
        <f>I870+J870+K870+MYCS8[[#This Row],[Non contractual commitments]]</f>
        <v>0</v>
      </c>
      <c r="N870" s="97"/>
      <c r="O870" s="97"/>
      <c r="P870" s="97"/>
      <c r="Q870" s="97"/>
      <c r="R870" s="97"/>
      <c r="S870" s="93"/>
      <c r="T870" s="93"/>
      <c r="U870" s="100"/>
    </row>
    <row r="871" spans="1:21" ht="20.25" x14ac:dyDescent="0.3">
      <c r="A871" s="93"/>
      <c r="B871" s="94" t="str">
        <f ca="1">IFERROR(OFFSET(DC[[#Headers],[Code Project]],MATCH(MYCS8[[#This Row],[Project Code and Name ]],DC[Code Project],0),-3),"")</f>
        <v/>
      </c>
      <c r="C871" s="93"/>
      <c r="D871" s="93"/>
      <c r="E871" s="93"/>
      <c r="F871" s="93"/>
      <c r="G871" s="93"/>
      <c r="H871" s="93"/>
      <c r="I871" s="97"/>
      <c r="J871" s="97"/>
      <c r="K871" s="97"/>
      <c r="L871" s="97"/>
      <c r="M871" s="98">
        <f>I871+J871+K871+MYCS8[[#This Row],[Non contractual commitments]]</f>
        <v>0</v>
      </c>
      <c r="N871" s="97"/>
      <c r="O871" s="97"/>
      <c r="P871" s="97"/>
      <c r="Q871" s="97"/>
      <c r="R871" s="97"/>
      <c r="S871" s="93"/>
      <c r="T871" s="93"/>
      <c r="U871" s="100"/>
    </row>
    <row r="872" spans="1:21" ht="20.25" x14ac:dyDescent="0.3">
      <c r="A872" s="93"/>
      <c r="B872" s="94" t="str">
        <f ca="1">IFERROR(OFFSET(DC[[#Headers],[Code Project]],MATCH(MYCS8[[#This Row],[Project Code and Name ]],DC[Code Project],0),-3),"")</f>
        <v/>
      </c>
      <c r="C872" s="93"/>
      <c r="D872" s="93"/>
      <c r="E872" s="93"/>
      <c r="F872" s="93"/>
      <c r="G872" s="93"/>
      <c r="H872" s="93"/>
      <c r="I872" s="97"/>
      <c r="J872" s="97"/>
      <c r="K872" s="97"/>
      <c r="L872" s="97"/>
      <c r="M872" s="98">
        <f>I872+J872+K872+MYCS8[[#This Row],[Non contractual commitments]]</f>
        <v>0</v>
      </c>
      <c r="N872" s="97"/>
      <c r="O872" s="97"/>
      <c r="P872" s="97"/>
      <c r="Q872" s="97"/>
      <c r="R872" s="97"/>
      <c r="S872" s="93"/>
      <c r="T872" s="93"/>
      <c r="U872" s="100"/>
    </row>
    <row r="873" spans="1:21" ht="20.25" x14ac:dyDescent="0.3">
      <c r="A873" s="93"/>
      <c r="B873" s="94" t="str">
        <f ca="1">IFERROR(OFFSET(DC[[#Headers],[Code Project]],MATCH(MYCS8[[#This Row],[Project Code and Name ]],DC[Code Project],0),-3),"")</f>
        <v/>
      </c>
      <c r="C873" s="93"/>
      <c r="D873" s="93"/>
      <c r="E873" s="93"/>
      <c r="F873" s="93"/>
      <c r="G873" s="93"/>
      <c r="H873" s="93"/>
      <c r="I873" s="97"/>
      <c r="J873" s="97"/>
      <c r="K873" s="97"/>
      <c r="L873" s="97"/>
      <c r="M873" s="98">
        <f>I873+J873+K873+MYCS8[[#This Row],[Non contractual commitments]]</f>
        <v>0</v>
      </c>
      <c r="N873" s="97"/>
      <c r="O873" s="97"/>
      <c r="P873" s="97"/>
      <c r="Q873" s="97"/>
      <c r="R873" s="97"/>
      <c r="S873" s="93"/>
      <c r="T873" s="93"/>
      <c r="U873" s="100"/>
    </row>
    <row r="874" spans="1:21" ht="20.25" x14ac:dyDescent="0.3">
      <c r="A874" s="93"/>
      <c r="B874" s="94" t="str">
        <f ca="1">IFERROR(OFFSET(DC[[#Headers],[Code Project]],MATCH(MYCS8[[#This Row],[Project Code and Name ]],DC[Code Project],0),-3),"")</f>
        <v/>
      </c>
      <c r="C874" s="93"/>
      <c r="D874" s="93"/>
      <c r="E874" s="93"/>
      <c r="F874" s="93"/>
      <c r="G874" s="93"/>
      <c r="H874" s="93"/>
      <c r="I874" s="97"/>
      <c r="J874" s="97"/>
      <c r="K874" s="97"/>
      <c r="L874" s="97"/>
      <c r="M874" s="98">
        <f>I874+J874+K874+MYCS8[[#This Row],[Non contractual commitments]]</f>
        <v>0</v>
      </c>
      <c r="N874" s="97"/>
      <c r="O874" s="97"/>
      <c r="P874" s="97"/>
      <c r="Q874" s="97"/>
      <c r="R874" s="97"/>
      <c r="S874" s="93"/>
      <c r="T874" s="93"/>
      <c r="U874" s="100"/>
    </row>
    <row r="875" spans="1:21" ht="20.25" x14ac:dyDescent="0.3">
      <c r="A875" s="93"/>
      <c r="B875" s="94" t="str">
        <f ca="1">IFERROR(OFFSET(DC[[#Headers],[Code Project]],MATCH(MYCS8[[#This Row],[Project Code and Name ]],DC[Code Project],0),-3),"")</f>
        <v/>
      </c>
      <c r="C875" s="93"/>
      <c r="D875" s="93"/>
      <c r="E875" s="93"/>
      <c r="F875" s="93"/>
      <c r="G875" s="93"/>
      <c r="H875" s="93"/>
      <c r="I875" s="97"/>
      <c r="J875" s="97"/>
      <c r="K875" s="97"/>
      <c r="L875" s="97"/>
      <c r="M875" s="98">
        <f>I875+J875+K875+MYCS8[[#This Row],[Non contractual commitments]]</f>
        <v>0</v>
      </c>
      <c r="N875" s="97"/>
      <c r="O875" s="97"/>
      <c r="P875" s="97"/>
      <c r="Q875" s="97"/>
      <c r="R875" s="97"/>
      <c r="S875" s="93"/>
      <c r="T875" s="93"/>
      <c r="U875" s="100"/>
    </row>
    <row r="876" spans="1:21" ht="20.25" x14ac:dyDescent="0.3">
      <c r="A876" s="93"/>
      <c r="B876" s="94" t="str">
        <f ca="1">IFERROR(OFFSET(DC[[#Headers],[Code Project]],MATCH(MYCS8[[#This Row],[Project Code and Name ]],DC[Code Project],0),-3),"")</f>
        <v/>
      </c>
      <c r="C876" s="93"/>
      <c r="D876" s="93"/>
      <c r="E876" s="93"/>
      <c r="F876" s="93"/>
      <c r="G876" s="93"/>
      <c r="H876" s="93"/>
      <c r="I876" s="97"/>
      <c r="J876" s="97"/>
      <c r="K876" s="97"/>
      <c r="L876" s="97"/>
      <c r="M876" s="98">
        <f>I876+J876+K876+MYCS8[[#This Row],[Non contractual commitments]]</f>
        <v>0</v>
      </c>
      <c r="N876" s="97"/>
      <c r="O876" s="97"/>
      <c r="P876" s="97"/>
      <c r="Q876" s="97"/>
      <c r="R876" s="97"/>
      <c r="S876" s="93"/>
      <c r="T876" s="93"/>
      <c r="U876" s="100"/>
    </row>
    <row r="877" spans="1:21" ht="20.25" x14ac:dyDescent="0.3">
      <c r="A877" s="93"/>
      <c r="B877" s="94" t="str">
        <f ca="1">IFERROR(OFFSET(DC[[#Headers],[Code Project]],MATCH(MYCS8[[#This Row],[Project Code and Name ]],DC[Code Project],0),-3),"")</f>
        <v/>
      </c>
      <c r="C877" s="93"/>
      <c r="D877" s="93"/>
      <c r="E877" s="93"/>
      <c r="F877" s="93"/>
      <c r="G877" s="93"/>
      <c r="H877" s="93"/>
      <c r="I877" s="97"/>
      <c r="J877" s="97"/>
      <c r="K877" s="97"/>
      <c r="L877" s="97"/>
      <c r="M877" s="98">
        <f>I877+J877+K877+MYCS8[[#This Row],[Non contractual commitments]]</f>
        <v>0</v>
      </c>
      <c r="N877" s="97"/>
      <c r="O877" s="97"/>
      <c r="P877" s="97"/>
      <c r="Q877" s="97"/>
      <c r="R877" s="97"/>
      <c r="S877" s="93"/>
      <c r="T877" s="93"/>
      <c r="U877" s="100"/>
    </row>
    <row r="878" spans="1:21" ht="20.25" x14ac:dyDescent="0.3">
      <c r="A878" s="93"/>
      <c r="B878" s="94" t="str">
        <f ca="1">IFERROR(OFFSET(DC[[#Headers],[Code Project]],MATCH(MYCS8[[#This Row],[Project Code and Name ]],DC[Code Project],0),-3),"")</f>
        <v/>
      </c>
      <c r="C878" s="93"/>
      <c r="D878" s="93"/>
      <c r="E878" s="93"/>
      <c r="F878" s="93"/>
      <c r="G878" s="93"/>
      <c r="H878" s="93"/>
      <c r="I878" s="97"/>
      <c r="J878" s="97"/>
      <c r="K878" s="97"/>
      <c r="L878" s="97"/>
      <c r="M878" s="98">
        <f>I878+J878+K878+MYCS8[[#This Row],[Non contractual commitments]]</f>
        <v>0</v>
      </c>
      <c r="N878" s="97"/>
      <c r="O878" s="97"/>
      <c r="P878" s="97"/>
      <c r="Q878" s="97"/>
      <c r="R878" s="97"/>
      <c r="S878" s="93"/>
      <c r="T878" s="93"/>
      <c r="U878" s="100"/>
    </row>
    <row r="879" spans="1:21" ht="20.25" x14ac:dyDescent="0.3">
      <c r="A879" s="93"/>
      <c r="B879" s="94" t="str">
        <f ca="1">IFERROR(OFFSET(DC[[#Headers],[Code Project]],MATCH(MYCS8[[#This Row],[Project Code and Name ]],DC[Code Project],0),-3),"")</f>
        <v/>
      </c>
      <c r="C879" s="93"/>
      <c r="D879" s="93"/>
      <c r="E879" s="93"/>
      <c r="F879" s="93"/>
      <c r="G879" s="93"/>
      <c r="H879" s="93"/>
      <c r="I879" s="97"/>
      <c r="J879" s="97"/>
      <c r="K879" s="97"/>
      <c r="L879" s="97"/>
      <c r="M879" s="98">
        <f>I879+J879+K879+MYCS8[[#This Row],[Non contractual commitments]]</f>
        <v>0</v>
      </c>
      <c r="N879" s="97"/>
      <c r="O879" s="97"/>
      <c r="P879" s="97"/>
      <c r="Q879" s="97"/>
      <c r="R879" s="97"/>
      <c r="S879" s="93"/>
      <c r="T879" s="93"/>
      <c r="U879" s="100"/>
    </row>
    <row r="880" spans="1:21" ht="20.25" x14ac:dyDescent="0.3">
      <c r="A880" s="93"/>
      <c r="B880" s="94" t="str">
        <f ca="1">IFERROR(OFFSET(DC[[#Headers],[Code Project]],MATCH(MYCS8[[#This Row],[Project Code and Name ]],DC[Code Project],0),-3),"")</f>
        <v/>
      </c>
      <c r="C880" s="93"/>
      <c r="D880" s="93"/>
      <c r="E880" s="93"/>
      <c r="F880" s="93"/>
      <c r="G880" s="93"/>
      <c r="H880" s="93"/>
      <c r="I880" s="97"/>
      <c r="J880" s="97"/>
      <c r="K880" s="97"/>
      <c r="L880" s="97"/>
      <c r="M880" s="98">
        <f>I880+J880+K880+MYCS8[[#This Row],[Non contractual commitments]]</f>
        <v>0</v>
      </c>
      <c r="N880" s="97"/>
      <c r="O880" s="97"/>
      <c r="P880" s="97"/>
      <c r="Q880" s="97"/>
      <c r="R880" s="97"/>
      <c r="S880" s="93"/>
      <c r="T880" s="93"/>
      <c r="U880" s="100"/>
    </row>
    <row r="881" spans="1:21" ht="20.25" x14ac:dyDescent="0.3">
      <c r="A881" s="93"/>
      <c r="B881" s="94" t="str">
        <f ca="1">IFERROR(OFFSET(DC[[#Headers],[Code Project]],MATCH(MYCS8[[#This Row],[Project Code and Name ]],DC[Code Project],0),-3),"")</f>
        <v/>
      </c>
      <c r="C881" s="93"/>
      <c r="D881" s="93"/>
      <c r="E881" s="93"/>
      <c r="F881" s="93"/>
      <c r="G881" s="93"/>
      <c r="H881" s="93"/>
      <c r="I881" s="97"/>
      <c r="J881" s="97"/>
      <c r="K881" s="97"/>
      <c r="L881" s="97"/>
      <c r="M881" s="98">
        <f>I881+J881+K881+MYCS8[[#This Row],[Non contractual commitments]]</f>
        <v>0</v>
      </c>
      <c r="N881" s="97"/>
      <c r="O881" s="97"/>
      <c r="P881" s="97"/>
      <c r="Q881" s="97"/>
      <c r="R881" s="97"/>
      <c r="S881" s="93"/>
      <c r="T881" s="93"/>
      <c r="U881" s="100"/>
    </row>
    <row r="882" spans="1:21" ht="20.25" x14ac:dyDescent="0.3">
      <c r="A882" s="93"/>
      <c r="B882" s="94" t="str">
        <f ca="1">IFERROR(OFFSET(DC[[#Headers],[Code Project]],MATCH(MYCS8[[#This Row],[Project Code and Name ]],DC[Code Project],0),-3),"")</f>
        <v/>
      </c>
      <c r="C882" s="93"/>
      <c r="D882" s="93"/>
      <c r="E882" s="93"/>
      <c r="F882" s="93"/>
      <c r="G882" s="93"/>
      <c r="H882" s="93"/>
      <c r="I882" s="97"/>
      <c r="J882" s="97"/>
      <c r="K882" s="97"/>
      <c r="L882" s="97"/>
      <c r="M882" s="98">
        <f>I882+J882+K882+MYCS8[[#This Row],[Non contractual commitments]]</f>
        <v>0</v>
      </c>
      <c r="N882" s="97"/>
      <c r="O882" s="97"/>
      <c r="P882" s="97"/>
      <c r="Q882" s="97"/>
      <c r="R882" s="97"/>
      <c r="S882" s="93"/>
      <c r="T882" s="93"/>
      <c r="U882" s="100"/>
    </row>
    <row r="883" spans="1:21" ht="20.25" x14ac:dyDescent="0.3">
      <c r="A883" s="93"/>
      <c r="B883" s="94" t="str">
        <f ca="1">IFERROR(OFFSET(DC[[#Headers],[Code Project]],MATCH(MYCS8[[#This Row],[Project Code and Name ]],DC[Code Project],0),-3),"")</f>
        <v/>
      </c>
      <c r="C883" s="93"/>
      <c r="D883" s="93"/>
      <c r="E883" s="93"/>
      <c r="F883" s="93"/>
      <c r="G883" s="93"/>
      <c r="H883" s="93"/>
      <c r="I883" s="97"/>
      <c r="J883" s="97"/>
      <c r="K883" s="97"/>
      <c r="L883" s="97"/>
      <c r="M883" s="98">
        <f>I883+J883+K883+MYCS8[[#This Row],[Non contractual commitments]]</f>
        <v>0</v>
      </c>
      <c r="N883" s="97"/>
      <c r="O883" s="97"/>
      <c r="P883" s="97"/>
      <c r="Q883" s="97"/>
      <c r="R883" s="97"/>
      <c r="S883" s="93"/>
      <c r="T883" s="93"/>
      <c r="U883" s="100"/>
    </row>
    <row r="884" spans="1:21" ht="20.25" x14ac:dyDescent="0.3">
      <c r="A884" s="93"/>
      <c r="B884" s="94" t="str">
        <f ca="1">IFERROR(OFFSET(DC[[#Headers],[Code Project]],MATCH(MYCS8[[#This Row],[Project Code and Name ]],DC[Code Project],0),-3),"")</f>
        <v/>
      </c>
      <c r="C884" s="93"/>
      <c r="D884" s="93"/>
      <c r="E884" s="93"/>
      <c r="F884" s="93"/>
      <c r="G884" s="93"/>
      <c r="H884" s="93"/>
      <c r="I884" s="97"/>
      <c r="J884" s="97"/>
      <c r="K884" s="97"/>
      <c r="L884" s="97"/>
      <c r="M884" s="98">
        <f>I884+J884+K884+MYCS8[[#This Row],[Non contractual commitments]]</f>
        <v>0</v>
      </c>
      <c r="N884" s="97"/>
      <c r="O884" s="97"/>
      <c r="P884" s="97"/>
      <c r="Q884" s="97"/>
      <c r="R884" s="97"/>
      <c r="S884" s="93"/>
      <c r="T884" s="93"/>
      <c r="U884" s="100"/>
    </row>
    <row r="885" spans="1:21" ht="20.25" x14ac:dyDescent="0.3">
      <c r="A885" s="93"/>
      <c r="B885" s="94" t="str">
        <f ca="1">IFERROR(OFFSET(DC[[#Headers],[Code Project]],MATCH(MYCS8[[#This Row],[Project Code and Name ]],DC[Code Project],0),-3),"")</f>
        <v/>
      </c>
      <c r="C885" s="93"/>
      <c r="D885" s="93"/>
      <c r="E885" s="93"/>
      <c r="F885" s="93"/>
      <c r="G885" s="93"/>
      <c r="H885" s="93"/>
      <c r="I885" s="97"/>
      <c r="J885" s="97"/>
      <c r="K885" s="97"/>
      <c r="L885" s="97"/>
      <c r="M885" s="98">
        <f>I885+J885+K885+MYCS8[[#This Row],[Non contractual commitments]]</f>
        <v>0</v>
      </c>
      <c r="N885" s="97"/>
      <c r="O885" s="97"/>
      <c r="P885" s="97"/>
      <c r="Q885" s="97"/>
      <c r="R885" s="97"/>
      <c r="S885" s="93"/>
      <c r="T885" s="93"/>
      <c r="U885" s="100"/>
    </row>
    <row r="886" spans="1:21" ht="20.25" x14ac:dyDescent="0.3">
      <c r="A886" s="93"/>
      <c r="B886" s="94" t="str">
        <f ca="1">IFERROR(OFFSET(DC[[#Headers],[Code Project]],MATCH(MYCS8[[#This Row],[Project Code and Name ]],DC[Code Project],0),-3),"")</f>
        <v/>
      </c>
      <c r="C886" s="93"/>
      <c r="D886" s="93"/>
      <c r="E886" s="93"/>
      <c r="F886" s="93"/>
      <c r="G886" s="93"/>
      <c r="H886" s="93"/>
      <c r="I886" s="97"/>
      <c r="J886" s="97"/>
      <c r="K886" s="97"/>
      <c r="L886" s="97"/>
      <c r="M886" s="98">
        <f>I886+J886+K886+MYCS8[[#This Row],[Non contractual commitments]]</f>
        <v>0</v>
      </c>
      <c r="N886" s="97"/>
      <c r="O886" s="97"/>
      <c r="P886" s="97"/>
      <c r="Q886" s="97"/>
      <c r="R886" s="97"/>
      <c r="S886" s="93"/>
      <c r="T886" s="93"/>
      <c r="U886" s="100"/>
    </row>
    <row r="887" spans="1:21" ht="20.25" x14ac:dyDescent="0.3">
      <c r="A887" s="93"/>
      <c r="B887" s="94" t="str">
        <f ca="1">IFERROR(OFFSET(DC[[#Headers],[Code Project]],MATCH(MYCS8[[#This Row],[Project Code and Name ]],DC[Code Project],0),-3),"")</f>
        <v/>
      </c>
      <c r="C887" s="93"/>
      <c r="D887" s="93"/>
      <c r="E887" s="93"/>
      <c r="F887" s="93"/>
      <c r="G887" s="93"/>
      <c r="H887" s="93"/>
      <c r="I887" s="97"/>
      <c r="J887" s="97"/>
      <c r="K887" s="97"/>
      <c r="L887" s="97"/>
      <c r="M887" s="98">
        <f>I887+J887+K887+MYCS8[[#This Row],[Non contractual commitments]]</f>
        <v>0</v>
      </c>
      <c r="N887" s="97"/>
      <c r="O887" s="97"/>
      <c r="P887" s="97"/>
      <c r="Q887" s="97"/>
      <c r="R887" s="97"/>
      <c r="S887" s="93"/>
      <c r="T887" s="93"/>
      <c r="U887" s="100"/>
    </row>
    <row r="888" spans="1:21" ht="20.25" x14ac:dyDescent="0.3">
      <c r="A888" s="93"/>
      <c r="B888" s="94" t="str">
        <f ca="1">IFERROR(OFFSET(DC[[#Headers],[Code Project]],MATCH(MYCS8[[#This Row],[Project Code and Name ]],DC[Code Project],0),-3),"")</f>
        <v/>
      </c>
      <c r="C888" s="93"/>
      <c r="D888" s="93"/>
      <c r="E888" s="93"/>
      <c r="F888" s="93"/>
      <c r="G888" s="93"/>
      <c r="H888" s="93"/>
      <c r="I888" s="97"/>
      <c r="J888" s="97"/>
      <c r="K888" s="97"/>
      <c r="L888" s="97"/>
      <c r="M888" s="98">
        <f>I888+J888+K888+MYCS8[[#This Row],[Non contractual commitments]]</f>
        <v>0</v>
      </c>
      <c r="N888" s="97"/>
      <c r="O888" s="97"/>
      <c r="P888" s="97"/>
      <c r="Q888" s="97"/>
      <c r="R888" s="97"/>
      <c r="S888" s="93"/>
      <c r="T888" s="93"/>
      <c r="U888" s="100"/>
    </row>
    <row r="889" spans="1:21" ht="20.25" x14ac:dyDescent="0.3">
      <c r="A889" s="93"/>
      <c r="B889" s="94" t="str">
        <f ca="1">IFERROR(OFFSET(DC[[#Headers],[Code Project]],MATCH(MYCS8[[#This Row],[Project Code and Name ]],DC[Code Project],0),-3),"")</f>
        <v/>
      </c>
      <c r="C889" s="93"/>
      <c r="D889" s="93"/>
      <c r="E889" s="93"/>
      <c r="F889" s="93"/>
      <c r="G889" s="93"/>
      <c r="H889" s="93"/>
      <c r="I889" s="97"/>
      <c r="J889" s="97"/>
      <c r="K889" s="97"/>
      <c r="L889" s="97"/>
      <c r="M889" s="98">
        <f>I889+J889+K889+MYCS8[[#This Row],[Non contractual commitments]]</f>
        <v>0</v>
      </c>
      <c r="N889" s="97"/>
      <c r="O889" s="97"/>
      <c r="P889" s="97"/>
      <c r="Q889" s="97"/>
      <c r="R889" s="97"/>
      <c r="S889" s="93"/>
      <c r="T889" s="93"/>
      <c r="U889" s="100"/>
    </row>
    <row r="890" spans="1:21" ht="20.25" x14ac:dyDescent="0.3">
      <c r="A890" s="93"/>
      <c r="B890" s="94" t="str">
        <f ca="1">IFERROR(OFFSET(DC[[#Headers],[Code Project]],MATCH(MYCS8[[#This Row],[Project Code and Name ]],DC[Code Project],0),-3),"")</f>
        <v/>
      </c>
      <c r="C890" s="93"/>
      <c r="D890" s="93"/>
      <c r="E890" s="93"/>
      <c r="F890" s="93"/>
      <c r="G890" s="93"/>
      <c r="H890" s="93"/>
      <c r="I890" s="97"/>
      <c r="J890" s="97"/>
      <c r="K890" s="97"/>
      <c r="L890" s="97"/>
      <c r="M890" s="98">
        <f>I890+J890+K890+MYCS8[[#This Row],[Non contractual commitments]]</f>
        <v>0</v>
      </c>
      <c r="N890" s="97"/>
      <c r="O890" s="97"/>
      <c r="P890" s="97"/>
      <c r="Q890" s="97"/>
      <c r="R890" s="97"/>
      <c r="S890" s="93"/>
      <c r="T890" s="93"/>
      <c r="U890" s="100"/>
    </row>
    <row r="891" spans="1:21" ht="20.25" x14ac:dyDescent="0.3">
      <c r="A891" s="93"/>
      <c r="B891" s="94" t="str">
        <f ca="1">IFERROR(OFFSET(DC[[#Headers],[Code Project]],MATCH(MYCS8[[#This Row],[Project Code and Name ]],DC[Code Project],0),-3),"")</f>
        <v/>
      </c>
      <c r="C891" s="93"/>
      <c r="D891" s="93"/>
      <c r="E891" s="93"/>
      <c r="F891" s="93"/>
      <c r="G891" s="93"/>
      <c r="H891" s="93"/>
      <c r="I891" s="97"/>
      <c r="J891" s="97"/>
      <c r="K891" s="97"/>
      <c r="L891" s="97"/>
      <c r="M891" s="98">
        <f>I891+J891+K891+MYCS8[[#This Row],[Non contractual commitments]]</f>
        <v>0</v>
      </c>
      <c r="N891" s="97"/>
      <c r="O891" s="97"/>
      <c r="P891" s="97"/>
      <c r="Q891" s="97"/>
      <c r="R891" s="97"/>
      <c r="S891" s="93"/>
      <c r="T891" s="93"/>
      <c r="U891" s="100"/>
    </row>
    <row r="892" spans="1:21" ht="20.25" x14ac:dyDescent="0.3">
      <c r="A892" s="93"/>
      <c r="B892" s="94" t="str">
        <f ca="1">IFERROR(OFFSET(DC[[#Headers],[Code Project]],MATCH(MYCS8[[#This Row],[Project Code and Name ]],DC[Code Project],0),-3),"")</f>
        <v/>
      </c>
      <c r="C892" s="93"/>
      <c r="D892" s="93"/>
      <c r="E892" s="93"/>
      <c r="F892" s="93"/>
      <c r="G892" s="93"/>
      <c r="H892" s="93"/>
      <c r="I892" s="97"/>
      <c r="J892" s="97"/>
      <c r="K892" s="97"/>
      <c r="L892" s="97"/>
      <c r="M892" s="98">
        <f>I892+J892+K892+MYCS8[[#This Row],[Non contractual commitments]]</f>
        <v>0</v>
      </c>
      <c r="N892" s="97"/>
      <c r="O892" s="97"/>
      <c r="P892" s="97"/>
      <c r="Q892" s="97"/>
      <c r="R892" s="97"/>
      <c r="S892" s="93"/>
      <c r="T892" s="93"/>
      <c r="U892" s="100"/>
    </row>
    <row r="893" spans="1:21" ht="20.25" x14ac:dyDescent="0.3">
      <c r="A893" s="93"/>
      <c r="B893" s="94" t="str">
        <f ca="1">IFERROR(OFFSET(DC[[#Headers],[Code Project]],MATCH(MYCS8[[#This Row],[Project Code and Name ]],DC[Code Project],0),-3),"")</f>
        <v/>
      </c>
      <c r="C893" s="93"/>
      <c r="D893" s="93"/>
      <c r="E893" s="93"/>
      <c r="F893" s="93"/>
      <c r="G893" s="93"/>
      <c r="H893" s="93"/>
      <c r="I893" s="97"/>
      <c r="J893" s="97"/>
      <c r="K893" s="97"/>
      <c r="L893" s="97"/>
      <c r="M893" s="98">
        <f>I893+J893+K893+MYCS8[[#This Row],[Non contractual commitments]]</f>
        <v>0</v>
      </c>
      <c r="N893" s="97"/>
      <c r="O893" s="97"/>
      <c r="P893" s="97"/>
      <c r="Q893" s="97"/>
      <c r="R893" s="97"/>
      <c r="S893" s="93"/>
      <c r="T893" s="93"/>
      <c r="U893" s="100"/>
    </row>
    <row r="894" spans="1:21" ht="20.25" x14ac:dyDescent="0.3">
      <c r="A894" s="93"/>
      <c r="B894" s="94" t="str">
        <f ca="1">IFERROR(OFFSET(DC[[#Headers],[Code Project]],MATCH(MYCS8[[#This Row],[Project Code and Name ]],DC[Code Project],0),-3),"")</f>
        <v/>
      </c>
      <c r="C894" s="93"/>
      <c r="D894" s="93"/>
      <c r="E894" s="93"/>
      <c r="F894" s="93"/>
      <c r="G894" s="93"/>
      <c r="H894" s="93"/>
      <c r="I894" s="97"/>
      <c r="J894" s="97"/>
      <c r="K894" s="97"/>
      <c r="L894" s="97"/>
      <c r="M894" s="98">
        <f>I894+J894+K894+MYCS8[[#This Row],[Non contractual commitments]]</f>
        <v>0</v>
      </c>
      <c r="N894" s="97"/>
      <c r="O894" s="97"/>
      <c r="P894" s="97"/>
      <c r="Q894" s="97"/>
      <c r="R894" s="97"/>
      <c r="S894" s="93"/>
      <c r="T894" s="93"/>
      <c r="U894" s="100"/>
    </row>
    <row r="895" spans="1:21" ht="20.25" x14ac:dyDescent="0.3">
      <c r="A895" s="93"/>
      <c r="B895" s="94" t="str">
        <f ca="1">IFERROR(OFFSET(DC[[#Headers],[Code Project]],MATCH(MYCS8[[#This Row],[Project Code and Name ]],DC[Code Project],0),-3),"")</f>
        <v/>
      </c>
      <c r="C895" s="93"/>
      <c r="D895" s="93"/>
      <c r="E895" s="93"/>
      <c r="F895" s="93"/>
      <c r="G895" s="93"/>
      <c r="H895" s="93"/>
      <c r="I895" s="97"/>
      <c r="J895" s="97"/>
      <c r="K895" s="97"/>
      <c r="L895" s="97"/>
      <c r="M895" s="98">
        <f>I895+J895+K895+MYCS8[[#This Row],[Non contractual commitments]]</f>
        <v>0</v>
      </c>
      <c r="N895" s="97"/>
      <c r="O895" s="97"/>
      <c r="P895" s="97"/>
      <c r="Q895" s="97"/>
      <c r="R895" s="97"/>
      <c r="S895" s="93"/>
      <c r="T895" s="93"/>
      <c r="U895" s="100"/>
    </row>
    <row r="896" spans="1:21" ht="20.25" x14ac:dyDescent="0.3">
      <c r="A896" s="93"/>
      <c r="B896" s="94" t="str">
        <f ca="1">IFERROR(OFFSET(DC[[#Headers],[Code Project]],MATCH(MYCS8[[#This Row],[Project Code and Name ]],DC[Code Project],0),-3),"")</f>
        <v/>
      </c>
      <c r="C896" s="93"/>
      <c r="D896" s="93"/>
      <c r="E896" s="93"/>
      <c r="F896" s="93"/>
      <c r="G896" s="93"/>
      <c r="H896" s="93"/>
      <c r="I896" s="97"/>
      <c r="J896" s="97"/>
      <c r="K896" s="97"/>
      <c r="L896" s="97"/>
      <c r="M896" s="98">
        <f>I896+J896+K896+MYCS8[[#This Row],[Non contractual commitments]]</f>
        <v>0</v>
      </c>
      <c r="N896" s="97"/>
      <c r="O896" s="97"/>
      <c r="P896" s="97"/>
      <c r="Q896" s="97"/>
      <c r="R896" s="97"/>
      <c r="S896" s="93"/>
      <c r="T896" s="93"/>
      <c r="U896" s="100"/>
    </row>
    <row r="897" spans="1:21" ht="20.25" x14ac:dyDescent="0.3">
      <c r="A897" s="93"/>
      <c r="B897" s="94" t="str">
        <f ca="1">IFERROR(OFFSET(DC[[#Headers],[Code Project]],MATCH(MYCS8[[#This Row],[Project Code and Name ]],DC[Code Project],0),-3),"")</f>
        <v/>
      </c>
      <c r="C897" s="93"/>
      <c r="D897" s="93"/>
      <c r="E897" s="93"/>
      <c r="F897" s="93"/>
      <c r="G897" s="93"/>
      <c r="H897" s="93"/>
      <c r="I897" s="97"/>
      <c r="J897" s="97"/>
      <c r="K897" s="97"/>
      <c r="L897" s="97"/>
      <c r="M897" s="98">
        <f>I897+J897+K897+MYCS8[[#This Row],[Non contractual commitments]]</f>
        <v>0</v>
      </c>
      <c r="N897" s="97"/>
      <c r="O897" s="97"/>
      <c r="P897" s="97"/>
      <c r="Q897" s="97"/>
      <c r="R897" s="97"/>
      <c r="S897" s="93"/>
      <c r="T897" s="93"/>
      <c r="U897" s="100"/>
    </row>
    <row r="898" spans="1:21" ht="20.25" x14ac:dyDescent="0.3">
      <c r="A898" s="93"/>
      <c r="B898" s="94" t="str">
        <f ca="1">IFERROR(OFFSET(DC[[#Headers],[Code Project]],MATCH(MYCS8[[#This Row],[Project Code and Name ]],DC[Code Project],0),-3),"")</f>
        <v/>
      </c>
      <c r="C898" s="93"/>
      <c r="D898" s="93"/>
      <c r="E898" s="93"/>
      <c r="F898" s="93"/>
      <c r="G898" s="93"/>
      <c r="H898" s="93"/>
      <c r="I898" s="97"/>
      <c r="J898" s="97"/>
      <c r="K898" s="97"/>
      <c r="L898" s="97"/>
      <c r="M898" s="98">
        <f>I898+J898+K898+MYCS8[[#This Row],[Non contractual commitments]]</f>
        <v>0</v>
      </c>
      <c r="N898" s="97"/>
      <c r="O898" s="97"/>
      <c r="P898" s="97"/>
      <c r="Q898" s="97"/>
      <c r="R898" s="97"/>
      <c r="S898" s="93"/>
      <c r="T898" s="93"/>
      <c r="U898" s="100"/>
    </row>
    <row r="899" spans="1:21" ht="20.25" x14ac:dyDescent="0.3">
      <c r="A899" s="93"/>
      <c r="B899" s="94" t="str">
        <f ca="1">IFERROR(OFFSET(DC[[#Headers],[Code Project]],MATCH(MYCS8[[#This Row],[Project Code and Name ]],DC[Code Project],0),-3),"")</f>
        <v/>
      </c>
      <c r="C899" s="93"/>
      <c r="D899" s="93"/>
      <c r="E899" s="93"/>
      <c r="F899" s="93"/>
      <c r="G899" s="93"/>
      <c r="H899" s="93"/>
      <c r="I899" s="97"/>
      <c r="J899" s="97"/>
      <c r="K899" s="97"/>
      <c r="L899" s="97"/>
      <c r="M899" s="98">
        <f>I899+J899+K899+MYCS8[[#This Row],[Non contractual commitments]]</f>
        <v>0</v>
      </c>
      <c r="N899" s="97"/>
      <c r="O899" s="97"/>
      <c r="P899" s="97"/>
      <c r="Q899" s="97"/>
      <c r="R899" s="97"/>
      <c r="S899" s="93"/>
      <c r="T899" s="93"/>
      <c r="U899" s="100"/>
    </row>
    <row r="900" spans="1:21" ht="20.25" x14ac:dyDescent="0.3">
      <c r="A900" s="93"/>
      <c r="B900" s="94" t="str">
        <f ca="1">IFERROR(OFFSET(DC[[#Headers],[Code Project]],MATCH(MYCS8[[#This Row],[Project Code and Name ]],DC[Code Project],0),-3),"")</f>
        <v/>
      </c>
      <c r="C900" s="93"/>
      <c r="D900" s="93"/>
      <c r="E900" s="93"/>
      <c r="F900" s="93"/>
      <c r="G900" s="93"/>
      <c r="H900" s="93"/>
      <c r="I900" s="97"/>
      <c r="J900" s="97"/>
      <c r="K900" s="97"/>
      <c r="L900" s="97"/>
      <c r="M900" s="98">
        <f>I900+J900+K900+MYCS8[[#This Row],[Non contractual commitments]]</f>
        <v>0</v>
      </c>
      <c r="N900" s="97"/>
      <c r="O900" s="97"/>
      <c r="P900" s="97"/>
      <c r="Q900" s="97"/>
      <c r="R900" s="97"/>
      <c r="S900" s="93"/>
      <c r="T900" s="93"/>
      <c r="U900" s="100"/>
    </row>
    <row r="901" spans="1:21" ht="20.25" x14ac:dyDescent="0.3">
      <c r="A901" s="93"/>
      <c r="B901" s="94" t="str">
        <f ca="1">IFERROR(OFFSET(DC[[#Headers],[Code Project]],MATCH(MYCS8[[#This Row],[Project Code and Name ]],DC[Code Project],0),-3),"")</f>
        <v/>
      </c>
      <c r="C901" s="93"/>
      <c r="D901" s="93"/>
      <c r="E901" s="93"/>
      <c r="F901" s="93"/>
      <c r="G901" s="93"/>
      <c r="H901" s="93"/>
      <c r="I901" s="97"/>
      <c r="J901" s="97"/>
      <c r="K901" s="97"/>
      <c r="L901" s="97"/>
      <c r="M901" s="98">
        <f>I901+J901+K901+MYCS8[[#This Row],[Non contractual commitments]]</f>
        <v>0</v>
      </c>
      <c r="N901" s="97"/>
      <c r="O901" s="97"/>
      <c r="P901" s="97"/>
      <c r="Q901" s="97"/>
      <c r="R901" s="97"/>
      <c r="S901" s="93"/>
      <c r="T901" s="93"/>
      <c r="U901" s="100"/>
    </row>
    <row r="902" spans="1:21" ht="20.25" x14ac:dyDescent="0.3">
      <c r="A902" s="93"/>
      <c r="B902" s="94" t="str">
        <f ca="1">IFERROR(OFFSET(DC[[#Headers],[Code Project]],MATCH(MYCS8[[#This Row],[Project Code and Name ]],DC[Code Project],0),-3),"")</f>
        <v/>
      </c>
      <c r="C902" s="93"/>
      <c r="D902" s="93"/>
      <c r="E902" s="93"/>
      <c r="F902" s="93"/>
      <c r="G902" s="93"/>
      <c r="H902" s="93"/>
      <c r="I902" s="97"/>
      <c r="J902" s="97"/>
      <c r="K902" s="97"/>
      <c r="L902" s="97"/>
      <c r="M902" s="98">
        <f>I902+J902+K902+MYCS8[[#This Row],[Non contractual commitments]]</f>
        <v>0</v>
      </c>
      <c r="N902" s="97"/>
      <c r="O902" s="97"/>
      <c r="P902" s="97"/>
      <c r="Q902" s="97"/>
      <c r="R902" s="97"/>
      <c r="S902" s="93"/>
      <c r="T902" s="93"/>
      <c r="U902" s="100"/>
    </row>
    <row r="903" spans="1:21" ht="20.25" x14ac:dyDescent="0.3">
      <c r="A903" s="93"/>
      <c r="B903" s="94" t="str">
        <f ca="1">IFERROR(OFFSET(DC[[#Headers],[Code Project]],MATCH(MYCS8[[#This Row],[Project Code and Name ]],DC[Code Project],0),-3),"")</f>
        <v/>
      </c>
      <c r="C903" s="93"/>
      <c r="D903" s="93"/>
      <c r="E903" s="93"/>
      <c r="F903" s="93"/>
      <c r="G903" s="93"/>
      <c r="H903" s="93"/>
      <c r="I903" s="97"/>
      <c r="J903" s="97"/>
      <c r="K903" s="97"/>
      <c r="L903" s="97"/>
      <c r="M903" s="98">
        <f>I903+J903+K903+MYCS8[[#This Row],[Non contractual commitments]]</f>
        <v>0</v>
      </c>
      <c r="N903" s="97"/>
      <c r="O903" s="97"/>
      <c r="P903" s="97"/>
      <c r="Q903" s="97"/>
      <c r="R903" s="97"/>
      <c r="S903" s="93"/>
      <c r="T903" s="93"/>
      <c r="U903" s="100"/>
    </row>
    <row r="904" spans="1:21" ht="20.25" x14ac:dyDescent="0.3">
      <c r="A904" s="93"/>
      <c r="B904" s="94" t="str">
        <f ca="1">IFERROR(OFFSET(DC[[#Headers],[Code Project]],MATCH(MYCS8[[#This Row],[Project Code and Name ]],DC[Code Project],0),-3),"")</f>
        <v/>
      </c>
      <c r="C904" s="93"/>
      <c r="D904" s="93"/>
      <c r="E904" s="93"/>
      <c r="F904" s="93"/>
      <c r="G904" s="93"/>
      <c r="H904" s="93"/>
      <c r="I904" s="97"/>
      <c r="J904" s="97"/>
      <c r="K904" s="97"/>
      <c r="L904" s="97"/>
      <c r="M904" s="98">
        <f>I904+J904+K904+MYCS8[[#This Row],[Non contractual commitments]]</f>
        <v>0</v>
      </c>
      <c r="N904" s="97"/>
      <c r="O904" s="97"/>
      <c r="P904" s="97"/>
      <c r="Q904" s="97"/>
      <c r="R904" s="97"/>
      <c r="S904" s="93"/>
      <c r="T904" s="93"/>
      <c r="U904" s="100"/>
    </row>
    <row r="905" spans="1:21" ht="20.25" x14ac:dyDescent="0.3">
      <c r="A905" s="93"/>
      <c r="B905" s="94" t="str">
        <f ca="1">IFERROR(OFFSET(DC[[#Headers],[Code Project]],MATCH(MYCS8[[#This Row],[Project Code and Name ]],DC[Code Project],0),-3),"")</f>
        <v/>
      </c>
      <c r="C905" s="93"/>
      <c r="D905" s="93"/>
      <c r="E905" s="93"/>
      <c r="F905" s="93"/>
      <c r="G905" s="93"/>
      <c r="H905" s="93"/>
      <c r="I905" s="97"/>
      <c r="J905" s="97"/>
      <c r="K905" s="97"/>
      <c r="L905" s="97"/>
      <c r="M905" s="98">
        <f>I905+J905+K905+MYCS8[[#This Row],[Non contractual commitments]]</f>
        <v>0</v>
      </c>
      <c r="N905" s="97"/>
      <c r="O905" s="97"/>
      <c r="P905" s="97"/>
      <c r="Q905" s="97"/>
      <c r="R905" s="97"/>
      <c r="S905" s="93"/>
      <c r="T905" s="93"/>
      <c r="U905" s="100"/>
    </row>
    <row r="906" spans="1:21" ht="20.25" x14ac:dyDescent="0.3">
      <c r="A906" s="93"/>
      <c r="B906" s="94" t="str">
        <f ca="1">IFERROR(OFFSET(DC[[#Headers],[Code Project]],MATCH(MYCS8[[#This Row],[Project Code and Name ]],DC[Code Project],0),-3),"")</f>
        <v/>
      </c>
      <c r="C906" s="93"/>
      <c r="D906" s="93"/>
      <c r="E906" s="93"/>
      <c r="F906" s="93"/>
      <c r="G906" s="93"/>
      <c r="H906" s="93"/>
      <c r="I906" s="97"/>
      <c r="J906" s="97"/>
      <c r="K906" s="97"/>
      <c r="L906" s="97"/>
      <c r="M906" s="98">
        <f>I906+J906+K906+MYCS8[[#This Row],[Non contractual commitments]]</f>
        <v>0</v>
      </c>
      <c r="N906" s="97"/>
      <c r="O906" s="97"/>
      <c r="P906" s="97"/>
      <c r="Q906" s="97"/>
      <c r="R906" s="97"/>
      <c r="S906" s="93"/>
      <c r="T906" s="93"/>
      <c r="U906" s="100"/>
    </row>
    <row r="907" spans="1:21" ht="20.25" x14ac:dyDescent="0.3">
      <c r="A907" s="93"/>
      <c r="B907" s="94" t="str">
        <f ca="1">IFERROR(OFFSET(DC[[#Headers],[Code Project]],MATCH(MYCS8[[#This Row],[Project Code and Name ]],DC[Code Project],0),-3),"")</f>
        <v/>
      </c>
      <c r="C907" s="93"/>
      <c r="D907" s="93"/>
      <c r="E907" s="93"/>
      <c r="F907" s="93"/>
      <c r="G907" s="93"/>
      <c r="H907" s="93"/>
      <c r="I907" s="97"/>
      <c r="J907" s="97"/>
      <c r="K907" s="97"/>
      <c r="L907" s="97"/>
      <c r="M907" s="98">
        <f>I907+J907+K907+MYCS8[[#This Row],[Non contractual commitments]]</f>
        <v>0</v>
      </c>
      <c r="N907" s="97"/>
      <c r="O907" s="97"/>
      <c r="P907" s="97"/>
      <c r="Q907" s="97"/>
      <c r="R907" s="97"/>
      <c r="S907" s="93"/>
      <c r="T907" s="93"/>
      <c r="U907" s="100"/>
    </row>
    <row r="908" spans="1:21" ht="20.25" x14ac:dyDescent="0.3">
      <c r="A908" s="93"/>
      <c r="B908" s="94" t="str">
        <f ca="1">IFERROR(OFFSET(DC[[#Headers],[Code Project]],MATCH(MYCS8[[#This Row],[Project Code and Name ]],DC[Code Project],0),-3),"")</f>
        <v/>
      </c>
      <c r="C908" s="93"/>
      <c r="D908" s="93"/>
      <c r="E908" s="93"/>
      <c r="F908" s="93"/>
      <c r="G908" s="93"/>
      <c r="H908" s="93"/>
      <c r="I908" s="97"/>
      <c r="J908" s="97"/>
      <c r="K908" s="97"/>
      <c r="L908" s="97"/>
      <c r="M908" s="98">
        <f>I908+J908+K908+MYCS8[[#This Row],[Non contractual commitments]]</f>
        <v>0</v>
      </c>
      <c r="N908" s="97"/>
      <c r="O908" s="97"/>
      <c r="P908" s="97"/>
      <c r="Q908" s="97"/>
      <c r="R908" s="97"/>
      <c r="S908" s="93"/>
      <c r="T908" s="93"/>
      <c r="U908" s="100"/>
    </row>
    <row r="909" spans="1:21" ht="20.25" x14ac:dyDescent="0.3">
      <c r="A909" s="93"/>
      <c r="B909" s="94" t="str">
        <f ca="1">IFERROR(OFFSET(DC[[#Headers],[Code Project]],MATCH(MYCS8[[#This Row],[Project Code and Name ]],DC[Code Project],0),-3),"")</f>
        <v/>
      </c>
      <c r="C909" s="93"/>
      <c r="D909" s="93"/>
      <c r="E909" s="93"/>
      <c r="F909" s="93"/>
      <c r="G909" s="93"/>
      <c r="H909" s="93"/>
      <c r="I909" s="97"/>
      <c r="J909" s="97"/>
      <c r="K909" s="97"/>
      <c r="L909" s="97"/>
      <c r="M909" s="98">
        <f>I909+J909+K909+MYCS8[[#This Row],[Non contractual commitments]]</f>
        <v>0</v>
      </c>
      <c r="N909" s="97"/>
      <c r="O909" s="97"/>
      <c r="P909" s="97"/>
      <c r="Q909" s="97"/>
      <c r="R909" s="97"/>
      <c r="S909" s="93"/>
      <c r="T909" s="93"/>
      <c r="U909" s="100"/>
    </row>
    <row r="910" spans="1:21" ht="20.25" x14ac:dyDescent="0.3">
      <c r="A910" s="93"/>
      <c r="B910" s="94" t="str">
        <f ca="1">IFERROR(OFFSET(DC[[#Headers],[Code Project]],MATCH(MYCS8[[#This Row],[Project Code and Name ]],DC[Code Project],0),-3),"")</f>
        <v/>
      </c>
      <c r="C910" s="93"/>
      <c r="D910" s="93"/>
      <c r="E910" s="93"/>
      <c r="F910" s="93"/>
      <c r="G910" s="93"/>
      <c r="H910" s="93"/>
      <c r="I910" s="97"/>
      <c r="J910" s="97"/>
      <c r="K910" s="97"/>
      <c r="L910" s="97"/>
      <c r="M910" s="98">
        <f>I910+J910+K910+MYCS8[[#This Row],[Non contractual commitments]]</f>
        <v>0</v>
      </c>
      <c r="N910" s="97"/>
      <c r="O910" s="97"/>
      <c r="P910" s="97"/>
      <c r="Q910" s="97"/>
      <c r="R910" s="97"/>
      <c r="S910" s="93"/>
      <c r="T910" s="93"/>
      <c r="U910" s="100"/>
    </row>
    <row r="911" spans="1:21" ht="20.25" x14ac:dyDescent="0.3">
      <c r="A911" s="93"/>
      <c r="B911" s="94" t="str">
        <f ca="1">IFERROR(OFFSET(DC[[#Headers],[Code Project]],MATCH(MYCS8[[#This Row],[Project Code and Name ]],DC[Code Project],0),-3),"")</f>
        <v/>
      </c>
      <c r="C911" s="93"/>
      <c r="D911" s="93"/>
      <c r="E911" s="93"/>
      <c r="F911" s="93"/>
      <c r="G911" s="93"/>
      <c r="H911" s="93"/>
      <c r="I911" s="97"/>
      <c r="J911" s="97"/>
      <c r="K911" s="97"/>
      <c r="L911" s="97"/>
      <c r="M911" s="98">
        <f>I911+J911+K911+MYCS8[[#This Row],[Non contractual commitments]]</f>
        <v>0</v>
      </c>
      <c r="N911" s="97"/>
      <c r="O911" s="97"/>
      <c r="P911" s="97"/>
      <c r="Q911" s="97"/>
      <c r="R911" s="97"/>
      <c r="S911" s="93"/>
      <c r="T911" s="93"/>
      <c r="U911" s="100"/>
    </row>
    <row r="912" spans="1:21" ht="20.25" x14ac:dyDescent="0.3">
      <c r="A912" s="93"/>
      <c r="B912" s="94" t="str">
        <f ca="1">IFERROR(OFFSET(DC[[#Headers],[Code Project]],MATCH(MYCS8[[#This Row],[Project Code and Name ]],DC[Code Project],0),-3),"")</f>
        <v/>
      </c>
      <c r="C912" s="93"/>
      <c r="D912" s="93"/>
      <c r="E912" s="93"/>
      <c r="F912" s="93"/>
      <c r="G912" s="93"/>
      <c r="H912" s="93"/>
      <c r="I912" s="97"/>
      <c r="J912" s="97"/>
      <c r="K912" s="97"/>
      <c r="L912" s="97"/>
      <c r="M912" s="98">
        <f>I912+J912+K912+MYCS8[[#This Row],[Non contractual commitments]]</f>
        <v>0</v>
      </c>
      <c r="N912" s="97"/>
      <c r="O912" s="97"/>
      <c r="P912" s="97"/>
      <c r="Q912" s="97"/>
      <c r="R912" s="97"/>
      <c r="S912" s="93"/>
      <c r="T912" s="93"/>
      <c r="U912" s="100"/>
    </row>
    <row r="913" spans="1:21" ht="20.25" x14ac:dyDescent="0.3">
      <c r="A913" s="93"/>
      <c r="B913" s="94" t="str">
        <f ca="1">IFERROR(OFFSET(DC[[#Headers],[Code Project]],MATCH(MYCS8[[#This Row],[Project Code and Name ]],DC[Code Project],0),-3),"")</f>
        <v/>
      </c>
      <c r="C913" s="93"/>
      <c r="D913" s="93"/>
      <c r="E913" s="93"/>
      <c r="F913" s="93"/>
      <c r="G913" s="93"/>
      <c r="H913" s="93"/>
      <c r="I913" s="97"/>
      <c r="J913" s="97"/>
      <c r="K913" s="97"/>
      <c r="L913" s="97"/>
      <c r="M913" s="98">
        <f>I913+J913+K913+MYCS8[[#This Row],[Non contractual commitments]]</f>
        <v>0</v>
      </c>
      <c r="N913" s="97"/>
      <c r="O913" s="97"/>
      <c r="P913" s="97"/>
      <c r="Q913" s="97"/>
      <c r="R913" s="97"/>
      <c r="S913" s="93"/>
      <c r="T913" s="93"/>
      <c r="U913" s="100"/>
    </row>
    <row r="914" spans="1:21" ht="20.25" x14ac:dyDescent="0.3">
      <c r="A914" s="93"/>
      <c r="B914" s="94" t="str">
        <f ca="1">IFERROR(OFFSET(DC[[#Headers],[Code Project]],MATCH(MYCS8[[#This Row],[Project Code and Name ]],DC[Code Project],0),-3),"")</f>
        <v/>
      </c>
      <c r="C914" s="93"/>
      <c r="D914" s="93"/>
      <c r="E914" s="93"/>
      <c r="F914" s="93"/>
      <c r="G914" s="93"/>
      <c r="H914" s="93"/>
      <c r="I914" s="97"/>
      <c r="J914" s="97"/>
      <c r="K914" s="97"/>
      <c r="L914" s="97"/>
      <c r="M914" s="98">
        <f>I914+J914+K914+MYCS8[[#This Row],[Non contractual commitments]]</f>
        <v>0</v>
      </c>
      <c r="N914" s="97"/>
      <c r="O914" s="97"/>
      <c r="P914" s="97"/>
      <c r="Q914" s="97"/>
      <c r="R914" s="97"/>
      <c r="S914" s="93"/>
      <c r="T914" s="93"/>
      <c r="U914" s="100"/>
    </row>
    <row r="915" spans="1:21" ht="20.25" x14ac:dyDescent="0.3">
      <c r="A915" s="93"/>
      <c r="B915" s="94" t="str">
        <f ca="1">IFERROR(OFFSET(DC[[#Headers],[Code Project]],MATCH(MYCS8[[#This Row],[Project Code and Name ]],DC[Code Project],0),-3),"")</f>
        <v/>
      </c>
      <c r="C915" s="93"/>
      <c r="D915" s="93"/>
      <c r="E915" s="93"/>
      <c r="F915" s="93"/>
      <c r="G915" s="93"/>
      <c r="H915" s="93"/>
      <c r="I915" s="97"/>
      <c r="J915" s="97"/>
      <c r="K915" s="97"/>
      <c r="L915" s="97"/>
      <c r="M915" s="98">
        <f>I915+J915+K915+MYCS8[[#This Row],[Non contractual commitments]]</f>
        <v>0</v>
      </c>
      <c r="N915" s="97"/>
      <c r="O915" s="97"/>
      <c r="P915" s="97"/>
      <c r="Q915" s="97"/>
      <c r="R915" s="97"/>
      <c r="S915" s="93"/>
      <c r="T915" s="93"/>
      <c r="U915" s="100"/>
    </row>
    <row r="916" spans="1:21" ht="20.25" x14ac:dyDescent="0.3">
      <c r="A916" s="93"/>
      <c r="B916" s="94" t="str">
        <f ca="1">IFERROR(OFFSET(DC[[#Headers],[Code Project]],MATCH(MYCS8[[#This Row],[Project Code and Name ]],DC[Code Project],0),-3),"")</f>
        <v/>
      </c>
      <c r="C916" s="93"/>
      <c r="D916" s="93"/>
      <c r="E916" s="93"/>
      <c r="F916" s="93"/>
      <c r="G916" s="93"/>
      <c r="H916" s="93"/>
      <c r="I916" s="97"/>
      <c r="J916" s="97"/>
      <c r="K916" s="97"/>
      <c r="L916" s="97"/>
      <c r="M916" s="98">
        <f>I916+J916+K916+MYCS8[[#This Row],[Non contractual commitments]]</f>
        <v>0</v>
      </c>
      <c r="N916" s="97"/>
      <c r="O916" s="97"/>
      <c r="P916" s="97"/>
      <c r="Q916" s="97"/>
      <c r="R916" s="97"/>
      <c r="S916" s="93"/>
      <c r="T916" s="93"/>
      <c r="U916" s="100"/>
    </row>
    <row r="917" spans="1:21" ht="20.25" x14ac:dyDescent="0.3">
      <c r="A917" s="93"/>
      <c r="B917" s="94" t="str">
        <f ca="1">IFERROR(OFFSET(DC[[#Headers],[Code Project]],MATCH(MYCS8[[#This Row],[Project Code and Name ]],DC[Code Project],0),-3),"")</f>
        <v/>
      </c>
      <c r="C917" s="93"/>
      <c r="D917" s="93"/>
      <c r="E917" s="93"/>
      <c r="F917" s="93"/>
      <c r="G917" s="93"/>
      <c r="H917" s="93"/>
      <c r="I917" s="97"/>
      <c r="J917" s="97"/>
      <c r="K917" s="97"/>
      <c r="L917" s="97"/>
      <c r="M917" s="98">
        <f>I917+J917+K917+MYCS8[[#This Row],[Non contractual commitments]]</f>
        <v>0</v>
      </c>
      <c r="N917" s="97"/>
      <c r="O917" s="97"/>
      <c r="P917" s="97"/>
      <c r="Q917" s="97"/>
      <c r="R917" s="97"/>
      <c r="S917" s="93"/>
      <c r="T917" s="93"/>
      <c r="U917" s="100"/>
    </row>
    <row r="918" spans="1:21" ht="20.25" x14ac:dyDescent="0.3">
      <c r="A918" s="93"/>
      <c r="B918" s="94" t="str">
        <f ca="1">IFERROR(OFFSET(DC[[#Headers],[Code Project]],MATCH(MYCS8[[#This Row],[Project Code and Name ]],DC[Code Project],0),-3),"")</f>
        <v/>
      </c>
      <c r="C918" s="93"/>
      <c r="D918" s="93"/>
      <c r="E918" s="93"/>
      <c r="F918" s="93"/>
      <c r="G918" s="93"/>
      <c r="H918" s="93"/>
      <c r="I918" s="97"/>
      <c r="J918" s="97"/>
      <c r="K918" s="97"/>
      <c r="L918" s="97"/>
      <c r="M918" s="98">
        <f>I918+J918+K918+MYCS8[[#This Row],[Non contractual commitments]]</f>
        <v>0</v>
      </c>
      <c r="N918" s="97"/>
      <c r="O918" s="97"/>
      <c r="P918" s="97"/>
      <c r="Q918" s="97"/>
      <c r="R918" s="97"/>
      <c r="S918" s="93"/>
      <c r="T918" s="93"/>
      <c r="U918" s="100"/>
    </row>
    <row r="919" spans="1:21" ht="20.25" x14ac:dyDescent="0.3">
      <c r="A919" s="93"/>
      <c r="B919" s="94" t="str">
        <f ca="1">IFERROR(OFFSET(DC[[#Headers],[Code Project]],MATCH(MYCS8[[#This Row],[Project Code and Name ]],DC[Code Project],0),-3),"")</f>
        <v/>
      </c>
      <c r="C919" s="93"/>
      <c r="D919" s="93"/>
      <c r="E919" s="93"/>
      <c r="F919" s="93"/>
      <c r="G919" s="93"/>
      <c r="H919" s="93"/>
      <c r="I919" s="97"/>
      <c r="J919" s="97"/>
      <c r="K919" s="97"/>
      <c r="L919" s="97"/>
      <c r="M919" s="98">
        <f>I919+J919+K919+MYCS8[[#This Row],[Non contractual commitments]]</f>
        <v>0</v>
      </c>
      <c r="N919" s="97"/>
      <c r="O919" s="97"/>
      <c r="P919" s="97"/>
      <c r="Q919" s="97"/>
      <c r="R919" s="97"/>
      <c r="S919" s="93"/>
      <c r="T919" s="93"/>
      <c r="U919" s="100"/>
    </row>
    <row r="920" spans="1:21" ht="20.25" x14ac:dyDescent="0.3">
      <c r="A920" s="93"/>
      <c r="B920" s="94" t="str">
        <f ca="1">IFERROR(OFFSET(DC[[#Headers],[Code Project]],MATCH(MYCS8[[#This Row],[Project Code and Name ]],DC[Code Project],0),-3),"")</f>
        <v/>
      </c>
      <c r="C920" s="93"/>
      <c r="D920" s="93"/>
      <c r="E920" s="93"/>
      <c r="F920" s="93"/>
      <c r="G920" s="93"/>
      <c r="H920" s="93"/>
      <c r="I920" s="97"/>
      <c r="J920" s="97"/>
      <c r="K920" s="97"/>
      <c r="L920" s="97"/>
      <c r="M920" s="98">
        <f>I920+J920+K920+MYCS8[[#This Row],[Non contractual commitments]]</f>
        <v>0</v>
      </c>
      <c r="N920" s="97"/>
      <c r="O920" s="97"/>
      <c r="P920" s="97"/>
      <c r="Q920" s="97"/>
      <c r="R920" s="97"/>
      <c r="S920" s="93"/>
      <c r="T920" s="93"/>
      <c r="U920" s="100"/>
    </row>
    <row r="921" spans="1:21" ht="20.25" x14ac:dyDescent="0.3">
      <c r="A921" s="93"/>
      <c r="B921" s="94" t="str">
        <f ca="1">IFERROR(OFFSET(DC[[#Headers],[Code Project]],MATCH(MYCS8[[#This Row],[Project Code and Name ]],DC[Code Project],0),-3),"")</f>
        <v/>
      </c>
      <c r="C921" s="93"/>
      <c r="D921" s="93"/>
      <c r="E921" s="93"/>
      <c r="F921" s="93"/>
      <c r="G921" s="93"/>
      <c r="H921" s="93"/>
      <c r="I921" s="97"/>
      <c r="J921" s="97"/>
      <c r="K921" s="97"/>
      <c r="L921" s="97"/>
      <c r="M921" s="98">
        <f>I921+J921+K921+MYCS8[[#This Row],[Non contractual commitments]]</f>
        <v>0</v>
      </c>
      <c r="N921" s="97"/>
      <c r="O921" s="97"/>
      <c r="P921" s="97"/>
      <c r="Q921" s="97"/>
      <c r="R921" s="97"/>
      <c r="S921" s="93"/>
      <c r="T921" s="93"/>
      <c r="U921" s="100"/>
    </row>
    <row r="922" spans="1:21" ht="20.25" x14ac:dyDescent="0.3">
      <c r="A922" s="93"/>
      <c r="B922" s="94" t="str">
        <f ca="1">IFERROR(OFFSET(DC[[#Headers],[Code Project]],MATCH(MYCS8[[#This Row],[Project Code and Name ]],DC[Code Project],0),-3),"")</f>
        <v/>
      </c>
      <c r="C922" s="93"/>
      <c r="D922" s="93"/>
      <c r="E922" s="93"/>
      <c r="F922" s="93"/>
      <c r="G922" s="93"/>
      <c r="H922" s="93"/>
      <c r="I922" s="97"/>
      <c r="J922" s="97"/>
      <c r="K922" s="97"/>
      <c r="L922" s="97"/>
      <c r="M922" s="98">
        <f>I922+J922+K922+MYCS8[[#This Row],[Non contractual commitments]]</f>
        <v>0</v>
      </c>
      <c r="N922" s="97"/>
      <c r="O922" s="97"/>
      <c r="P922" s="97"/>
      <c r="Q922" s="97"/>
      <c r="R922" s="97"/>
      <c r="S922" s="93"/>
      <c r="T922" s="93"/>
      <c r="U922" s="100"/>
    </row>
    <row r="923" spans="1:21" ht="20.25" x14ac:dyDescent="0.3">
      <c r="A923" s="93"/>
      <c r="B923" s="94" t="str">
        <f ca="1">IFERROR(OFFSET(DC[[#Headers],[Code Project]],MATCH(MYCS8[[#This Row],[Project Code and Name ]],DC[Code Project],0),-3),"")</f>
        <v/>
      </c>
      <c r="C923" s="93"/>
      <c r="D923" s="93"/>
      <c r="E923" s="93"/>
      <c r="F923" s="93"/>
      <c r="G923" s="93"/>
      <c r="H923" s="93"/>
      <c r="I923" s="97"/>
      <c r="J923" s="97"/>
      <c r="K923" s="97"/>
      <c r="L923" s="97"/>
      <c r="M923" s="98">
        <f>I923+J923+K923+MYCS8[[#This Row],[Non contractual commitments]]</f>
        <v>0</v>
      </c>
      <c r="N923" s="97"/>
      <c r="O923" s="97"/>
      <c r="P923" s="97"/>
      <c r="Q923" s="97"/>
      <c r="R923" s="97"/>
      <c r="S923" s="93"/>
      <c r="T923" s="93"/>
      <c r="U923" s="100"/>
    </row>
    <row r="924" spans="1:21" ht="20.25" x14ac:dyDescent="0.3">
      <c r="A924" s="93"/>
      <c r="B924" s="94" t="str">
        <f ca="1">IFERROR(OFFSET(DC[[#Headers],[Code Project]],MATCH(MYCS8[[#This Row],[Project Code and Name ]],DC[Code Project],0),-3),"")</f>
        <v/>
      </c>
      <c r="C924" s="93"/>
      <c r="D924" s="93"/>
      <c r="E924" s="93"/>
      <c r="F924" s="93"/>
      <c r="G924" s="93"/>
      <c r="H924" s="93"/>
      <c r="I924" s="97"/>
      <c r="J924" s="97"/>
      <c r="K924" s="97"/>
      <c r="L924" s="97"/>
      <c r="M924" s="98">
        <f>I924+J924+K924+MYCS8[[#This Row],[Non contractual commitments]]</f>
        <v>0</v>
      </c>
      <c r="N924" s="97"/>
      <c r="O924" s="97"/>
      <c r="P924" s="97"/>
      <c r="Q924" s="97"/>
      <c r="R924" s="97"/>
      <c r="S924" s="93"/>
      <c r="T924" s="93"/>
      <c r="U924" s="100"/>
    </row>
    <row r="925" spans="1:21" ht="20.25" x14ac:dyDescent="0.3">
      <c r="A925" s="93"/>
      <c r="B925" s="94" t="str">
        <f ca="1">IFERROR(OFFSET(DC[[#Headers],[Code Project]],MATCH(MYCS8[[#This Row],[Project Code and Name ]],DC[Code Project],0),-3),"")</f>
        <v/>
      </c>
      <c r="C925" s="93"/>
      <c r="D925" s="93"/>
      <c r="E925" s="93"/>
      <c r="F925" s="93"/>
      <c r="G925" s="93"/>
      <c r="H925" s="93"/>
      <c r="I925" s="97"/>
      <c r="J925" s="97"/>
      <c r="K925" s="97"/>
      <c r="L925" s="97"/>
      <c r="M925" s="98">
        <f>I925+J925+K925+MYCS8[[#This Row],[Non contractual commitments]]</f>
        <v>0</v>
      </c>
      <c r="N925" s="97"/>
      <c r="O925" s="97"/>
      <c r="P925" s="97"/>
      <c r="Q925" s="97"/>
      <c r="R925" s="97"/>
      <c r="S925" s="93"/>
      <c r="T925" s="93"/>
      <c r="U925" s="100"/>
    </row>
    <row r="926" spans="1:21" ht="20.25" x14ac:dyDescent="0.3">
      <c r="A926" s="93"/>
      <c r="B926" s="94" t="str">
        <f ca="1">IFERROR(OFFSET(DC[[#Headers],[Code Project]],MATCH(MYCS8[[#This Row],[Project Code and Name ]],DC[Code Project],0),-3),"")</f>
        <v/>
      </c>
      <c r="C926" s="93"/>
      <c r="D926" s="93"/>
      <c r="E926" s="93"/>
      <c r="F926" s="93"/>
      <c r="G926" s="93"/>
      <c r="H926" s="93"/>
      <c r="I926" s="97"/>
      <c r="J926" s="97"/>
      <c r="K926" s="97"/>
      <c r="L926" s="97"/>
      <c r="M926" s="98">
        <f>I926+J926+K926+MYCS8[[#This Row],[Non contractual commitments]]</f>
        <v>0</v>
      </c>
      <c r="N926" s="97"/>
      <c r="O926" s="97"/>
      <c r="P926" s="97"/>
      <c r="Q926" s="97"/>
      <c r="R926" s="97"/>
      <c r="S926" s="93"/>
      <c r="T926" s="93"/>
      <c r="U926" s="100"/>
    </row>
    <row r="927" spans="1:21" ht="20.25" x14ac:dyDescent="0.3">
      <c r="A927" s="93"/>
      <c r="B927" s="94" t="str">
        <f ca="1">IFERROR(OFFSET(DC[[#Headers],[Code Project]],MATCH(MYCS8[[#This Row],[Project Code and Name ]],DC[Code Project],0),-3),"")</f>
        <v/>
      </c>
      <c r="C927" s="93"/>
      <c r="D927" s="93"/>
      <c r="E927" s="93"/>
      <c r="F927" s="93"/>
      <c r="G927" s="93"/>
      <c r="H927" s="93"/>
      <c r="I927" s="97"/>
      <c r="J927" s="97"/>
      <c r="K927" s="97"/>
      <c r="L927" s="97"/>
      <c r="M927" s="98">
        <f>I927+J927+K927+MYCS8[[#This Row],[Non contractual commitments]]</f>
        <v>0</v>
      </c>
      <c r="N927" s="97"/>
      <c r="O927" s="97"/>
      <c r="P927" s="97"/>
      <c r="Q927" s="97"/>
      <c r="R927" s="97"/>
      <c r="S927" s="93"/>
      <c r="T927" s="93"/>
      <c r="U927" s="100"/>
    </row>
    <row r="928" spans="1:21" ht="20.25" x14ac:dyDescent="0.3">
      <c r="A928" s="93"/>
      <c r="B928" s="94" t="str">
        <f ca="1">IFERROR(OFFSET(DC[[#Headers],[Code Project]],MATCH(MYCS8[[#This Row],[Project Code and Name ]],DC[Code Project],0),-3),"")</f>
        <v/>
      </c>
      <c r="C928" s="93"/>
      <c r="D928" s="93"/>
      <c r="E928" s="93"/>
      <c r="F928" s="93"/>
      <c r="G928" s="93"/>
      <c r="H928" s="93"/>
      <c r="I928" s="97"/>
      <c r="J928" s="97"/>
      <c r="K928" s="97"/>
      <c r="L928" s="97"/>
      <c r="M928" s="98">
        <f>I928+J928+K928+MYCS8[[#This Row],[Non contractual commitments]]</f>
        <v>0</v>
      </c>
      <c r="N928" s="97"/>
      <c r="O928" s="97"/>
      <c r="P928" s="97"/>
      <c r="Q928" s="97"/>
      <c r="R928" s="97"/>
      <c r="S928" s="93"/>
      <c r="T928" s="93"/>
      <c r="U928" s="100"/>
    </row>
    <row r="929" spans="1:21" ht="20.25" x14ac:dyDescent="0.3">
      <c r="A929" s="93"/>
      <c r="B929" s="94" t="str">
        <f ca="1">IFERROR(OFFSET(DC[[#Headers],[Code Project]],MATCH(MYCS8[[#This Row],[Project Code and Name ]],DC[Code Project],0),-3),"")</f>
        <v/>
      </c>
      <c r="C929" s="93"/>
      <c r="D929" s="93"/>
      <c r="E929" s="93"/>
      <c r="F929" s="93"/>
      <c r="G929" s="93"/>
      <c r="H929" s="93"/>
      <c r="I929" s="97"/>
      <c r="J929" s="97"/>
      <c r="K929" s="97"/>
      <c r="L929" s="97"/>
      <c r="M929" s="98">
        <f>I929+J929+K929+MYCS8[[#This Row],[Non contractual commitments]]</f>
        <v>0</v>
      </c>
      <c r="N929" s="97"/>
      <c r="O929" s="97"/>
      <c r="P929" s="97"/>
      <c r="Q929" s="97"/>
      <c r="R929" s="97"/>
      <c r="S929" s="93"/>
      <c r="T929" s="93"/>
      <c r="U929" s="100"/>
    </row>
    <row r="930" spans="1:21" ht="20.25" x14ac:dyDescent="0.3">
      <c r="A930" s="93"/>
      <c r="B930" s="94" t="str">
        <f ca="1">IFERROR(OFFSET(DC[[#Headers],[Code Project]],MATCH(MYCS8[[#This Row],[Project Code and Name ]],DC[Code Project],0),-3),"")</f>
        <v/>
      </c>
      <c r="C930" s="93"/>
      <c r="D930" s="93"/>
      <c r="E930" s="93"/>
      <c r="F930" s="93"/>
      <c r="G930" s="93"/>
      <c r="H930" s="93"/>
      <c r="I930" s="97"/>
      <c r="J930" s="97"/>
      <c r="K930" s="97"/>
      <c r="L930" s="97"/>
      <c r="M930" s="98">
        <f>I930+J930+K930+MYCS8[[#This Row],[Non contractual commitments]]</f>
        <v>0</v>
      </c>
      <c r="N930" s="97"/>
      <c r="O930" s="97"/>
      <c r="P930" s="97"/>
      <c r="Q930" s="97"/>
      <c r="R930" s="97"/>
      <c r="S930" s="93"/>
      <c r="T930" s="93"/>
      <c r="U930" s="100"/>
    </row>
    <row r="931" spans="1:21" ht="20.25" x14ac:dyDescent="0.3">
      <c r="A931" s="93"/>
      <c r="B931" s="94" t="str">
        <f ca="1">IFERROR(OFFSET(DC[[#Headers],[Code Project]],MATCH(MYCS8[[#This Row],[Project Code and Name ]],DC[Code Project],0),-3),"")</f>
        <v/>
      </c>
      <c r="C931" s="93"/>
      <c r="D931" s="93"/>
      <c r="E931" s="93"/>
      <c r="F931" s="93"/>
      <c r="G931" s="93"/>
      <c r="H931" s="93"/>
      <c r="I931" s="97"/>
      <c r="J931" s="97"/>
      <c r="K931" s="97"/>
      <c r="L931" s="97"/>
      <c r="M931" s="98">
        <f>I931+J931+K931+MYCS8[[#This Row],[Non contractual commitments]]</f>
        <v>0</v>
      </c>
      <c r="N931" s="97"/>
      <c r="O931" s="97"/>
      <c r="P931" s="97"/>
      <c r="Q931" s="97"/>
      <c r="R931" s="97"/>
      <c r="S931" s="93"/>
      <c r="T931" s="93"/>
      <c r="U931" s="100"/>
    </row>
    <row r="932" spans="1:21" ht="20.25" x14ac:dyDescent="0.3">
      <c r="A932" s="93"/>
      <c r="B932" s="94" t="str">
        <f ca="1">IFERROR(OFFSET(DC[[#Headers],[Code Project]],MATCH(MYCS8[[#This Row],[Project Code and Name ]],DC[Code Project],0),-3),"")</f>
        <v/>
      </c>
      <c r="C932" s="93"/>
      <c r="D932" s="93"/>
      <c r="E932" s="93"/>
      <c r="F932" s="93"/>
      <c r="G932" s="93"/>
      <c r="H932" s="93"/>
      <c r="I932" s="97"/>
      <c r="J932" s="97"/>
      <c r="K932" s="97"/>
      <c r="L932" s="97"/>
      <c r="M932" s="98">
        <f>I932+J932+K932+MYCS8[[#This Row],[Non contractual commitments]]</f>
        <v>0</v>
      </c>
      <c r="N932" s="97"/>
      <c r="O932" s="97"/>
      <c r="P932" s="97"/>
      <c r="Q932" s="97"/>
      <c r="R932" s="97"/>
      <c r="S932" s="93"/>
      <c r="T932" s="93"/>
      <c r="U932" s="100"/>
    </row>
    <row r="933" spans="1:21" ht="20.25" x14ac:dyDescent="0.3">
      <c r="A933" s="93"/>
      <c r="B933" s="94" t="str">
        <f ca="1">IFERROR(OFFSET(DC[[#Headers],[Code Project]],MATCH(MYCS8[[#This Row],[Project Code and Name ]],DC[Code Project],0),-3),"")</f>
        <v/>
      </c>
      <c r="C933" s="93"/>
      <c r="D933" s="93"/>
      <c r="E933" s="93"/>
      <c r="F933" s="93"/>
      <c r="G933" s="93"/>
      <c r="H933" s="93"/>
      <c r="I933" s="97"/>
      <c r="J933" s="97"/>
      <c r="K933" s="97"/>
      <c r="L933" s="97"/>
      <c r="M933" s="98">
        <f>I933+J933+K933+MYCS8[[#This Row],[Non contractual commitments]]</f>
        <v>0</v>
      </c>
      <c r="N933" s="97"/>
      <c r="O933" s="97"/>
      <c r="P933" s="97"/>
      <c r="Q933" s="97"/>
      <c r="R933" s="97"/>
      <c r="S933" s="93"/>
      <c r="T933" s="93"/>
      <c r="U933" s="100"/>
    </row>
    <row r="934" spans="1:21" ht="20.25" x14ac:dyDescent="0.3">
      <c r="A934" s="93"/>
      <c r="B934" s="94" t="str">
        <f ca="1">IFERROR(OFFSET(DC[[#Headers],[Code Project]],MATCH(MYCS8[[#This Row],[Project Code and Name ]],DC[Code Project],0),-3),"")</f>
        <v/>
      </c>
      <c r="C934" s="93"/>
      <c r="D934" s="93"/>
      <c r="E934" s="93"/>
      <c r="F934" s="93"/>
      <c r="G934" s="93"/>
      <c r="H934" s="93"/>
      <c r="I934" s="97"/>
      <c r="J934" s="97"/>
      <c r="K934" s="97"/>
      <c r="L934" s="97"/>
      <c r="M934" s="98">
        <f>I934+J934+K934+MYCS8[[#This Row],[Non contractual commitments]]</f>
        <v>0</v>
      </c>
      <c r="N934" s="97"/>
      <c r="O934" s="97"/>
      <c r="P934" s="97"/>
      <c r="Q934" s="97"/>
      <c r="R934" s="97"/>
      <c r="S934" s="93"/>
      <c r="T934" s="93"/>
      <c r="U934" s="100"/>
    </row>
    <row r="935" spans="1:21" ht="20.25" x14ac:dyDescent="0.3">
      <c r="A935" s="93"/>
      <c r="B935" s="94" t="str">
        <f ca="1">IFERROR(OFFSET(DC[[#Headers],[Code Project]],MATCH(MYCS8[[#This Row],[Project Code and Name ]],DC[Code Project],0),-3),"")</f>
        <v/>
      </c>
      <c r="C935" s="93"/>
      <c r="D935" s="93"/>
      <c r="E935" s="93"/>
      <c r="F935" s="93"/>
      <c r="G935" s="93"/>
      <c r="H935" s="93"/>
      <c r="I935" s="97"/>
      <c r="J935" s="97"/>
      <c r="K935" s="97"/>
      <c r="L935" s="97"/>
      <c r="M935" s="98">
        <f>I935+J935+K935+MYCS8[[#This Row],[Non contractual commitments]]</f>
        <v>0</v>
      </c>
      <c r="N935" s="97"/>
      <c r="O935" s="97"/>
      <c r="P935" s="97"/>
      <c r="Q935" s="97"/>
      <c r="R935" s="97"/>
      <c r="S935" s="93"/>
      <c r="T935" s="93"/>
      <c r="U935" s="100"/>
    </row>
    <row r="936" spans="1:21" ht="20.25" x14ac:dyDescent="0.3">
      <c r="A936" s="93"/>
      <c r="B936" s="94" t="str">
        <f ca="1">IFERROR(OFFSET(DC[[#Headers],[Code Project]],MATCH(MYCS8[[#This Row],[Project Code and Name ]],DC[Code Project],0),-3),"")</f>
        <v/>
      </c>
      <c r="C936" s="93"/>
      <c r="D936" s="93"/>
      <c r="E936" s="93"/>
      <c r="F936" s="93"/>
      <c r="G936" s="93"/>
      <c r="H936" s="93"/>
      <c r="I936" s="97"/>
      <c r="J936" s="97"/>
      <c r="K936" s="97"/>
      <c r="L936" s="97"/>
      <c r="M936" s="98">
        <f>I936+J936+K936+MYCS8[[#This Row],[Non contractual commitments]]</f>
        <v>0</v>
      </c>
      <c r="N936" s="97"/>
      <c r="O936" s="97"/>
      <c r="P936" s="97"/>
      <c r="Q936" s="97"/>
      <c r="R936" s="97"/>
      <c r="S936" s="93"/>
      <c r="T936" s="93"/>
      <c r="U936" s="100"/>
    </row>
    <row r="937" spans="1:21" ht="20.25" x14ac:dyDescent="0.3">
      <c r="A937" s="93"/>
      <c r="B937" s="94" t="str">
        <f ca="1">IFERROR(OFFSET(DC[[#Headers],[Code Project]],MATCH(MYCS8[[#This Row],[Project Code and Name ]],DC[Code Project],0),-3),"")</f>
        <v/>
      </c>
      <c r="C937" s="93"/>
      <c r="D937" s="93"/>
      <c r="E937" s="93"/>
      <c r="F937" s="93"/>
      <c r="G937" s="93"/>
      <c r="H937" s="93"/>
      <c r="I937" s="97"/>
      <c r="J937" s="97"/>
      <c r="K937" s="97"/>
      <c r="L937" s="97"/>
      <c r="M937" s="98">
        <f>I937+J937+K937+MYCS8[[#This Row],[Non contractual commitments]]</f>
        <v>0</v>
      </c>
      <c r="N937" s="97"/>
      <c r="O937" s="97"/>
      <c r="P937" s="97"/>
      <c r="Q937" s="97"/>
      <c r="R937" s="97"/>
      <c r="S937" s="93"/>
      <c r="T937" s="93"/>
      <c r="U937" s="100"/>
    </row>
    <row r="938" spans="1:21" ht="20.25" x14ac:dyDescent="0.3">
      <c r="A938" s="93"/>
      <c r="B938" s="94" t="str">
        <f ca="1">IFERROR(OFFSET(DC[[#Headers],[Code Project]],MATCH(MYCS8[[#This Row],[Project Code and Name ]],DC[Code Project],0),-3),"")</f>
        <v/>
      </c>
      <c r="C938" s="93"/>
      <c r="D938" s="93"/>
      <c r="E938" s="93"/>
      <c r="F938" s="93"/>
      <c r="G938" s="93"/>
      <c r="H938" s="93"/>
      <c r="I938" s="97"/>
      <c r="J938" s="97"/>
      <c r="K938" s="97"/>
      <c r="L938" s="97"/>
      <c r="M938" s="98">
        <f>I938+J938+K938+MYCS8[[#This Row],[Non contractual commitments]]</f>
        <v>0</v>
      </c>
      <c r="N938" s="97"/>
      <c r="O938" s="97"/>
      <c r="P938" s="97"/>
      <c r="Q938" s="97"/>
      <c r="R938" s="97"/>
      <c r="S938" s="93"/>
      <c r="T938" s="93"/>
      <c r="U938" s="100"/>
    </row>
    <row r="939" spans="1:21" ht="20.25" x14ac:dyDescent="0.3">
      <c r="A939" s="93"/>
      <c r="B939" s="94" t="str">
        <f ca="1">IFERROR(OFFSET(DC[[#Headers],[Code Project]],MATCH(MYCS8[[#This Row],[Project Code and Name ]],DC[Code Project],0),-3),"")</f>
        <v/>
      </c>
      <c r="C939" s="93"/>
      <c r="D939" s="93"/>
      <c r="E939" s="93"/>
      <c r="F939" s="93"/>
      <c r="G939" s="93"/>
      <c r="H939" s="93"/>
      <c r="I939" s="97"/>
      <c r="J939" s="97"/>
      <c r="K939" s="97"/>
      <c r="L939" s="97"/>
      <c r="M939" s="98">
        <f>I939+J939+K939+MYCS8[[#This Row],[Non contractual commitments]]</f>
        <v>0</v>
      </c>
      <c r="N939" s="97"/>
      <c r="O939" s="97"/>
      <c r="P939" s="97"/>
      <c r="Q939" s="97"/>
      <c r="R939" s="97"/>
      <c r="S939" s="93"/>
      <c r="T939" s="93"/>
      <c r="U939" s="100"/>
    </row>
    <row r="940" spans="1:21" ht="20.25" x14ac:dyDescent="0.3">
      <c r="A940" s="93"/>
      <c r="B940" s="94" t="str">
        <f ca="1">IFERROR(OFFSET(DC[[#Headers],[Code Project]],MATCH(MYCS8[[#This Row],[Project Code and Name ]],DC[Code Project],0),-3),"")</f>
        <v/>
      </c>
      <c r="C940" s="93"/>
      <c r="D940" s="93"/>
      <c r="E940" s="93"/>
      <c r="F940" s="93"/>
      <c r="G940" s="93"/>
      <c r="H940" s="93"/>
      <c r="I940" s="97"/>
      <c r="J940" s="97"/>
      <c r="K940" s="97"/>
      <c r="L940" s="97"/>
      <c r="M940" s="98">
        <f>I940+J940+K940+MYCS8[[#This Row],[Non contractual commitments]]</f>
        <v>0</v>
      </c>
      <c r="N940" s="97"/>
      <c r="O940" s="97"/>
      <c r="P940" s="97"/>
      <c r="Q940" s="97"/>
      <c r="R940" s="97"/>
      <c r="S940" s="93"/>
      <c r="T940" s="93"/>
      <c r="U940" s="100"/>
    </row>
    <row r="941" spans="1:21" ht="20.25" x14ac:dyDescent="0.3">
      <c r="A941" s="93"/>
      <c r="B941" s="94" t="str">
        <f ca="1">IFERROR(OFFSET(DC[[#Headers],[Code Project]],MATCH(MYCS8[[#This Row],[Project Code and Name ]],DC[Code Project],0),-3),"")</f>
        <v/>
      </c>
      <c r="C941" s="93"/>
      <c r="D941" s="93"/>
      <c r="E941" s="93"/>
      <c r="F941" s="93"/>
      <c r="G941" s="93"/>
      <c r="H941" s="93"/>
      <c r="I941" s="97"/>
      <c r="J941" s="97"/>
      <c r="K941" s="97"/>
      <c r="L941" s="97"/>
      <c r="M941" s="98">
        <f>I941+J941+K941+MYCS8[[#This Row],[Non contractual commitments]]</f>
        <v>0</v>
      </c>
      <c r="N941" s="97"/>
      <c r="O941" s="97"/>
      <c r="P941" s="97"/>
      <c r="Q941" s="97"/>
      <c r="R941" s="97"/>
      <c r="S941" s="93"/>
      <c r="T941" s="93"/>
      <c r="U941" s="100"/>
    </row>
    <row r="942" spans="1:21" ht="20.25" x14ac:dyDescent="0.3">
      <c r="A942" s="93"/>
      <c r="B942" s="94" t="str">
        <f ca="1">IFERROR(OFFSET(DC[[#Headers],[Code Project]],MATCH(MYCS8[[#This Row],[Project Code and Name ]],DC[Code Project],0),-3),"")</f>
        <v/>
      </c>
      <c r="C942" s="93"/>
      <c r="D942" s="93"/>
      <c r="E942" s="93"/>
      <c r="F942" s="93"/>
      <c r="G942" s="93"/>
      <c r="H942" s="93"/>
      <c r="I942" s="97"/>
      <c r="J942" s="97"/>
      <c r="K942" s="97"/>
      <c r="L942" s="97"/>
      <c r="M942" s="98">
        <f>I942+J942+K942+MYCS8[[#This Row],[Non contractual commitments]]</f>
        <v>0</v>
      </c>
      <c r="N942" s="97"/>
      <c r="O942" s="97"/>
      <c r="P942" s="97"/>
      <c r="Q942" s="97"/>
      <c r="R942" s="97"/>
      <c r="S942" s="93"/>
      <c r="T942" s="93"/>
      <c r="U942" s="100"/>
    </row>
    <row r="943" spans="1:21" ht="20.25" x14ac:dyDescent="0.3">
      <c r="A943" s="93"/>
      <c r="B943" s="94" t="str">
        <f ca="1">IFERROR(OFFSET(DC[[#Headers],[Code Project]],MATCH(MYCS8[[#This Row],[Project Code and Name ]],DC[Code Project],0),-3),"")</f>
        <v/>
      </c>
      <c r="C943" s="93"/>
      <c r="D943" s="93"/>
      <c r="E943" s="93"/>
      <c r="F943" s="93"/>
      <c r="G943" s="93"/>
      <c r="H943" s="93"/>
      <c r="I943" s="97"/>
      <c r="J943" s="97"/>
      <c r="K943" s="97"/>
      <c r="L943" s="97"/>
      <c r="M943" s="98">
        <f>I943+J943+K943+MYCS8[[#This Row],[Non contractual commitments]]</f>
        <v>0</v>
      </c>
      <c r="N943" s="97"/>
      <c r="O943" s="97"/>
      <c r="P943" s="97"/>
      <c r="Q943" s="97"/>
      <c r="R943" s="97"/>
      <c r="S943" s="93"/>
      <c r="T943" s="93"/>
      <c r="U943" s="100"/>
    </row>
    <row r="944" spans="1:21" ht="20.25" x14ac:dyDescent="0.3">
      <c r="A944" s="93"/>
      <c r="B944" s="94" t="str">
        <f ca="1">IFERROR(OFFSET(DC[[#Headers],[Code Project]],MATCH(MYCS8[[#This Row],[Project Code and Name ]],DC[Code Project],0),-3),"")</f>
        <v/>
      </c>
      <c r="C944" s="93"/>
      <c r="D944" s="93"/>
      <c r="E944" s="93"/>
      <c r="F944" s="93"/>
      <c r="G944" s="93"/>
      <c r="H944" s="93"/>
      <c r="I944" s="97"/>
      <c r="J944" s="97"/>
      <c r="K944" s="97"/>
      <c r="L944" s="97"/>
      <c r="M944" s="98">
        <f>I944+J944+K944+MYCS8[[#This Row],[Non contractual commitments]]</f>
        <v>0</v>
      </c>
      <c r="N944" s="97"/>
      <c r="O944" s="97"/>
      <c r="P944" s="97"/>
      <c r="Q944" s="97"/>
      <c r="R944" s="97"/>
      <c r="S944" s="93"/>
      <c r="T944" s="93"/>
      <c r="U944" s="100"/>
    </row>
    <row r="945" spans="1:21" ht="20.25" x14ac:dyDescent="0.3">
      <c r="A945" s="93"/>
      <c r="B945" s="94" t="str">
        <f ca="1">IFERROR(OFFSET(DC[[#Headers],[Code Project]],MATCH(MYCS8[[#This Row],[Project Code and Name ]],DC[Code Project],0),-3),"")</f>
        <v/>
      </c>
      <c r="C945" s="93"/>
      <c r="D945" s="93"/>
      <c r="E945" s="93"/>
      <c r="F945" s="93"/>
      <c r="G945" s="93"/>
      <c r="H945" s="93"/>
      <c r="I945" s="97"/>
      <c r="J945" s="97"/>
      <c r="K945" s="97"/>
      <c r="L945" s="97"/>
      <c r="M945" s="98">
        <f>I945+J945+K945+MYCS8[[#This Row],[Non contractual commitments]]</f>
        <v>0</v>
      </c>
      <c r="N945" s="97"/>
      <c r="O945" s="97"/>
      <c r="P945" s="97"/>
      <c r="Q945" s="97"/>
      <c r="R945" s="97"/>
      <c r="S945" s="93"/>
      <c r="T945" s="93"/>
      <c r="U945" s="100"/>
    </row>
    <row r="946" spans="1:21" ht="20.25" x14ac:dyDescent="0.3">
      <c r="A946" s="93"/>
      <c r="B946" s="94" t="str">
        <f ca="1">IFERROR(OFFSET(DC[[#Headers],[Code Project]],MATCH(MYCS8[[#This Row],[Project Code and Name ]],DC[Code Project],0),-3),"")</f>
        <v/>
      </c>
      <c r="C946" s="93"/>
      <c r="D946" s="93"/>
      <c r="E946" s="93"/>
      <c r="F946" s="93"/>
      <c r="G946" s="93"/>
      <c r="H946" s="93"/>
      <c r="I946" s="97"/>
      <c r="J946" s="97"/>
      <c r="K946" s="97"/>
      <c r="L946" s="97"/>
      <c r="M946" s="98">
        <f>I946+J946+K946+MYCS8[[#This Row],[Non contractual commitments]]</f>
        <v>0</v>
      </c>
      <c r="N946" s="97"/>
      <c r="O946" s="97"/>
      <c r="P946" s="97"/>
      <c r="Q946" s="97"/>
      <c r="R946" s="97"/>
      <c r="S946" s="93"/>
      <c r="T946" s="93"/>
      <c r="U946" s="100"/>
    </row>
    <row r="947" spans="1:21" ht="20.25" x14ac:dyDescent="0.3">
      <c r="A947" s="93"/>
      <c r="B947" s="94" t="str">
        <f ca="1">IFERROR(OFFSET(DC[[#Headers],[Code Project]],MATCH(MYCS8[[#This Row],[Project Code and Name ]],DC[Code Project],0),-3),"")</f>
        <v/>
      </c>
      <c r="C947" s="93"/>
      <c r="D947" s="93"/>
      <c r="E947" s="93"/>
      <c r="F947" s="93"/>
      <c r="G947" s="93"/>
      <c r="H947" s="93"/>
      <c r="I947" s="97"/>
      <c r="J947" s="97"/>
      <c r="K947" s="97"/>
      <c r="L947" s="97"/>
      <c r="M947" s="98">
        <f>I947+J947+K947+MYCS8[[#This Row],[Non contractual commitments]]</f>
        <v>0</v>
      </c>
      <c r="N947" s="97"/>
      <c r="O947" s="97"/>
      <c r="P947" s="97"/>
      <c r="Q947" s="97"/>
      <c r="R947" s="97"/>
      <c r="S947" s="93"/>
      <c r="T947" s="93"/>
      <c r="U947" s="100"/>
    </row>
    <row r="948" spans="1:21" ht="20.25" x14ac:dyDescent="0.3">
      <c r="A948" s="93"/>
      <c r="B948" s="94" t="str">
        <f ca="1">IFERROR(OFFSET(DC[[#Headers],[Code Project]],MATCH(MYCS8[[#This Row],[Project Code and Name ]],DC[Code Project],0),-3),"")</f>
        <v/>
      </c>
      <c r="C948" s="93"/>
      <c r="D948" s="93"/>
      <c r="E948" s="93"/>
      <c r="F948" s="93"/>
      <c r="G948" s="93"/>
      <c r="H948" s="93"/>
      <c r="I948" s="97"/>
      <c r="J948" s="97"/>
      <c r="K948" s="97"/>
      <c r="L948" s="97"/>
      <c r="M948" s="98">
        <f>I948+J948+K948+MYCS8[[#This Row],[Non contractual commitments]]</f>
        <v>0</v>
      </c>
      <c r="N948" s="97"/>
      <c r="O948" s="97"/>
      <c r="P948" s="97"/>
      <c r="Q948" s="97"/>
      <c r="R948" s="97"/>
      <c r="S948" s="93"/>
      <c r="T948" s="93"/>
      <c r="U948" s="100"/>
    </row>
    <row r="949" spans="1:21" ht="20.25" x14ac:dyDescent="0.3">
      <c r="A949" s="93"/>
      <c r="B949" s="94" t="str">
        <f ca="1">IFERROR(OFFSET(DC[[#Headers],[Code Project]],MATCH(MYCS8[[#This Row],[Project Code and Name ]],DC[Code Project],0),-3),"")</f>
        <v/>
      </c>
      <c r="C949" s="93"/>
      <c r="D949" s="93"/>
      <c r="E949" s="93"/>
      <c r="F949" s="93"/>
      <c r="G949" s="93"/>
      <c r="H949" s="93"/>
      <c r="I949" s="97"/>
      <c r="J949" s="97"/>
      <c r="K949" s="97"/>
      <c r="L949" s="97"/>
      <c r="M949" s="98">
        <f>I949+J949+K949+MYCS8[[#This Row],[Non contractual commitments]]</f>
        <v>0</v>
      </c>
      <c r="N949" s="97"/>
      <c r="O949" s="97"/>
      <c r="P949" s="97"/>
      <c r="Q949" s="97"/>
      <c r="R949" s="97"/>
      <c r="S949" s="93"/>
      <c r="T949" s="93"/>
      <c r="U949" s="100"/>
    </row>
    <row r="950" spans="1:21" ht="20.25" x14ac:dyDescent="0.3">
      <c r="A950" s="93"/>
      <c r="B950" s="94" t="str">
        <f ca="1">IFERROR(OFFSET(DC[[#Headers],[Code Project]],MATCH(MYCS8[[#This Row],[Project Code and Name ]],DC[Code Project],0),-3),"")</f>
        <v/>
      </c>
      <c r="C950" s="93"/>
      <c r="D950" s="93"/>
      <c r="E950" s="93"/>
      <c r="F950" s="93"/>
      <c r="G950" s="93"/>
      <c r="H950" s="93"/>
      <c r="I950" s="97"/>
      <c r="J950" s="97"/>
      <c r="K950" s="97"/>
      <c r="L950" s="97"/>
      <c r="M950" s="98">
        <f>I950+J950+K950+MYCS8[[#This Row],[Non contractual commitments]]</f>
        <v>0</v>
      </c>
      <c r="N950" s="97"/>
      <c r="O950" s="97"/>
      <c r="P950" s="97"/>
      <c r="Q950" s="97"/>
      <c r="R950" s="97"/>
      <c r="S950" s="93"/>
      <c r="T950" s="93"/>
      <c r="U950" s="100"/>
    </row>
    <row r="951" spans="1:21" ht="20.25" x14ac:dyDescent="0.3">
      <c r="A951" s="93"/>
      <c r="B951" s="94" t="str">
        <f ca="1">IFERROR(OFFSET(DC[[#Headers],[Code Project]],MATCH(MYCS8[[#This Row],[Project Code and Name ]],DC[Code Project],0),-3),"")</f>
        <v/>
      </c>
      <c r="C951" s="93"/>
      <c r="D951" s="93"/>
      <c r="E951" s="93"/>
      <c r="F951" s="93"/>
      <c r="G951" s="93"/>
      <c r="H951" s="93"/>
      <c r="I951" s="97"/>
      <c r="J951" s="97"/>
      <c r="K951" s="97"/>
      <c r="L951" s="97"/>
      <c r="M951" s="98">
        <f>I951+J951+K951+MYCS8[[#This Row],[Non contractual commitments]]</f>
        <v>0</v>
      </c>
      <c r="N951" s="97"/>
      <c r="O951" s="97"/>
      <c r="P951" s="97"/>
      <c r="Q951" s="97"/>
      <c r="R951" s="97"/>
      <c r="S951" s="93"/>
      <c r="T951" s="93"/>
      <c r="U951" s="100"/>
    </row>
    <row r="952" spans="1:21" ht="20.25" x14ac:dyDescent="0.3">
      <c r="A952" s="93"/>
      <c r="B952" s="94" t="str">
        <f ca="1">IFERROR(OFFSET(DC[[#Headers],[Code Project]],MATCH(MYCS8[[#This Row],[Project Code and Name ]],DC[Code Project],0),-3),"")</f>
        <v/>
      </c>
      <c r="C952" s="93"/>
      <c r="D952" s="93"/>
      <c r="E952" s="93"/>
      <c r="F952" s="93"/>
      <c r="G952" s="93"/>
      <c r="H952" s="93"/>
      <c r="I952" s="97"/>
      <c r="J952" s="97"/>
      <c r="K952" s="97"/>
      <c r="L952" s="97"/>
      <c r="M952" s="98">
        <f>I952+J952+K952+MYCS8[[#This Row],[Non contractual commitments]]</f>
        <v>0</v>
      </c>
      <c r="N952" s="97"/>
      <c r="O952" s="97"/>
      <c r="P952" s="97"/>
      <c r="Q952" s="97"/>
      <c r="R952" s="97"/>
      <c r="S952" s="93"/>
      <c r="T952" s="93"/>
      <c r="U952" s="100"/>
    </row>
    <row r="953" spans="1:21" ht="20.25" x14ac:dyDescent="0.3">
      <c r="A953" s="93"/>
      <c r="B953" s="94" t="str">
        <f ca="1">IFERROR(OFFSET(DC[[#Headers],[Code Project]],MATCH(MYCS8[[#This Row],[Project Code and Name ]],DC[Code Project],0),-3),"")</f>
        <v/>
      </c>
      <c r="C953" s="93"/>
      <c r="D953" s="93"/>
      <c r="E953" s="93"/>
      <c r="F953" s="93"/>
      <c r="G953" s="93"/>
      <c r="H953" s="93"/>
      <c r="I953" s="97"/>
      <c r="J953" s="97"/>
      <c r="K953" s="97"/>
      <c r="L953" s="97"/>
      <c r="M953" s="98">
        <f>I953+J953+K953+MYCS8[[#This Row],[Non contractual commitments]]</f>
        <v>0</v>
      </c>
      <c r="N953" s="97"/>
      <c r="O953" s="97"/>
      <c r="P953" s="97"/>
      <c r="Q953" s="97"/>
      <c r="R953" s="97"/>
      <c r="S953" s="93"/>
      <c r="T953" s="93"/>
      <c r="U953" s="100"/>
    </row>
    <row r="954" spans="1:21" ht="20.25" x14ac:dyDescent="0.3">
      <c r="A954" s="93"/>
      <c r="B954" s="94" t="str">
        <f ca="1">IFERROR(OFFSET(DC[[#Headers],[Code Project]],MATCH(MYCS8[[#This Row],[Project Code and Name ]],DC[Code Project],0),-3),"")</f>
        <v/>
      </c>
      <c r="C954" s="93"/>
      <c r="D954" s="93"/>
      <c r="E954" s="93"/>
      <c r="F954" s="93"/>
      <c r="G954" s="93"/>
      <c r="H954" s="93"/>
      <c r="I954" s="97"/>
      <c r="J954" s="97"/>
      <c r="K954" s="97"/>
      <c r="L954" s="97"/>
      <c r="M954" s="98">
        <f>I954+J954+K954+MYCS8[[#This Row],[Non contractual commitments]]</f>
        <v>0</v>
      </c>
      <c r="N954" s="97"/>
      <c r="O954" s="97"/>
      <c r="P954" s="97"/>
      <c r="Q954" s="97"/>
      <c r="R954" s="97"/>
      <c r="S954" s="93"/>
      <c r="T954" s="93"/>
      <c r="U954" s="100"/>
    </row>
    <row r="955" spans="1:21" ht="20.25" x14ac:dyDescent="0.3">
      <c r="A955" s="93"/>
      <c r="B955" s="94" t="str">
        <f ca="1">IFERROR(OFFSET(DC[[#Headers],[Code Project]],MATCH(MYCS8[[#This Row],[Project Code and Name ]],DC[Code Project],0),-3),"")</f>
        <v/>
      </c>
      <c r="C955" s="93"/>
      <c r="D955" s="93"/>
      <c r="E955" s="93"/>
      <c r="F955" s="93"/>
      <c r="G955" s="93"/>
      <c r="H955" s="93"/>
      <c r="I955" s="97"/>
      <c r="J955" s="97"/>
      <c r="K955" s="97"/>
      <c r="L955" s="97"/>
      <c r="M955" s="98">
        <f>I955+J955+K955+MYCS8[[#This Row],[Non contractual commitments]]</f>
        <v>0</v>
      </c>
      <c r="N955" s="97"/>
      <c r="O955" s="97"/>
      <c r="P955" s="97"/>
      <c r="Q955" s="97"/>
      <c r="R955" s="97"/>
      <c r="S955" s="93"/>
      <c r="T955" s="93"/>
      <c r="U955" s="100"/>
    </row>
    <row r="956" spans="1:21" ht="20.25" x14ac:dyDescent="0.3">
      <c r="A956" s="93"/>
      <c r="B956" s="94" t="str">
        <f ca="1">IFERROR(OFFSET(DC[[#Headers],[Code Project]],MATCH(MYCS8[[#This Row],[Project Code and Name ]],DC[Code Project],0),-3),"")</f>
        <v/>
      </c>
      <c r="C956" s="93"/>
      <c r="D956" s="93"/>
      <c r="E956" s="93"/>
      <c r="F956" s="93"/>
      <c r="G956" s="93"/>
      <c r="H956" s="93"/>
      <c r="I956" s="97"/>
      <c r="J956" s="97"/>
      <c r="K956" s="97"/>
      <c r="L956" s="97"/>
      <c r="M956" s="98">
        <f>I956+J956+K956+MYCS8[[#This Row],[Non contractual commitments]]</f>
        <v>0</v>
      </c>
      <c r="N956" s="97"/>
      <c r="O956" s="97"/>
      <c r="P956" s="97"/>
      <c r="Q956" s="97"/>
      <c r="R956" s="97"/>
      <c r="S956" s="93"/>
      <c r="T956" s="93"/>
      <c r="U956" s="100"/>
    </row>
    <row r="957" spans="1:21" ht="20.25" x14ac:dyDescent="0.3">
      <c r="A957" s="93"/>
      <c r="B957" s="94" t="str">
        <f ca="1">IFERROR(OFFSET(DC[[#Headers],[Code Project]],MATCH(MYCS8[[#This Row],[Project Code and Name ]],DC[Code Project],0),-3),"")</f>
        <v/>
      </c>
      <c r="C957" s="93"/>
      <c r="D957" s="93"/>
      <c r="E957" s="93"/>
      <c r="F957" s="93"/>
      <c r="G957" s="93"/>
      <c r="H957" s="93"/>
      <c r="I957" s="97"/>
      <c r="J957" s="97"/>
      <c r="K957" s="97"/>
      <c r="L957" s="97"/>
      <c r="M957" s="98">
        <f>I957+J957+K957+MYCS8[[#This Row],[Non contractual commitments]]</f>
        <v>0</v>
      </c>
      <c r="N957" s="97"/>
      <c r="O957" s="97"/>
      <c r="P957" s="97"/>
      <c r="Q957" s="97"/>
      <c r="R957" s="97"/>
      <c r="S957" s="93"/>
      <c r="T957" s="93"/>
      <c r="U957" s="100"/>
    </row>
    <row r="958" spans="1:21" ht="20.25" x14ac:dyDescent="0.3">
      <c r="A958" s="93"/>
      <c r="B958" s="94" t="str">
        <f ca="1">IFERROR(OFFSET(DC[[#Headers],[Code Project]],MATCH(MYCS8[[#This Row],[Project Code and Name ]],DC[Code Project],0),-3),"")</f>
        <v/>
      </c>
      <c r="C958" s="93"/>
      <c r="D958" s="93"/>
      <c r="E958" s="93"/>
      <c r="F958" s="93"/>
      <c r="G958" s="93"/>
      <c r="H958" s="93"/>
      <c r="I958" s="97"/>
      <c r="J958" s="97"/>
      <c r="K958" s="97"/>
      <c r="L958" s="97"/>
      <c r="M958" s="98">
        <f>I958+J958+K958+MYCS8[[#This Row],[Non contractual commitments]]</f>
        <v>0</v>
      </c>
      <c r="N958" s="97"/>
      <c r="O958" s="97"/>
      <c r="P958" s="97"/>
      <c r="Q958" s="97"/>
      <c r="R958" s="97"/>
      <c r="S958" s="93"/>
      <c r="T958" s="93"/>
      <c r="U958" s="100"/>
    </row>
    <row r="959" spans="1:21" ht="20.25" x14ac:dyDescent="0.3">
      <c r="A959" s="93"/>
      <c r="B959" s="94" t="str">
        <f ca="1">IFERROR(OFFSET(DC[[#Headers],[Code Project]],MATCH(MYCS8[[#This Row],[Project Code and Name ]],DC[Code Project],0),-3),"")</f>
        <v/>
      </c>
      <c r="C959" s="93"/>
      <c r="D959" s="93"/>
      <c r="E959" s="93"/>
      <c r="F959" s="93"/>
      <c r="G959" s="93"/>
      <c r="H959" s="93"/>
      <c r="I959" s="97"/>
      <c r="J959" s="97"/>
      <c r="K959" s="97"/>
      <c r="L959" s="97"/>
      <c r="M959" s="98">
        <f>I959+J959+K959+MYCS8[[#This Row],[Non contractual commitments]]</f>
        <v>0</v>
      </c>
      <c r="N959" s="97"/>
      <c r="O959" s="97"/>
      <c r="P959" s="97"/>
      <c r="Q959" s="97"/>
      <c r="R959" s="97"/>
      <c r="S959" s="93"/>
      <c r="T959" s="93"/>
      <c r="U959" s="100"/>
    </row>
    <row r="960" spans="1:21" ht="20.25" x14ac:dyDescent="0.3">
      <c r="A960" s="93"/>
      <c r="B960" s="94" t="str">
        <f ca="1">IFERROR(OFFSET(DC[[#Headers],[Code Project]],MATCH(MYCS8[[#This Row],[Project Code and Name ]],DC[Code Project],0),-3),"")</f>
        <v/>
      </c>
      <c r="C960" s="93"/>
      <c r="D960" s="93"/>
      <c r="E960" s="93"/>
      <c r="F960" s="93"/>
      <c r="G960" s="93"/>
      <c r="H960" s="93"/>
      <c r="I960" s="97"/>
      <c r="J960" s="97"/>
      <c r="K960" s="97"/>
      <c r="L960" s="97"/>
      <c r="M960" s="98">
        <f>I960+J960+K960+MYCS8[[#This Row],[Non contractual commitments]]</f>
        <v>0</v>
      </c>
      <c r="N960" s="97"/>
      <c r="O960" s="97"/>
      <c r="P960" s="97"/>
      <c r="Q960" s="97"/>
      <c r="R960" s="97"/>
      <c r="S960" s="93"/>
      <c r="T960" s="93"/>
      <c r="U960" s="100"/>
    </row>
    <row r="961" spans="1:21" ht="20.25" x14ac:dyDescent="0.3">
      <c r="A961" s="93"/>
      <c r="B961" s="94" t="str">
        <f ca="1">IFERROR(OFFSET(DC[[#Headers],[Code Project]],MATCH(MYCS8[[#This Row],[Project Code and Name ]],DC[Code Project],0),-3),"")</f>
        <v/>
      </c>
      <c r="C961" s="93"/>
      <c r="D961" s="93"/>
      <c r="E961" s="93"/>
      <c r="F961" s="93"/>
      <c r="G961" s="93"/>
      <c r="H961" s="93"/>
      <c r="I961" s="97"/>
      <c r="J961" s="97"/>
      <c r="K961" s="97"/>
      <c r="L961" s="97"/>
      <c r="M961" s="98">
        <f>I961+J961+K961+MYCS8[[#This Row],[Non contractual commitments]]</f>
        <v>0</v>
      </c>
      <c r="N961" s="97"/>
      <c r="O961" s="97"/>
      <c r="P961" s="97"/>
      <c r="Q961" s="97"/>
      <c r="R961" s="97"/>
      <c r="S961" s="93"/>
      <c r="T961" s="93"/>
      <c r="U961" s="100"/>
    </row>
    <row r="962" spans="1:21" ht="20.25" x14ac:dyDescent="0.3">
      <c r="A962" s="93"/>
      <c r="B962" s="94" t="str">
        <f ca="1">IFERROR(OFFSET(DC[[#Headers],[Code Project]],MATCH(MYCS8[[#This Row],[Project Code and Name ]],DC[Code Project],0),-3),"")</f>
        <v/>
      </c>
      <c r="C962" s="93"/>
      <c r="D962" s="93"/>
      <c r="E962" s="93"/>
      <c r="F962" s="93"/>
      <c r="G962" s="93"/>
      <c r="H962" s="93"/>
      <c r="I962" s="97"/>
      <c r="J962" s="97"/>
      <c r="K962" s="97"/>
      <c r="L962" s="97"/>
      <c r="M962" s="98">
        <f>I962+J962+K962+MYCS8[[#This Row],[Non contractual commitments]]</f>
        <v>0</v>
      </c>
      <c r="N962" s="97"/>
      <c r="O962" s="97"/>
      <c r="P962" s="97"/>
      <c r="Q962" s="97"/>
      <c r="R962" s="97"/>
      <c r="S962" s="93"/>
      <c r="T962" s="93"/>
      <c r="U962" s="100"/>
    </row>
    <row r="963" spans="1:21" ht="20.25" x14ac:dyDescent="0.3">
      <c r="A963" s="93"/>
      <c r="B963" s="94" t="str">
        <f ca="1">IFERROR(OFFSET(DC[[#Headers],[Code Project]],MATCH(MYCS8[[#This Row],[Project Code and Name ]],DC[Code Project],0),-3),"")</f>
        <v/>
      </c>
      <c r="C963" s="93"/>
      <c r="D963" s="93"/>
      <c r="E963" s="93"/>
      <c r="F963" s="93"/>
      <c r="G963" s="93"/>
      <c r="H963" s="93"/>
      <c r="I963" s="97"/>
      <c r="J963" s="97"/>
      <c r="K963" s="97"/>
      <c r="L963" s="97"/>
      <c r="M963" s="98">
        <f>I963+J963+K963+MYCS8[[#This Row],[Non contractual commitments]]</f>
        <v>0</v>
      </c>
      <c r="N963" s="97"/>
      <c r="O963" s="97"/>
      <c r="P963" s="97"/>
      <c r="Q963" s="97"/>
      <c r="R963" s="97"/>
      <c r="S963" s="93"/>
      <c r="T963" s="93"/>
      <c r="U963" s="100"/>
    </row>
    <row r="964" spans="1:21" ht="20.25" x14ac:dyDescent="0.3">
      <c r="A964" s="93"/>
      <c r="B964" s="94" t="str">
        <f ca="1">IFERROR(OFFSET(DC[[#Headers],[Code Project]],MATCH(MYCS8[[#This Row],[Project Code and Name ]],DC[Code Project],0),-3),"")</f>
        <v/>
      </c>
      <c r="C964" s="93"/>
      <c r="D964" s="93"/>
      <c r="E964" s="93"/>
      <c r="F964" s="93"/>
      <c r="G964" s="93"/>
      <c r="H964" s="93"/>
      <c r="I964" s="97"/>
      <c r="J964" s="97"/>
      <c r="K964" s="97"/>
      <c r="L964" s="97"/>
      <c r="M964" s="98">
        <f>I964+J964+K964+MYCS8[[#This Row],[Non contractual commitments]]</f>
        <v>0</v>
      </c>
      <c r="N964" s="97"/>
      <c r="O964" s="97"/>
      <c r="P964" s="97"/>
      <c r="Q964" s="97"/>
      <c r="R964" s="97"/>
      <c r="S964" s="93"/>
      <c r="T964" s="93"/>
      <c r="U964" s="100"/>
    </row>
    <row r="965" spans="1:21" ht="20.25" x14ac:dyDescent="0.3">
      <c r="A965" s="93"/>
      <c r="B965" s="94" t="str">
        <f ca="1">IFERROR(OFFSET(DC[[#Headers],[Code Project]],MATCH(MYCS8[[#This Row],[Project Code and Name ]],DC[Code Project],0),-3),"")</f>
        <v/>
      </c>
      <c r="C965" s="93"/>
      <c r="D965" s="93"/>
      <c r="E965" s="93"/>
      <c r="F965" s="93"/>
      <c r="G965" s="93"/>
      <c r="H965" s="93"/>
      <c r="I965" s="97"/>
      <c r="J965" s="97"/>
      <c r="K965" s="97"/>
      <c r="L965" s="97"/>
      <c r="M965" s="98">
        <f>I965+J965+K965+MYCS8[[#This Row],[Non contractual commitments]]</f>
        <v>0</v>
      </c>
      <c r="N965" s="97"/>
      <c r="O965" s="97"/>
      <c r="P965" s="97"/>
      <c r="Q965" s="97"/>
      <c r="R965" s="97"/>
      <c r="S965" s="93"/>
      <c r="T965" s="93"/>
      <c r="U965" s="100"/>
    </row>
    <row r="966" spans="1:21" ht="20.25" x14ac:dyDescent="0.3">
      <c r="A966" s="93"/>
      <c r="B966" s="94" t="str">
        <f ca="1">IFERROR(OFFSET(DC[[#Headers],[Code Project]],MATCH(MYCS8[[#This Row],[Project Code and Name ]],DC[Code Project],0),-3),"")</f>
        <v/>
      </c>
      <c r="C966" s="93"/>
      <c r="D966" s="93"/>
      <c r="E966" s="93"/>
      <c r="F966" s="93"/>
      <c r="G966" s="93"/>
      <c r="H966" s="93"/>
      <c r="I966" s="97"/>
      <c r="J966" s="97"/>
      <c r="K966" s="97"/>
      <c r="L966" s="97"/>
      <c r="M966" s="98">
        <f>I966+J966+K966+MYCS8[[#This Row],[Non contractual commitments]]</f>
        <v>0</v>
      </c>
      <c r="N966" s="97"/>
      <c r="O966" s="97"/>
      <c r="P966" s="97"/>
      <c r="Q966" s="97"/>
      <c r="R966" s="97"/>
      <c r="S966" s="93"/>
      <c r="T966" s="93"/>
      <c r="U966" s="100"/>
    </row>
    <row r="967" spans="1:21" ht="20.25" x14ac:dyDescent="0.3">
      <c r="A967" s="93"/>
      <c r="B967" s="94" t="str">
        <f ca="1">IFERROR(OFFSET(DC[[#Headers],[Code Project]],MATCH(MYCS8[[#This Row],[Project Code and Name ]],DC[Code Project],0),-3),"")</f>
        <v/>
      </c>
      <c r="C967" s="93"/>
      <c r="D967" s="93"/>
      <c r="E967" s="93"/>
      <c r="F967" s="93"/>
      <c r="G967" s="93"/>
      <c r="H967" s="93"/>
      <c r="I967" s="97"/>
      <c r="J967" s="97"/>
      <c r="K967" s="97"/>
      <c r="L967" s="97"/>
      <c r="M967" s="98">
        <f>I967+J967+K967+MYCS8[[#This Row],[Non contractual commitments]]</f>
        <v>0</v>
      </c>
      <c r="N967" s="97"/>
      <c r="O967" s="97"/>
      <c r="P967" s="97"/>
      <c r="Q967" s="97"/>
      <c r="R967" s="97"/>
      <c r="S967" s="93"/>
      <c r="T967" s="93"/>
      <c r="U967" s="100"/>
    </row>
    <row r="968" spans="1:21" ht="20.25" x14ac:dyDescent="0.3">
      <c r="A968" s="93"/>
      <c r="B968" s="94" t="str">
        <f ca="1">IFERROR(OFFSET(DC[[#Headers],[Code Project]],MATCH(MYCS8[[#This Row],[Project Code and Name ]],DC[Code Project],0),-3),"")</f>
        <v/>
      </c>
      <c r="C968" s="93"/>
      <c r="D968" s="93"/>
      <c r="E968" s="93"/>
      <c r="F968" s="93"/>
      <c r="G968" s="93"/>
      <c r="H968" s="93"/>
      <c r="I968" s="97"/>
      <c r="J968" s="97"/>
      <c r="K968" s="97"/>
      <c r="L968" s="97"/>
      <c r="M968" s="98">
        <f>I968+J968+K968+MYCS8[[#This Row],[Non contractual commitments]]</f>
        <v>0</v>
      </c>
      <c r="N968" s="97"/>
      <c r="O968" s="97"/>
      <c r="P968" s="97"/>
      <c r="Q968" s="97"/>
      <c r="R968" s="97"/>
      <c r="S968" s="93"/>
      <c r="T968" s="93"/>
      <c r="U968" s="100"/>
    </row>
    <row r="969" spans="1:21" ht="20.25" x14ac:dyDescent="0.3">
      <c r="A969" s="93"/>
      <c r="B969" s="94" t="str">
        <f ca="1">IFERROR(OFFSET(DC[[#Headers],[Code Project]],MATCH(MYCS8[[#This Row],[Project Code and Name ]],DC[Code Project],0),-3),"")</f>
        <v/>
      </c>
      <c r="C969" s="93"/>
      <c r="D969" s="93"/>
      <c r="E969" s="93"/>
      <c r="F969" s="93"/>
      <c r="G969" s="93"/>
      <c r="H969" s="93"/>
      <c r="I969" s="97"/>
      <c r="J969" s="97"/>
      <c r="K969" s="97"/>
      <c r="L969" s="97"/>
      <c r="M969" s="98">
        <f>I969+J969+K969+MYCS8[[#This Row],[Non contractual commitments]]</f>
        <v>0</v>
      </c>
      <c r="N969" s="97"/>
      <c r="O969" s="97"/>
      <c r="P969" s="97"/>
      <c r="Q969" s="97"/>
      <c r="R969" s="97"/>
      <c r="S969" s="93"/>
      <c r="T969" s="93"/>
      <c r="U969" s="100"/>
    </row>
    <row r="970" spans="1:21" ht="20.25" x14ac:dyDescent="0.3">
      <c r="A970" s="93"/>
      <c r="B970" s="94" t="str">
        <f ca="1">IFERROR(OFFSET(DC[[#Headers],[Code Project]],MATCH(MYCS8[[#This Row],[Project Code and Name ]],DC[Code Project],0),-3),"")</f>
        <v/>
      </c>
      <c r="C970" s="93"/>
      <c r="D970" s="93"/>
      <c r="E970" s="93"/>
      <c r="F970" s="93"/>
      <c r="G970" s="93"/>
      <c r="H970" s="93"/>
      <c r="I970" s="97"/>
      <c r="J970" s="97"/>
      <c r="K970" s="97"/>
      <c r="L970" s="97"/>
      <c r="M970" s="98">
        <f>I970+J970+K970+MYCS8[[#This Row],[Non contractual commitments]]</f>
        <v>0</v>
      </c>
      <c r="N970" s="97"/>
      <c r="O970" s="97"/>
      <c r="P970" s="97"/>
      <c r="Q970" s="97"/>
      <c r="R970" s="97"/>
      <c r="S970" s="93"/>
      <c r="T970" s="93"/>
      <c r="U970" s="100"/>
    </row>
    <row r="971" spans="1:21" ht="20.25" x14ac:dyDescent="0.3">
      <c r="A971" s="93"/>
      <c r="B971" s="94" t="str">
        <f ca="1">IFERROR(OFFSET(DC[[#Headers],[Code Project]],MATCH(MYCS8[[#This Row],[Project Code and Name ]],DC[Code Project],0),-3),"")</f>
        <v/>
      </c>
      <c r="C971" s="93"/>
      <c r="D971" s="93"/>
      <c r="E971" s="93"/>
      <c r="F971" s="93"/>
      <c r="G971" s="93"/>
      <c r="H971" s="93"/>
      <c r="I971" s="97"/>
      <c r="J971" s="97"/>
      <c r="K971" s="97"/>
      <c r="L971" s="97"/>
      <c r="M971" s="98">
        <f>I971+J971+K971+MYCS8[[#This Row],[Non contractual commitments]]</f>
        <v>0</v>
      </c>
      <c r="N971" s="97"/>
      <c r="O971" s="97"/>
      <c r="P971" s="97"/>
      <c r="Q971" s="97"/>
      <c r="R971" s="97"/>
      <c r="S971" s="93"/>
      <c r="T971" s="93"/>
      <c r="U971" s="100"/>
    </row>
    <row r="972" spans="1:21" ht="20.25" x14ac:dyDescent="0.3">
      <c r="A972" s="93"/>
      <c r="B972" s="94" t="str">
        <f ca="1">IFERROR(OFFSET(DC[[#Headers],[Code Project]],MATCH(MYCS8[[#This Row],[Project Code and Name ]],DC[Code Project],0),-3),"")</f>
        <v/>
      </c>
      <c r="C972" s="93"/>
      <c r="D972" s="93"/>
      <c r="E972" s="93"/>
      <c r="F972" s="93"/>
      <c r="G972" s="93"/>
      <c r="H972" s="93"/>
      <c r="I972" s="97"/>
      <c r="J972" s="97"/>
      <c r="K972" s="97"/>
      <c r="L972" s="97"/>
      <c r="M972" s="98">
        <f>I972+J972+K972+MYCS8[[#This Row],[Non contractual commitments]]</f>
        <v>0</v>
      </c>
      <c r="N972" s="97"/>
      <c r="O972" s="97"/>
      <c r="P972" s="97"/>
      <c r="Q972" s="97"/>
      <c r="R972" s="97"/>
      <c r="S972" s="93"/>
      <c r="T972" s="93"/>
      <c r="U972" s="100"/>
    </row>
    <row r="973" spans="1:21" ht="20.25" x14ac:dyDescent="0.3">
      <c r="A973" s="93"/>
      <c r="B973" s="94" t="str">
        <f ca="1">IFERROR(OFFSET(DC[[#Headers],[Code Project]],MATCH(MYCS8[[#This Row],[Project Code and Name ]],DC[Code Project],0),-3),"")</f>
        <v/>
      </c>
      <c r="C973" s="93"/>
      <c r="D973" s="93"/>
      <c r="E973" s="93"/>
      <c r="F973" s="93"/>
      <c r="G973" s="93"/>
      <c r="H973" s="93"/>
      <c r="I973" s="97"/>
      <c r="J973" s="97"/>
      <c r="K973" s="97"/>
      <c r="L973" s="97"/>
      <c r="M973" s="98">
        <f>I973+J973+K973+MYCS8[[#This Row],[Non contractual commitments]]</f>
        <v>0</v>
      </c>
      <c r="N973" s="97"/>
      <c r="O973" s="97"/>
      <c r="P973" s="97"/>
      <c r="Q973" s="97"/>
      <c r="R973" s="97"/>
      <c r="S973" s="93"/>
      <c r="T973" s="93"/>
      <c r="U973" s="100"/>
    </row>
    <row r="974" spans="1:21" ht="20.25" x14ac:dyDescent="0.3">
      <c r="A974" s="93"/>
      <c r="B974" s="94" t="str">
        <f ca="1">IFERROR(OFFSET(DC[[#Headers],[Code Project]],MATCH(MYCS8[[#This Row],[Project Code and Name ]],DC[Code Project],0),-3),"")</f>
        <v/>
      </c>
      <c r="C974" s="93"/>
      <c r="D974" s="93"/>
      <c r="E974" s="93"/>
      <c r="F974" s="93"/>
      <c r="G974" s="93"/>
      <c r="H974" s="93"/>
      <c r="I974" s="97"/>
      <c r="J974" s="97"/>
      <c r="K974" s="97"/>
      <c r="L974" s="97"/>
      <c r="M974" s="98">
        <f>I974+J974+K974+MYCS8[[#This Row],[Non contractual commitments]]</f>
        <v>0</v>
      </c>
      <c r="N974" s="97"/>
      <c r="O974" s="97"/>
      <c r="P974" s="97"/>
      <c r="Q974" s="97"/>
      <c r="R974" s="97"/>
      <c r="S974" s="93"/>
      <c r="T974" s="93"/>
      <c r="U974" s="100"/>
    </row>
    <row r="975" spans="1:21" ht="20.25" x14ac:dyDescent="0.3">
      <c r="A975" s="93"/>
      <c r="B975" s="94" t="str">
        <f ca="1">IFERROR(OFFSET(DC[[#Headers],[Code Project]],MATCH(MYCS8[[#This Row],[Project Code and Name ]],DC[Code Project],0),-3),"")</f>
        <v/>
      </c>
      <c r="C975" s="93"/>
      <c r="D975" s="93"/>
      <c r="E975" s="93"/>
      <c r="F975" s="93"/>
      <c r="G975" s="93"/>
      <c r="H975" s="93"/>
      <c r="I975" s="97"/>
      <c r="J975" s="97"/>
      <c r="K975" s="97"/>
      <c r="L975" s="97"/>
      <c r="M975" s="98">
        <f>I975+J975+K975+MYCS8[[#This Row],[Non contractual commitments]]</f>
        <v>0</v>
      </c>
      <c r="N975" s="97"/>
      <c r="O975" s="97"/>
      <c r="P975" s="97"/>
      <c r="Q975" s="97"/>
      <c r="R975" s="97"/>
      <c r="S975" s="93"/>
      <c r="T975" s="93"/>
      <c r="U975" s="100"/>
    </row>
    <row r="976" spans="1:21" ht="20.25" x14ac:dyDescent="0.3">
      <c r="A976" s="93"/>
      <c r="B976" s="94" t="str">
        <f ca="1">IFERROR(OFFSET(DC[[#Headers],[Code Project]],MATCH(MYCS8[[#This Row],[Project Code and Name ]],DC[Code Project],0),-3),"")</f>
        <v/>
      </c>
      <c r="C976" s="93"/>
      <c r="D976" s="93"/>
      <c r="E976" s="93"/>
      <c r="F976" s="93"/>
      <c r="G976" s="93"/>
      <c r="H976" s="93"/>
      <c r="I976" s="97"/>
      <c r="J976" s="97"/>
      <c r="K976" s="97"/>
      <c r="L976" s="97"/>
      <c r="M976" s="98">
        <f>I976+J976+K976+MYCS8[[#This Row],[Non contractual commitments]]</f>
        <v>0</v>
      </c>
      <c r="N976" s="97"/>
      <c r="O976" s="97"/>
      <c r="P976" s="97"/>
      <c r="Q976" s="97"/>
      <c r="R976" s="97"/>
      <c r="S976" s="93"/>
      <c r="T976" s="93"/>
      <c r="U976" s="100"/>
    </row>
    <row r="977" spans="1:21" ht="20.25" x14ac:dyDescent="0.3">
      <c r="A977" s="93"/>
      <c r="B977" s="94" t="str">
        <f ca="1">IFERROR(OFFSET(DC[[#Headers],[Code Project]],MATCH(MYCS8[[#This Row],[Project Code and Name ]],DC[Code Project],0),-3),"")</f>
        <v/>
      </c>
      <c r="C977" s="93"/>
      <c r="D977" s="93"/>
      <c r="E977" s="93"/>
      <c r="F977" s="93"/>
      <c r="G977" s="93"/>
      <c r="H977" s="93"/>
      <c r="I977" s="97"/>
      <c r="J977" s="97"/>
      <c r="K977" s="97"/>
      <c r="L977" s="97"/>
      <c r="M977" s="98">
        <f>I977+J977+K977+MYCS8[[#This Row],[Non contractual commitments]]</f>
        <v>0</v>
      </c>
      <c r="N977" s="97"/>
      <c r="O977" s="97"/>
      <c r="P977" s="97"/>
      <c r="Q977" s="97"/>
      <c r="R977" s="97"/>
      <c r="S977" s="93"/>
      <c r="T977" s="93"/>
      <c r="U977" s="100"/>
    </row>
    <row r="978" spans="1:21" ht="20.25" x14ac:dyDescent="0.3">
      <c r="A978" s="93"/>
      <c r="B978" s="94" t="str">
        <f ca="1">IFERROR(OFFSET(DC[[#Headers],[Code Project]],MATCH(MYCS8[[#This Row],[Project Code and Name ]],DC[Code Project],0),-3),"")</f>
        <v/>
      </c>
      <c r="C978" s="93"/>
      <c r="D978" s="93"/>
      <c r="E978" s="93"/>
      <c r="F978" s="93"/>
      <c r="G978" s="93"/>
      <c r="H978" s="93"/>
      <c r="I978" s="97"/>
      <c r="J978" s="97"/>
      <c r="K978" s="97"/>
      <c r="L978" s="97"/>
      <c r="M978" s="98">
        <f>I978+J978+K978+MYCS8[[#This Row],[Non contractual commitments]]</f>
        <v>0</v>
      </c>
      <c r="N978" s="97"/>
      <c r="O978" s="97"/>
      <c r="P978" s="97"/>
      <c r="Q978" s="97"/>
      <c r="R978" s="97"/>
      <c r="S978" s="93"/>
      <c r="T978" s="93"/>
      <c r="U978" s="100"/>
    </row>
    <row r="979" spans="1:21" ht="20.25" x14ac:dyDescent="0.3">
      <c r="A979" s="93"/>
      <c r="B979" s="94" t="str">
        <f ca="1">IFERROR(OFFSET(DC[[#Headers],[Code Project]],MATCH(MYCS8[[#This Row],[Project Code and Name ]],DC[Code Project],0),-3),"")</f>
        <v/>
      </c>
      <c r="C979" s="93"/>
      <c r="D979" s="93"/>
      <c r="E979" s="93"/>
      <c r="F979" s="93"/>
      <c r="G979" s="93"/>
      <c r="H979" s="93"/>
      <c r="I979" s="97"/>
      <c r="J979" s="97"/>
      <c r="K979" s="97"/>
      <c r="L979" s="97"/>
      <c r="M979" s="98">
        <f>I979+J979+K979+MYCS8[[#This Row],[Non contractual commitments]]</f>
        <v>0</v>
      </c>
      <c r="N979" s="97"/>
      <c r="O979" s="97"/>
      <c r="P979" s="97"/>
      <c r="Q979" s="97"/>
      <c r="R979" s="97"/>
      <c r="S979" s="93"/>
      <c r="T979" s="93"/>
      <c r="U979" s="100"/>
    </row>
    <row r="980" spans="1:21" ht="20.25" x14ac:dyDescent="0.3">
      <c r="A980" s="93"/>
      <c r="B980" s="94" t="str">
        <f ca="1">IFERROR(OFFSET(DC[[#Headers],[Code Project]],MATCH(MYCS8[[#This Row],[Project Code and Name ]],DC[Code Project],0),-3),"")</f>
        <v/>
      </c>
      <c r="C980" s="93"/>
      <c r="D980" s="93"/>
      <c r="E980" s="93"/>
      <c r="F980" s="93"/>
      <c r="G980" s="93"/>
      <c r="H980" s="93"/>
      <c r="I980" s="97"/>
      <c r="J980" s="97"/>
      <c r="K980" s="97"/>
      <c r="L980" s="97"/>
      <c r="M980" s="98">
        <f>I980+J980+K980+MYCS8[[#This Row],[Non contractual commitments]]</f>
        <v>0</v>
      </c>
      <c r="N980" s="97"/>
      <c r="O980" s="97"/>
      <c r="P980" s="97"/>
      <c r="Q980" s="97"/>
      <c r="R980" s="97"/>
      <c r="S980" s="93"/>
      <c r="T980" s="93"/>
      <c r="U980" s="100"/>
    </row>
    <row r="981" spans="1:21" ht="20.25" x14ac:dyDescent="0.3">
      <c r="A981" s="93"/>
      <c r="B981" s="94" t="str">
        <f ca="1">IFERROR(OFFSET(DC[[#Headers],[Code Project]],MATCH(MYCS8[[#This Row],[Project Code and Name ]],DC[Code Project],0),-3),"")</f>
        <v/>
      </c>
      <c r="C981" s="93"/>
      <c r="D981" s="93"/>
      <c r="E981" s="93"/>
      <c r="F981" s="93"/>
      <c r="G981" s="93"/>
      <c r="H981" s="93"/>
      <c r="I981" s="97"/>
      <c r="J981" s="97"/>
      <c r="K981" s="97"/>
      <c r="L981" s="97"/>
      <c r="M981" s="98">
        <f>I981+J981+K981+MYCS8[[#This Row],[Non contractual commitments]]</f>
        <v>0</v>
      </c>
      <c r="N981" s="97"/>
      <c r="O981" s="97"/>
      <c r="P981" s="97"/>
      <c r="Q981" s="97"/>
      <c r="R981" s="97"/>
      <c r="S981" s="93"/>
      <c r="T981" s="93"/>
      <c r="U981" s="100"/>
    </row>
    <row r="982" spans="1:21" ht="20.25" x14ac:dyDescent="0.3">
      <c r="A982" s="93"/>
      <c r="B982" s="94" t="str">
        <f ca="1">IFERROR(OFFSET(DC[[#Headers],[Code Project]],MATCH(MYCS8[[#This Row],[Project Code and Name ]],DC[Code Project],0),-3),"")</f>
        <v/>
      </c>
      <c r="C982" s="93"/>
      <c r="D982" s="93"/>
      <c r="E982" s="93"/>
      <c r="F982" s="93"/>
      <c r="G982" s="93"/>
      <c r="H982" s="93"/>
      <c r="I982" s="97"/>
      <c r="J982" s="97"/>
      <c r="K982" s="97"/>
      <c r="L982" s="97"/>
      <c r="M982" s="98">
        <f>I982+J982+K982+MYCS8[[#This Row],[Non contractual commitments]]</f>
        <v>0</v>
      </c>
      <c r="N982" s="97"/>
      <c r="O982" s="97"/>
      <c r="P982" s="97"/>
      <c r="Q982" s="97"/>
      <c r="R982" s="97"/>
      <c r="S982" s="93"/>
      <c r="T982" s="93"/>
      <c r="U982" s="100"/>
    </row>
    <row r="983" spans="1:21" ht="20.25" x14ac:dyDescent="0.3">
      <c r="A983" s="93"/>
      <c r="B983" s="94" t="str">
        <f ca="1">IFERROR(OFFSET(DC[[#Headers],[Code Project]],MATCH(MYCS8[[#This Row],[Project Code and Name ]],DC[Code Project],0),-3),"")</f>
        <v/>
      </c>
      <c r="C983" s="93"/>
      <c r="D983" s="93"/>
      <c r="E983" s="93"/>
      <c r="F983" s="93"/>
      <c r="G983" s="93"/>
      <c r="H983" s="93"/>
      <c r="I983" s="97"/>
      <c r="J983" s="97"/>
      <c r="K983" s="97"/>
      <c r="L983" s="97"/>
      <c r="M983" s="98">
        <f>I983+J983+K983+MYCS8[[#This Row],[Non contractual commitments]]</f>
        <v>0</v>
      </c>
      <c r="N983" s="97"/>
      <c r="O983" s="97"/>
      <c r="P983" s="97"/>
      <c r="Q983" s="97"/>
      <c r="R983" s="97"/>
      <c r="S983" s="93"/>
      <c r="T983" s="93"/>
      <c r="U983" s="100"/>
    </row>
    <row r="984" spans="1:21" ht="20.25" x14ac:dyDescent="0.3">
      <c r="A984" s="93"/>
      <c r="B984" s="94" t="str">
        <f ca="1">IFERROR(OFFSET(DC[[#Headers],[Code Project]],MATCH(MYCS8[[#This Row],[Project Code and Name ]],DC[Code Project],0),-3),"")</f>
        <v/>
      </c>
      <c r="C984" s="93"/>
      <c r="D984" s="93"/>
      <c r="E984" s="93"/>
      <c r="F984" s="93"/>
      <c r="G984" s="93"/>
      <c r="H984" s="93"/>
      <c r="I984" s="97"/>
      <c r="J984" s="97"/>
      <c r="K984" s="97"/>
      <c r="L984" s="97"/>
      <c r="M984" s="98">
        <f>I984+J984+K984+MYCS8[[#This Row],[Non contractual commitments]]</f>
        <v>0</v>
      </c>
      <c r="N984" s="97"/>
      <c r="O984" s="97"/>
      <c r="P984" s="97"/>
      <c r="Q984" s="97"/>
      <c r="R984" s="97"/>
      <c r="S984" s="93"/>
      <c r="T984" s="93"/>
      <c r="U984" s="100"/>
    </row>
    <row r="985" spans="1:21" ht="20.25" x14ac:dyDescent="0.3">
      <c r="A985" s="93"/>
      <c r="B985" s="94" t="str">
        <f ca="1">IFERROR(OFFSET(DC[[#Headers],[Code Project]],MATCH(MYCS8[[#This Row],[Project Code and Name ]],DC[Code Project],0),-3),"")</f>
        <v/>
      </c>
      <c r="C985" s="93"/>
      <c r="D985" s="93"/>
      <c r="E985" s="93"/>
      <c r="F985" s="93"/>
      <c r="G985" s="93"/>
      <c r="H985" s="93"/>
      <c r="I985" s="97"/>
      <c r="J985" s="97"/>
      <c r="K985" s="97"/>
      <c r="L985" s="97"/>
      <c r="M985" s="98">
        <f>I985+J985+K985+MYCS8[[#This Row],[Non contractual commitments]]</f>
        <v>0</v>
      </c>
      <c r="N985" s="97"/>
      <c r="O985" s="97"/>
      <c r="P985" s="97"/>
      <c r="Q985" s="97"/>
      <c r="R985" s="97"/>
      <c r="S985" s="93"/>
      <c r="T985" s="93"/>
      <c r="U985" s="100"/>
    </row>
    <row r="986" spans="1:21" ht="20.25" x14ac:dyDescent="0.3">
      <c r="A986" s="93"/>
      <c r="B986" s="94" t="str">
        <f ca="1">IFERROR(OFFSET(DC[[#Headers],[Code Project]],MATCH(MYCS8[[#This Row],[Project Code and Name ]],DC[Code Project],0),-3),"")</f>
        <v/>
      </c>
      <c r="C986" s="93"/>
      <c r="D986" s="93"/>
      <c r="E986" s="93"/>
      <c r="F986" s="93"/>
      <c r="G986" s="93"/>
      <c r="H986" s="93"/>
      <c r="I986" s="97"/>
      <c r="J986" s="97"/>
      <c r="K986" s="97"/>
      <c r="L986" s="97"/>
      <c r="M986" s="98">
        <f>I986+J986+K986+MYCS8[[#This Row],[Non contractual commitments]]</f>
        <v>0</v>
      </c>
      <c r="N986" s="97"/>
      <c r="O986" s="97"/>
      <c r="P986" s="97"/>
      <c r="Q986" s="97"/>
      <c r="R986" s="97"/>
      <c r="S986" s="93"/>
      <c r="T986" s="93"/>
      <c r="U986" s="100"/>
    </row>
    <row r="987" spans="1:21" ht="20.25" x14ac:dyDescent="0.3">
      <c r="A987" s="93"/>
      <c r="B987" s="94" t="str">
        <f ca="1">IFERROR(OFFSET(DC[[#Headers],[Code Project]],MATCH(MYCS8[[#This Row],[Project Code and Name ]],DC[Code Project],0),-3),"")</f>
        <v/>
      </c>
      <c r="C987" s="93"/>
      <c r="D987" s="93"/>
      <c r="E987" s="93"/>
      <c r="F987" s="93"/>
      <c r="G987" s="93"/>
      <c r="H987" s="93"/>
      <c r="I987" s="97"/>
      <c r="J987" s="97"/>
      <c r="K987" s="97"/>
      <c r="L987" s="97"/>
      <c r="M987" s="98">
        <f>I987+J987+K987+MYCS8[[#This Row],[Non contractual commitments]]</f>
        <v>0</v>
      </c>
      <c r="N987" s="97"/>
      <c r="O987" s="97"/>
      <c r="P987" s="97"/>
      <c r="Q987" s="97"/>
      <c r="R987" s="97"/>
      <c r="S987" s="93"/>
      <c r="T987" s="93"/>
      <c r="U987" s="100"/>
    </row>
    <row r="988" spans="1:21" ht="20.25" x14ac:dyDescent="0.3">
      <c r="A988" s="93"/>
      <c r="B988" s="94" t="str">
        <f ca="1">IFERROR(OFFSET(DC[[#Headers],[Code Project]],MATCH(MYCS8[[#This Row],[Project Code and Name ]],DC[Code Project],0),-3),"")</f>
        <v/>
      </c>
      <c r="C988" s="93"/>
      <c r="D988" s="93"/>
      <c r="E988" s="93"/>
      <c r="F988" s="93"/>
      <c r="G988" s="93"/>
      <c r="H988" s="93"/>
      <c r="I988" s="97"/>
      <c r="J988" s="97"/>
      <c r="K988" s="97"/>
      <c r="L988" s="97"/>
      <c r="M988" s="98">
        <f>I988+J988+K988+MYCS8[[#This Row],[Non contractual commitments]]</f>
        <v>0</v>
      </c>
      <c r="N988" s="97"/>
      <c r="O988" s="97"/>
      <c r="P988" s="97"/>
      <c r="Q988" s="97"/>
      <c r="R988" s="97"/>
      <c r="S988" s="93"/>
      <c r="T988" s="93"/>
      <c r="U988" s="100"/>
    </row>
    <row r="989" spans="1:21" ht="20.25" x14ac:dyDescent="0.3">
      <c r="A989" s="93"/>
      <c r="B989" s="94" t="str">
        <f ca="1">IFERROR(OFFSET(DC[[#Headers],[Code Project]],MATCH(MYCS8[[#This Row],[Project Code and Name ]],DC[Code Project],0),-3),"")</f>
        <v/>
      </c>
      <c r="C989" s="93"/>
      <c r="D989" s="93"/>
      <c r="E989" s="93"/>
      <c r="F989" s="93"/>
      <c r="G989" s="93"/>
      <c r="H989" s="93"/>
      <c r="I989" s="97"/>
      <c r="J989" s="97"/>
      <c r="K989" s="97"/>
      <c r="L989" s="97"/>
      <c r="M989" s="98">
        <f>I989+J989+K989+MYCS8[[#This Row],[Non contractual commitments]]</f>
        <v>0</v>
      </c>
      <c r="N989" s="97"/>
      <c r="O989" s="97"/>
      <c r="P989" s="97"/>
      <c r="Q989" s="97"/>
      <c r="R989" s="97"/>
      <c r="S989" s="93"/>
      <c r="T989" s="93"/>
      <c r="U989" s="100"/>
    </row>
    <row r="990" spans="1:21" ht="20.25" x14ac:dyDescent="0.3">
      <c r="A990" s="93"/>
      <c r="B990" s="94" t="str">
        <f ca="1">IFERROR(OFFSET(DC[[#Headers],[Code Project]],MATCH(MYCS8[[#This Row],[Project Code and Name ]],DC[Code Project],0),-3),"")</f>
        <v/>
      </c>
      <c r="C990" s="93"/>
      <c r="D990" s="93"/>
      <c r="E990" s="93"/>
      <c r="F990" s="93"/>
      <c r="G990" s="93"/>
      <c r="H990" s="93"/>
      <c r="I990" s="97"/>
      <c r="J990" s="97"/>
      <c r="K990" s="97"/>
      <c r="L990" s="97"/>
      <c r="M990" s="98">
        <f>I990+J990+K990+MYCS8[[#This Row],[Non contractual commitments]]</f>
        <v>0</v>
      </c>
      <c r="N990" s="97"/>
      <c r="O990" s="97"/>
      <c r="P990" s="97"/>
      <c r="Q990" s="97"/>
      <c r="R990" s="97"/>
      <c r="S990" s="93"/>
      <c r="T990" s="93"/>
      <c r="U990" s="100"/>
    </row>
    <row r="991" spans="1:21" ht="20.25" x14ac:dyDescent="0.3">
      <c r="A991" s="93"/>
      <c r="B991" s="94" t="str">
        <f ca="1">IFERROR(OFFSET(DC[[#Headers],[Code Project]],MATCH(MYCS8[[#This Row],[Project Code and Name ]],DC[Code Project],0),-3),"")</f>
        <v/>
      </c>
      <c r="C991" s="93"/>
      <c r="D991" s="93"/>
      <c r="E991" s="93"/>
      <c r="F991" s="93"/>
      <c r="G991" s="93"/>
      <c r="H991" s="93"/>
      <c r="I991" s="97"/>
      <c r="J991" s="97"/>
      <c r="K991" s="97"/>
      <c r="L991" s="97"/>
      <c r="M991" s="98">
        <f>I991+J991+K991+MYCS8[[#This Row],[Non contractual commitments]]</f>
        <v>0</v>
      </c>
      <c r="N991" s="97"/>
      <c r="O991" s="97"/>
      <c r="P991" s="97"/>
      <c r="Q991" s="97"/>
      <c r="R991" s="97"/>
      <c r="S991" s="93"/>
      <c r="T991" s="93"/>
      <c r="U991" s="100"/>
    </row>
    <row r="992" spans="1:21" ht="20.25" x14ac:dyDescent="0.3">
      <c r="A992" s="93"/>
      <c r="B992" s="94" t="str">
        <f ca="1">IFERROR(OFFSET(DC[[#Headers],[Code Project]],MATCH(MYCS8[[#This Row],[Project Code and Name ]],DC[Code Project],0),-3),"")</f>
        <v/>
      </c>
      <c r="C992" s="93"/>
      <c r="D992" s="93"/>
      <c r="E992" s="93"/>
      <c r="F992" s="93"/>
      <c r="G992" s="93"/>
      <c r="H992" s="93"/>
      <c r="I992" s="97"/>
      <c r="J992" s="97"/>
      <c r="K992" s="97"/>
      <c r="L992" s="97"/>
      <c r="M992" s="98">
        <f>I992+J992+K992+MYCS8[[#This Row],[Non contractual commitments]]</f>
        <v>0</v>
      </c>
      <c r="N992" s="97"/>
      <c r="O992" s="97"/>
      <c r="P992" s="97"/>
      <c r="Q992" s="97"/>
      <c r="R992" s="97"/>
      <c r="S992" s="93"/>
      <c r="T992" s="93"/>
      <c r="U992" s="100"/>
    </row>
    <row r="993" spans="1:21" ht="20.25" x14ac:dyDescent="0.3">
      <c r="A993" s="93"/>
      <c r="B993" s="94" t="str">
        <f ca="1">IFERROR(OFFSET(DC[[#Headers],[Code Project]],MATCH(MYCS8[[#This Row],[Project Code and Name ]],DC[Code Project],0),-3),"")</f>
        <v/>
      </c>
      <c r="C993" s="93"/>
      <c r="D993" s="93"/>
      <c r="E993" s="93"/>
      <c r="F993" s="93"/>
      <c r="G993" s="93"/>
      <c r="H993" s="93"/>
      <c r="I993" s="97"/>
      <c r="J993" s="97"/>
      <c r="K993" s="97"/>
      <c r="L993" s="97"/>
      <c r="M993" s="98">
        <f>I993+J993+K993+MYCS8[[#This Row],[Non contractual commitments]]</f>
        <v>0</v>
      </c>
      <c r="N993" s="97"/>
      <c r="O993" s="97"/>
      <c r="P993" s="97"/>
      <c r="Q993" s="97"/>
      <c r="R993" s="97"/>
      <c r="S993" s="93"/>
      <c r="T993" s="93"/>
      <c r="U993" s="100"/>
    </row>
    <row r="994" spans="1:21" ht="20.25" x14ac:dyDescent="0.3">
      <c r="A994" s="93"/>
      <c r="B994" s="94" t="str">
        <f ca="1">IFERROR(OFFSET(DC[[#Headers],[Code Project]],MATCH(MYCS8[[#This Row],[Project Code and Name ]],DC[Code Project],0),-3),"")</f>
        <v/>
      </c>
      <c r="C994" s="93"/>
      <c r="D994" s="93"/>
      <c r="E994" s="93"/>
      <c r="F994" s="93"/>
      <c r="G994" s="93"/>
      <c r="H994" s="93"/>
      <c r="I994" s="97"/>
      <c r="J994" s="97"/>
      <c r="K994" s="97"/>
      <c r="L994" s="97"/>
      <c r="M994" s="98">
        <f>I994+J994+K994+MYCS8[[#This Row],[Non contractual commitments]]</f>
        <v>0</v>
      </c>
      <c r="N994" s="97"/>
      <c r="O994" s="97"/>
      <c r="P994" s="97"/>
      <c r="Q994" s="97"/>
      <c r="R994" s="97"/>
      <c r="S994" s="93"/>
      <c r="T994" s="93"/>
      <c r="U994" s="100"/>
    </row>
    <row r="995" spans="1:21" ht="20.25" x14ac:dyDescent="0.3">
      <c r="A995" s="93"/>
      <c r="B995" s="94" t="str">
        <f ca="1">IFERROR(OFFSET(DC[[#Headers],[Code Project]],MATCH(MYCS8[[#This Row],[Project Code and Name ]],DC[Code Project],0),-3),"")</f>
        <v/>
      </c>
      <c r="C995" s="93"/>
      <c r="D995" s="93"/>
      <c r="E995" s="93"/>
      <c r="F995" s="93"/>
      <c r="G995" s="93"/>
      <c r="H995" s="93"/>
      <c r="I995" s="97"/>
      <c r="J995" s="97"/>
      <c r="K995" s="97"/>
      <c r="L995" s="97"/>
      <c r="M995" s="98">
        <f>I995+J995+K995+MYCS8[[#This Row],[Non contractual commitments]]</f>
        <v>0</v>
      </c>
      <c r="N995" s="97"/>
      <c r="O995" s="97"/>
      <c r="P995" s="97"/>
      <c r="Q995" s="97"/>
      <c r="R995" s="97"/>
      <c r="S995" s="93"/>
      <c r="T995" s="93"/>
      <c r="U995" s="100"/>
    </row>
    <row r="996" spans="1:21" ht="20.25" x14ac:dyDescent="0.3">
      <c r="A996" s="93"/>
      <c r="B996" s="94" t="str">
        <f ca="1">IFERROR(OFFSET(DC[[#Headers],[Code Project]],MATCH(MYCS8[[#This Row],[Project Code and Name ]],DC[Code Project],0),-3),"")</f>
        <v/>
      </c>
      <c r="C996" s="93"/>
      <c r="D996" s="93"/>
      <c r="E996" s="93"/>
      <c r="F996" s="93"/>
      <c r="G996" s="93"/>
      <c r="H996" s="93"/>
      <c r="I996" s="97"/>
      <c r="J996" s="97"/>
      <c r="K996" s="97"/>
      <c r="L996" s="97"/>
      <c r="M996" s="98">
        <f>I996+J996+K996+MYCS8[[#This Row],[Non contractual commitments]]</f>
        <v>0</v>
      </c>
      <c r="N996" s="97"/>
      <c r="O996" s="97"/>
      <c r="P996" s="97"/>
      <c r="Q996" s="97"/>
      <c r="R996" s="97"/>
      <c r="S996" s="93"/>
      <c r="T996" s="93"/>
      <c r="U996" s="100"/>
    </row>
    <row r="997" spans="1:21" ht="20.25" x14ac:dyDescent="0.3">
      <c r="A997" s="93"/>
      <c r="B997" s="94" t="str">
        <f ca="1">IFERROR(OFFSET(DC[[#Headers],[Code Project]],MATCH(MYCS8[[#This Row],[Project Code and Name ]],DC[Code Project],0),-3),"")</f>
        <v/>
      </c>
      <c r="C997" s="93"/>
      <c r="D997" s="93"/>
      <c r="E997" s="93"/>
      <c r="F997" s="93"/>
      <c r="G997" s="93"/>
      <c r="H997" s="93"/>
      <c r="I997" s="97"/>
      <c r="J997" s="97"/>
      <c r="K997" s="97"/>
      <c r="L997" s="97"/>
      <c r="M997" s="98">
        <f>I997+J997+K997+MYCS8[[#This Row],[Non contractual commitments]]</f>
        <v>0</v>
      </c>
      <c r="N997" s="97"/>
      <c r="O997" s="97"/>
      <c r="P997" s="97"/>
      <c r="Q997" s="97"/>
      <c r="R997" s="97"/>
      <c r="S997" s="93"/>
      <c r="T997" s="93"/>
      <c r="U997" s="100"/>
    </row>
    <row r="998" spans="1:21" ht="20.25" x14ac:dyDescent="0.3">
      <c r="A998" s="93"/>
      <c r="B998" s="94" t="str">
        <f ca="1">IFERROR(OFFSET(DC[[#Headers],[Code Project]],MATCH(MYCS8[[#This Row],[Project Code and Name ]],DC[Code Project],0),-3),"")</f>
        <v/>
      </c>
      <c r="C998" s="93"/>
      <c r="D998" s="93"/>
      <c r="E998" s="93"/>
      <c r="F998" s="93"/>
      <c r="G998" s="93"/>
      <c r="H998" s="93"/>
      <c r="I998" s="97"/>
      <c r="J998" s="97"/>
      <c r="K998" s="97"/>
      <c r="L998" s="97"/>
      <c r="M998" s="98">
        <f>I998+J998+K998+MYCS8[[#This Row],[Non contractual commitments]]</f>
        <v>0</v>
      </c>
      <c r="N998" s="97"/>
      <c r="O998" s="97"/>
      <c r="P998" s="97"/>
      <c r="Q998" s="97"/>
      <c r="R998" s="97"/>
      <c r="S998" s="93"/>
      <c r="T998" s="93"/>
      <c r="U998" s="100"/>
    </row>
    <row r="999" spans="1:21" ht="20.25" x14ac:dyDescent="0.3">
      <c r="A999" s="93"/>
      <c r="B999" s="94" t="str">
        <f ca="1">IFERROR(OFFSET(DC[[#Headers],[Code Project]],MATCH(MYCS8[[#This Row],[Project Code and Name ]],DC[Code Project],0),-3),"")</f>
        <v/>
      </c>
      <c r="C999" s="93"/>
      <c r="D999" s="93"/>
      <c r="E999" s="93"/>
      <c r="F999" s="93"/>
      <c r="G999" s="93"/>
      <c r="H999" s="93"/>
      <c r="I999" s="97"/>
      <c r="J999" s="97"/>
      <c r="K999" s="97"/>
      <c r="L999" s="97"/>
      <c r="M999" s="98">
        <f>I999+J999+K999+MYCS8[[#This Row],[Non contractual commitments]]</f>
        <v>0</v>
      </c>
      <c r="N999" s="97"/>
      <c r="O999" s="97"/>
      <c r="P999" s="97"/>
      <c r="Q999" s="97"/>
      <c r="R999" s="97"/>
      <c r="S999" s="93"/>
      <c r="T999" s="93"/>
      <c r="U999" s="100"/>
    </row>
    <row r="1000" spans="1:21" ht="20.25" x14ac:dyDescent="0.3">
      <c r="A1000" s="93"/>
      <c r="B1000" s="94" t="str">
        <f ca="1">IFERROR(OFFSET(DC[[#Headers],[Code Project]],MATCH(MYCS8[[#This Row],[Project Code and Name ]],DC[Code Project],0),-3),"")</f>
        <v/>
      </c>
      <c r="C1000" s="93"/>
      <c r="D1000" s="93"/>
      <c r="E1000" s="93"/>
      <c r="F1000" s="93"/>
      <c r="G1000" s="93"/>
      <c r="H1000" s="93"/>
      <c r="I1000" s="97"/>
      <c r="J1000" s="97"/>
      <c r="K1000" s="97"/>
      <c r="L1000" s="97"/>
      <c r="M1000" s="98">
        <f>I1000+J1000+K1000+MYCS8[[#This Row],[Non contractual commitments]]</f>
        <v>0</v>
      </c>
      <c r="N1000" s="97"/>
      <c r="O1000" s="97"/>
      <c r="P1000" s="97"/>
      <c r="Q1000" s="97"/>
      <c r="R1000" s="97"/>
      <c r="S1000" s="93"/>
      <c r="T1000" s="93"/>
      <c r="U1000" s="100"/>
    </row>
  </sheetData>
  <sheetProtection algorithmName="SHA-512" hashValue="l1mr1vEngcOu7eJk9c05KnZLVYKemRqjX8ECNrkPRCqviQ7ZvzrZdGg9igfMaf8o62hMA4PLpcuI0eF5PpcDAQ==" saltValue="gPO7dFdUOujhx16U+ZVR5w==" spinCount="100000" sheet="1" objects="1" scenarios="1"/>
  <protectedRanges>
    <protectedRange sqref="B2" name="Vote"/>
    <protectedRange sqref="A4:A1000 N4:R1000 C4:L1000" name="OpenRange"/>
  </protectedRanges>
  <mergeCells count="2">
    <mergeCell ref="A1:R1"/>
    <mergeCell ref="I2:M2"/>
  </mergeCells>
  <dataValidations count="8">
    <dataValidation type="custom" allowBlank="1" showInputMessage="1" showErrorMessage="1" error="This project does not extend into this financial year (i.e. end date is less than July 1, 2027), hence commitments cannot be captured. Also, entered value must be a number." sqref="Q4:Q1000" xr:uid="{00000000-0002-0000-0300-000000000000}">
      <formula1>AND(ISNUMBER(Q4),IFERROR(VALUE(#REF!)&gt;46569,""))</formula1>
    </dataValidation>
    <dataValidation type="custom" allowBlank="1" showInputMessage="1" showErrorMessage="1" error="This project does not extend into this financial year (i.e. end date is less than July 1, 2026), hence commitments cannot be captured. Also, entered value must be a number." sqref="P4:P1000" xr:uid="{00000000-0002-0000-0300-000001000000}">
      <formula1>AND(ISNUMBER(P4),IFERROR(VALUE(#REF!)&gt;46204,""))</formula1>
    </dataValidation>
    <dataValidation type="custom" allowBlank="1" showInputMessage="1" showErrorMessage="1" error="This project does not extend into this financial year (i.e. end date is less than July 1, 2025), hence commitments cannot be captured. Also, entered value must be a number." sqref="O4:O1000" xr:uid="{00000000-0002-0000-0300-000002000000}">
      <formula1>AND(ISNUMBER(O4),IFERROR(VALUE(#REF!)&gt;45839,""))</formula1>
    </dataValidation>
    <dataValidation type="custom" allowBlank="1" showInputMessage="1" showErrorMessage="1" error="This project does not extend into this financial year (i.e. end date is less than July 1, 2024), hence commitments cannot be captured. Also, entered value must be a number." sqref="N4:N1000" xr:uid="{00000000-0002-0000-0300-000003000000}">
      <formula1>AND(ISNUMBER(N4),IFERROR(VALUE(#REF!)&gt;45474,""))</formula1>
    </dataValidation>
    <dataValidation type="custom" allowBlank="1" showInputMessage="1" showErrorMessage="1" error="Funding source must be GoU and value must be a number" sqref="I4:I1000" xr:uid="{00000000-0002-0000-0300-000004000000}">
      <formula1>AND(ISNUMBER(I4),C4="GoU Funded")</formula1>
    </dataValidation>
    <dataValidation type="custom" allowBlank="1" showInputMessage="1" showErrorMessage="1" error="Value must be a number" sqref="K4:L1000 R4:R1000" xr:uid="{00000000-0002-0000-0300-000005000000}">
      <formula1>ISNUMBER(K4)</formula1>
    </dataValidation>
    <dataValidation type="custom" allowBlank="1" showInputMessage="1" showErrorMessage="1" error="Funding source must be GoU and value must be a number" sqref="J4:J1000" xr:uid="{00000000-0002-0000-0300-000006000000}">
      <formula1>AND(ISNUMBER(J4),C4="GoU Funded")</formula1>
    </dataValidation>
    <dataValidation type="list" allowBlank="1" showInputMessage="1" showErrorMessage="1" sqref="C4:C1000" xr:uid="{00000000-0002-0000-0300-000007000000}">
      <formula1>FundingSource</formula1>
    </dataValidation>
  </dataValidations>
  <pageMargins left="0.70866141732283472" right="0.70866141732283472" top="0.74803149606299213" bottom="0.74803149606299213" header="0.31496062992125984" footer="0.31496062992125984"/>
  <pageSetup scale="10" fitToHeight="0" orientation="landscape" horizontalDpi="1200" verticalDpi="1200" r:id="rId1"/>
  <headerFooter>
    <oddFooter>Page &amp;P of &amp;N</oddFooter>
  </headerFooter>
  <colBreaks count="1" manualBreakCount="1">
    <brk id="18" min="1" max="50" man="1"/>
  </colBreak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8000000}">
          <x14:formula1>
            <xm:f>Dropdowns!$C$2:$C$3</xm:f>
          </x14:formula1>
          <xm:sqref>S4:T1000</xm:sqref>
        </x14:dataValidation>
        <x14:dataValidation type="list" allowBlank="1" showInputMessage="1" showErrorMessage="1" xr:uid="{00000000-0002-0000-0300-000009000000}">
          <x14:formula1>
            <xm:f>OFFSET('DC Decisions'!$A$1,MATCH($B$2,'DC Decisions'!A:A,0)-1,7,COUNTIF('DC Decisions'!A:A,$B$2))</xm:f>
          </x14:formula1>
          <xm:sqref>A4:A1000</xm:sqref>
        </x14:dataValidation>
        <x14:dataValidation type="list" allowBlank="1" showInputMessage="1" showErrorMessage="1" errorTitle="New Vote Code?" error="The vote code does not exist in the project list. Please add it in the list together with its corresponding entities." promptTitle="Enter Vote Code" xr:uid="{00000000-0002-0000-0300-00000A000000}">
          <x14:formula1>
            <xm:f>OFFSET(Dropdowns!$I$1,1,0,COUNTA(Dropdowns!I:I))</xm:f>
          </x14:formula1>
          <xm:sqref>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L4"/>
  <sheetViews>
    <sheetView topLeftCell="C1" zoomScale="130" zoomScaleNormal="130" workbookViewId="0">
      <selection activeCell="B3" sqref="B3"/>
    </sheetView>
  </sheetViews>
  <sheetFormatPr defaultRowHeight="15" x14ac:dyDescent="0.25"/>
  <cols>
    <col min="1" max="6" width="26.28515625" customWidth="1"/>
    <col min="7" max="7" width="17.28515625" bestFit="1" customWidth="1"/>
    <col min="8" max="12" width="34.7109375" bestFit="1" customWidth="1"/>
  </cols>
  <sheetData>
    <row r="2" spans="1:12" ht="81" x14ac:dyDescent="0.25">
      <c r="A2" s="108" t="s">
        <v>281</v>
      </c>
      <c r="B2" s="108" t="s">
        <v>15</v>
      </c>
      <c r="C2" s="108" t="s">
        <v>733</v>
      </c>
      <c r="D2" s="89" t="s">
        <v>279</v>
      </c>
      <c r="E2" s="89" t="s">
        <v>241</v>
      </c>
      <c r="F2" s="89" t="s">
        <v>732</v>
      </c>
      <c r="G2" s="108" t="s">
        <v>235</v>
      </c>
      <c r="H2" s="108" t="s">
        <v>727</v>
      </c>
      <c r="I2" s="108" t="s">
        <v>728</v>
      </c>
      <c r="J2" s="108" t="s">
        <v>729</v>
      </c>
      <c r="K2" s="108" t="s">
        <v>730</v>
      </c>
      <c r="L2" s="108" t="s">
        <v>731</v>
      </c>
    </row>
    <row r="3" spans="1:12" x14ac:dyDescent="0.25">
      <c r="A3" s="109" t="s">
        <v>734</v>
      </c>
      <c r="B3" t="s">
        <v>735</v>
      </c>
      <c r="C3">
        <v>1111111</v>
      </c>
    </row>
    <row r="4" spans="1:12" x14ac:dyDescent="0.25">
      <c r="A4" s="109" t="s">
        <v>734</v>
      </c>
      <c r="B4" t="s">
        <v>735</v>
      </c>
      <c r="C4">
        <v>222222</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2:P400"/>
  <sheetViews>
    <sheetView zoomScale="110" zoomScaleNormal="110" workbookViewId="0">
      <selection activeCell="A4" sqref="A4"/>
    </sheetView>
  </sheetViews>
  <sheetFormatPr defaultRowHeight="15" x14ac:dyDescent="0.25"/>
  <cols>
    <col min="1" max="2" width="33.28515625" customWidth="1"/>
    <col min="3" max="3" width="18.85546875" customWidth="1"/>
    <col min="4" max="6" width="36.7109375" customWidth="1"/>
    <col min="7" max="7" width="21.5703125" customWidth="1"/>
    <col min="8" max="8" width="44.28515625" customWidth="1"/>
    <col min="9" max="9" width="69.42578125" bestFit="1" customWidth="1"/>
    <col min="10" max="10" width="69.42578125" customWidth="1"/>
    <col min="11" max="11" width="18.85546875" customWidth="1"/>
    <col min="12" max="16" width="37" customWidth="1"/>
  </cols>
  <sheetData>
    <row r="2" spans="1:16" ht="20.25" x14ac:dyDescent="0.25">
      <c r="A2" s="110" t="s">
        <v>736</v>
      </c>
      <c r="B2" s="110" t="s">
        <v>738</v>
      </c>
      <c r="C2" s="110" t="s">
        <v>15</v>
      </c>
      <c r="D2" s="110" t="s">
        <v>737</v>
      </c>
      <c r="E2" s="110" t="s">
        <v>782</v>
      </c>
      <c r="F2" s="110" t="s">
        <v>783</v>
      </c>
      <c r="G2" s="110" t="s">
        <v>279</v>
      </c>
      <c r="H2" s="110" t="s">
        <v>241</v>
      </c>
      <c r="I2" s="110" t="s">
        <v>732</v>
      </c>
      <c r="J2" s="110" t="s">
        <v>277</v>
      </c>
      <c r="K2" s="110" t="s">
        <v>852</v>
      </c>
      <c r="L2" s="110" t="s">
        <v>855</v>
      </c>
      <c r="M2" s="110" t="s">
        <v>856</v>
      </c>
      <c r="N2" s="110" t="s">
        <v>857</v>
      </c>
      <c r="O2" s="110" t="s">
        <v>858</v>
      </c>
      <c r="P2" s="110" t="s">
        <v>863</v>
      </c>
    </row>
    <row r="3" spans="1:16" ht="20.25" x14ac:dyDescent="0.3">
      <c r="A3" s="120"/>
      <c r="B3" s="93"/>
      <c r="C3" s="120"/>
      <c r="D3" s="120"/>
      <c r="E3" s="120"/>
      <c r="F3" s="120"/>
      <c r="G3" s="97"/>
      <c r="H3" s="97"/>
      <c r="I3" s="97"/>
      <c r="J3" s="97"/>
      <c r="K3" s="98">
        <f>PC[[#This Row],[Verified Arrears]]+PC[[#This Row],[Counterpart Funding requirements]]+PC[[#This Row],[Cash Required for Contractual Commitments (value next FY)]]+PC[[#This Row],[Non contractual commitments]]</f>
        <v>0</v>
      </c>
      <c r="L3" s="97"/>
      <c r="M3" s="97"/>
      <c r="N3" s="97"/>
      <c r="O3" s="97"/>
      <c r="P3" s="97"/>
    </row>
    <row r="4" spans="1:16" ht="20.25" x14ac:dyDescent="0.3">
      <c r="A4" s="120"/>
      <c r="B4" s="93"/>
      <c r="C4" s="120"/>
      <c r="D4" s="120"/>
      <c r="E4" s="120"/>
      <c r="F4" s="120"/>
      <c r="G4" s="97"/>
      <c r="H4" s="97"/>
      <c r="I4" s="97"/>
      <c r="J4" s="97"/>
      <c r="K4" s="98">
        <f>PC[[#This Row],[Verified Arrears]]+PC[[#This Row],[Counterpart Funding requirements]]+PC[[#This Row],[Cash Required for Contractual Commitments (value next FY)]]+PC[[#This Row],[Non contractual commitments]]</f>
        <v>0</v>
      </c>
      <c r="L4" s="97"/>
      <c r="M4" s="97"/>
      <c r="N4" s="97"/>
      <c r="O4" s="97"/>
      <c r="P4" s="97"/>
    </row>
    <row r="5" spans="1:16" ht="20.25" x14ac:dyDescent="0.3">
      <c r="A5" s="120"/>
      <c r="B5" s="93"/>
      <c r="C5" s="120"/>
      <c r="D5" s="120"/>
      <c r="E5" s="120"/>
      <c r="F5" s="120"/>
      <c r="G5" s="97"/>
      <c r="H5" s="97"/>
      <c r="I5" s="97"/>
      <c r="J5" s="97"/>
      <c r="K5" s="98">
        <f>PC[[#This Row],[Verified Arrears]]+PC[[#This Row],[Counterpart Funding requirements]]+PC[[#This Row],[Cash Required for Contractual Commitments (value next FY)]]+PC[[#This Row],[Non contractual commitments]]</f>
        <v>0</v>
      </c>
      <c r="L5" s="97"/>
      <c r="M5" s="97"/>
      <c r="N5" s="97"/>
      <c r="O5" s="97"/>
      <c r="P5" s="97"/>
    </row>
    <row r="6" spans="1:16" ht="20.25" x14ac:dyDescent="0.3">
      <c r="A6" s="120"/>
      <c r="B6" s="93"/>
      <c r="C6" s="120"/>
      <c r="D6" s="120"/>
      <c r="E6" s="120"/>
      <c r="F6" s="120"/>
      <c r="G6" s="97"/>
      <c r="H6" s="97"/>
      <c r="I6" s="97"/>
      <c r="J6" s="97"/>
      <c r="K6" s="98">
        <f>PC[[#This Row],[Verified Arrears]]+PC[[#This Row],[Counterpart Funding requirements]]+PC[[#This Row],[Cash Required for Contractual Commitments (value next FY)]]+PC[[#This Row],[Non contractual commitments]]</f>
        <v>0</v>
      </c>
      <c r="L6" s="97"/>
      <c r="M6" s="97"/>
      <c r="N6" s="97"/>
      <c r="O6" s="97"/>
      <c r="P6" s="97"/>
    </row>
    <row r="7" spans="1:16" ht="20.25" x14ac:dyDescent="0.3">
      <c r="A7" s="120"/>
      <c r="B7" s="93"/>
      <c r="C7" s="120"/>
      <c r="D7" s="120"/>
      <c r="E7" s="120"/>
      <c r="F7" s="120"/>
      <c r="G7" s="97"/>
      <c r="H7" s="97"/>
      <c r="I7" s="97"/>
      <c r="J7" s="97"/>
      <c r="K7" s="98">
        <f>PC[[#This Row],[Verified Arrears]]+PC[[#This Row],[Counterpart Funding requirements]]+PC[[#This Row],[Cash Required for Contractual Commitments (value next FY)]]+PC[[#This Row],[Non contractual commitments]]</f>
        <v>0</v>
      </c>
      <c r="L7" s="97"/>
      <c r="M7" s="97"/>
      <c r="N7" s="97"/>
      <c r="O7" s="97"/>
      <c r="P7" s="97"/>
    </row>
    <row r="8" spans="1:16" ht="20.25" x14ac:dyDescent="0.3">
      <c r="A8" s="120"/>
      <c r="B8" s="93"/>
      <c r="C8" s="120"/>
      <c r="D8" s="120"/>
      <c r="E8" s="120"/>
      <c r="F8" s="120"/>
      <c r="G8" s="97"/>
      <c r="H8" s="97"/>
      <c r="I8" s="97"/>
      <c r="J8" s="97"/>
      <c r="K8" s="98">
        <f>PC[[#This Row],[Verified Arrears]]+PC[[#This Row],[Counterpart Funding requirements]]+PC[[#This Row],[Cash Required for Contractual Commitments (value next FY)]]+PC[[#This Row],[Non contractual commitments]]</f>
        <v>0</v>
      </c>
      <c r="L8" s="97"/>
      <c r="M8" s="97"/>
      <c r="N8" s="97"/>
      <c r="O8" s="97"/>
      <c r="P8" s="97"/>
    </row>
    <row r="9" spans="1:16" ht="20.25" x14ac:dyDescent="0.3">
      <c r="A9" s="120"/>
      <c r="B9" s="93"/>
      <c r="C9" s="120"/>
      <c r="D9" s="120"/>
      <c r="E9" s="120"/>
      <c r="F9" s="120"/>
      <c r="G9" s="97"/>
      <c r="H9" s="97"/>
      <c r="I9" s="97"/>
      <c r="J9" s="97"/>
      <c r="K9" s="98">
        <f>PC[[#This Row],[Verified Arrears]]+PC[[#This Row],[Counterpart Funding requirements]]+PC[[#This Row],[Cash Required for Contractual Commitments (value next FY)]]+PC[[#This Row],[Non contractual commitments]]</f>
        <v>0</v>
      </c>
      <c r="L9" s="97"/>
      <c r="M9" s="97"/>
      <c r="N9" s="97"/>
      <c r="O9" s="97"/>
      <c r="P9" s="97"/>
    </row>
    <row r="10" spans="1:16" ht="20.25" x14ac:dyDescent="0.3">
      <c r="A10" s="120"/>
      <c r="B10" s="93"/>
      <c r="C10" s="120"/>
      <c r="D10" s="120"/>
      <c r="E10" s="120"/>
      <c r="F10" s="120"/>
      <c r="G10" s="97"/>
      <c r="H10" s="97"/>
      <c r="I10" s="97"/>
      <c r="J10" s="97"/>
      <c r="K10" s="98">
        <f>PC[[#This Row],[Verified Arrears]]+PC[[#This Row],[Counterpart Funding requirements]]+PC[[#This Row],[Cash Required for Contractual Commitments (value next FY)]]+PC[[#This Row],[Non contractual commitments]]</f>
        <v>0</v>
      </c>
      <c r="L10" s="97"/>
      <c r="M10" s="97"/>
      <c r="N10" s="97"/>
      <c r="O10" s="97"/>
      <c r="P10" s="97"/>
    </row>
    <row r="11" spans="1:16" ht="20.25" x14ac:dyDescent="0.3">
      <c r="A11" s="120"/>
      <c r="B11" s="93"/>
      <c r="C11" s="120"/>
      <c r="D11" s="120"/>
      <c r="E11" s="120"/>
      <c r="F11" s="120"/>
      <c r="G11" s="97"/>
      <c r="H11" s="97"/>
      <c r="I11" s="97"/>
      <c r="J11" s="97"/>
      <c r="K11" s="98">
        <f>PC[[#This Row],[Verified Arrears]]+PC[[#This Row],[Counterpart Funding requirements]]+PC[[#This Row],[Cash Required for Contractual Commitments (value next FY)]]+PC[[#This Row],[Non contractual commitments]]</f>
        <v>0</v>
      </c>
      <c r="L11" s="97"/>
      <c r="M11" s="97"/>
      <c r="N11" s="97"/>
      <c r="O11" s="97"/>
      <c r="P11" s="97"/>
    </row>
    <row r="12" spans="1:16" ht="20.25" x14ac:dyDescent="0.3">
      <c r="A12" s="120"/>
      <c r="B12" s="93"/>
      <c r="C12" s="120"/>
      <c r="D12" s="120"/>
      <c r="E12" s="120"/>
      <c r="F12" s="120"/>
      <c r="G12" s="97"/>
      <c r="H12" s="97"/>
      <c r="I12" s="97"/>
      <c r="J12" s="97"/>
      <c r="K12" s="98">
        <f>PC[[#This Row],[Verified Arrears]]+PC[[#This Row],[Counterpart Funding requirements]]+PC[[#This Row],[Cash Required for Contractual Commitments (value next FY)]]+PC[[#This Row],[Non contractual commitments]]</f>
        <v>0</v>
      </c>
      <c r="L12" s="97"/>
      <c r="M12" s="97"/>
      <c r="N12" s="97"/>
      <c r="O12" s="97"/>
      <c r="P12" s="97"/>
    </row>
    <row r="13" spans="1:16" ht="20.25" x14ac:dyDescent="0.3">
      <c r="A13" s="120"/>
      <c r="B13" s="93"/>
      <c r="C13" s="120"/>
      <c r="D13" s="120"/>
      <c r="E13" s="120"/>
      <c r="F13" s="120"/>
      <c r="G13" s="97"/>
      <c r="H13" s="97"/>
      <c r="I13" s="97"/>
      <c r="J13" s="97"/>
      <c r="K13" s="98">
        <f>PC[[#This Row],[Verified Arrears]]+PC[[#This Row],[Counterpart Funding requirements]]+PC[[#This Row],[Cash Required for Contractual Commitments (value next FY)]]+PC[[#This Row],[Non contractual commitments]]</f>
        <v>0</v>
      </c>
      <c r="L13" s="97"/>
      <c r="M13" s="97"/>
      <c r="N13" s="97"/>
      <c r="O13" s="97"/>
      <c r="P13" s="97"/>
    </row>
    <row r="14" spans="1:16" ht="20.25" x14ac:dyDescent="0.3">
      <c r="A14" s="120"/>
      <c r="B14" s="93"/>
      <c r="C14" s="120"/>
      <c r="D14" s="120"/>
      <c r="E14" s="120"/>
      <c r="F14" s="120"/>
      <c r="G14" s="97"/>
      <c r="H14" s="97"/>
      <c r="I14" s="97"/>
      <c r="J14" s="97"/>
      <c r="K14" s="98">
        <f>PC[[#This Row],[Verified Arrears]]+PC[[#This Row],[Counterpart Funding requirements]]+PC[[#This Row],[Cash Required for Contractual Commitments (value next FY)]]+PC[[#This Row],[Non contractual commitments]]</f>
        <v>0</v>
      </c>
      <c r="L14" s="97"/>
      <c r="M14" s="97"/>
      <c r="N14" s="97"/>
      <c r="O14" s="97"/>
      <c r="P14" s="97"/>
    </row>
    <row r="15" spans="1:16" ht="20.25" x14ac:dyDescent="0.3">
      <c r="A15" s="120"/>
      <c r="B15" s="93"/>
      <c r="C15" s="120"/>
      <c r="D15" s="120"/>
      <c r="E15" s="120"/>
      <c r="F15" s="120"/>
      <c r="G15" s="97"/>
      <c r="H15" s="97"/>
      <c r="I15" s="97"/>
      <c r="J15" s="97"/>
      <c r="K15" s="98">
        <f>PC[[#This Row],[Verified Arrears]]+PC[[#This Row],[Counterpart Funding requirements]]+PC[[#This Row],[Cash Required for Contractual Commitments (value next FY)]]+PC[[#This Row],[Non contractual commitments]]</f>
        <v>0</v>
      </c>
      <c r="L15" s="97"/>
      <c r="M15" s="97"/>
      <c r="N15" s="97"/>
      <c r="O15" s="97"/>
      <c r="P15" s="97"/>
    </row>
    <row r="16" spans="1:16" ht="20.25" x14ac:dyDescent="0.3">
      <c r="A16" s="120"/>
      <c r="B16" s="93"/>
      <c r="C16" s="120"/>
      <c r="D16" s="120"/>
      <c r="E16" s="120"/>
      <c r="F16" s="120"/>
      <c r="G16" s="97"/>
      <c r="H16" s="97"/>
      <c r="I16" s="97"/>
      <c r="J16" s="97"/>
      <c r="K16" s="98">
        <f>PC[[#This Row],[Verified Arrears]]+PC[[#This Row],[Counterpart Funding requirements]]+PC[[#This Row],[Cash Required for Contractual Commitments (value next FY)]]+PC[[#This Row],[Non contractual commitments]]</f>
        <v>0</v>
      </c>
      <c r="L16" s="97"/>
      <c r="M16" s="97"/>
      <c r="N16" s="97"/>
      <c r="O16" s="97"/>
      <c r="P16" s="97"/>
    </row>
    <row r="17" spans="1:16" ht="20.25" x14ac:dyDescent="0.3">
      <c r="A17" s="120"/>
      <c r="B17" s="93"/>
      <c r="C17" s="120"/>
      <c r="D17" s="120"/>
      <c r="E17" s="120"/>
      <c r="F17" s="120"/>
      <c r="G17" s="97"/>
      <c r="H17" s="97"/>
      <c r="I17" s="97"/>
      <c r="J17" s="97"/>
      <c r="K17" s="98">
        <f>PC[[#This Row],[Verified Arrears]]+PC[[#This Row],[Counterpart Funding requirements]]+PC[[#This Row],[Cash Required for Contractual Commitments (value next FY)]]+PC[[#This Row],[Non contractual commitments]]</f>
        <v>0</v>
      </c>
      <c r="L17" s="97"/>
      <c r="M17" s="97"/>
      <c r="N17" s="97"/>
      <c r="O17" s="97"/>
      <c r="P17" s="97"/>
    </row>
    <row r="18" spans="1:16" ht="20.25" x14ac:dyDescent="0.3">
      <c r="A18" s="120"/>
      <c r="B18" s="93"/>
      <c r="C18" s="120"/>
      <c r="D18" s="120"/>
      <c r="E18" s="120"/>
      <c r="F18" s="120"/>
      <c r="G18" s="97"/>
      <c r="H18" s="97"/>
      <c r="I18" s="97"/>
      <c r="J18" s="97"/>
      <c r="K18" s="98">
        <f>PC[[#This Row],[Verified Arrears]]+PC[[#This Row],[Counterpart Funding requirements]]+PC[[#This Row],[Cash Required for Contractual Commitments (value next FY)]]+PC[[#This Row],[Non contractual commitments]]</f>
        <v>0</v>
      </c>
      <c r="L18" s="97"/>
      <c r="M18" s="97"/>
      <c r="N18" s="97"/>
      <c r="O18" s="97"/>
      <c r="P18" s="97"/>
    </row>
    <row r="19" spans="1:16" ht="20.25" x14ac:dyDescent="0.3">
      <c r="A19" s="120"/>
      <c r="B19" s="93"/>
      <c r="C19" s="120"/>
      <c r="D19" s="120"/>
      <c r="E19" s="120"/>
      <c r="F19" s="120"/>
      <c r="G19" s="97"/>
      <c r="H19" s="97"/>
      <c r="I19" s="97"/>
      <c r="J19" s="97"/>
      <c r="K19" s="98">
        <f>PC[[#This Row],[Verified Arrears]]+PC[[#This Row],[Counterpart Funding requirements]]+PC[[#This Row],[Cash Required for Contractual Commitments (value next FY)]]+PC[[#This Row],[Non contractual commitments]]</f>
        <v>0</v>
      </c>
      <c r="L19" s="97"/>
      <c r="M19" s="97"/>
      <c r="N19" s="97"/>
      <c r="O19" s="97"/>
      <c r="P19" s="97"/>
    </row>
    <row r="20" spans="1:16" ht="20.25" x14ac:dyDescent="0.3">
      <c r="A20" s="120"/>
      <c r="B20" s="93"/>
      <c r="C20" s="120"/>
      <c r="D20" s="120"/>
      <c r="E20" s="120"/>
      <c r="F20" s="120"/>
      <c r="G20" s="97"/>
      <c r="H20" s="97"/>
      <c r="I20" s="97"/>
      <c r="J20" s="97"/>
      <c r="K20" s="98">
        <f>PC[[#This Row],[Verified Arrears]]+PC[[#This Row],[Counterpart Funding requirements]]+PC[[#This Row],[Cash Required for Contractual Commitments (value next FY)]]+PC[[#This Row],[Non contractual commitments]]</f>
        <v>0</v>
      </c>
      <c r="L20" s="97"/>
      <c r="M20" s="97"/>
      <c r="N20" s="97"/>
      <c r="O20" s="97"/>
      <c r="P20" s="97"/>
    </row>
    <row r="21" spans="1:16" ht="20.25" x14ac:dyDescent="0.3">
      <c r="A21" s="120"/>
      <c r="B21" s="93"/>
      <c r="C21" s="120"/>
      <c r="D21" s="120"/>
      <c r="E21" s="120"/>
      <c r="F21" s="120"/>
      <c r="G21" s="97"/>
      <c r="H21" s="97"/>
      <c r="I21" s="97"/>
      <c r="J21" s="97"/>
      <c r="K21" s="98">
        <f>PC[[#This Row],[Verified Arrears]]+PC[[#This Row],[Counterpart Funding requirements]]+PC[[#This Row],[Cash Required for Contractual Commitments (value next FY)]]+PC[[#This Row],[Non contractual commitments]]</f>
        <v>0</v>
      </c>
      <c r="L21" s="97"/>
      <c r="M21" s="97"/>
      <c r="N21" s="97"/>
      <c r="O21" s="97"/>
      <c r="P21" s="97"/>
    </row>
    <row r="22" spans="1:16" ht="20.25" x14ac:dyDescent="0.3">
      <c r="A22" s="120"/>
      <c r="B22" s="93"/>
      <c r="C22" s="120"/>
      <c r="D22" s="120"/>
      <c r="E22" s="120"/>
      <c r="F22" s="120"/>
      <c r="G22" s="97"/>
      <c r="H22" s="97"/>
      <c r="I22" s="97"/>
      <c r="J22" s="97"/>
      <c r="K22" s="98">
        <f>PC[[#This Row],[Verified Arrears]]+PC[[#This Row],[Counterpart Funding requirements]]+PC[[#This Row],[Cash Required for Contractual Commitments (value next FY)]]+PC[[#This Row],[Non contractual commitments]]</f>
        <v>0</v>
      </c>
      <c r="L22" s="97"/>
      <c r="M22" s="97"/>
      <c r="N22" s="97"/>
      <c r="O22" s="97"/>
      <c r="P22" s="97"/>
    </row>
    <row r="23" spans="1:16" ht="20.25" x14ac:dyDescent="0.3">
      <c r="A23" s="120"/>
      <c r="B23" s="93"/>
      <c r="C23" s="120"/>
      <c r="D23" s="120"/>
      <c r="E23" s="120"/>
      <c r="F23" s="120"/>
      <c r="G23" s="97"/>
      <c r="H23" s="97"/>
      <c r="I23" s="97"/>
      <c r="J23" s="97"/>
      <c r="K23" s="98">
        <f>PC[[#This Row],[Verified Arrears]]+PC[[#This Row],[Counterpart Funding requirements]]+PC[[#This Row],[Cash Required for Contractual Commitments (value next FY)]]+PC[[#This Row],[Non contractual commitments]]</f>
        <v>0</v>
      </c>
      <c r="L23" s="97"/>
      <c r="M23" s="97"/>
      <c r="N23" s="97"/>
      <c r="O23" s="97"/>
      <c r="P23" s="97"/>
    </row>
    <row r="24" spans="1:16" ht="20.25" x14ac:dyDescent="0.3">
      <c r="A24" s="120"/>
      <c r="B24" s="93"/>
      <c r="C24" s="120"/>
      <c r="D24" s="120"/>
      <c r="E24" s="120"/>
      <c r="F24" s="120"/>
      <c r="G24" s="97"/>
      <c r="H24" s="97"/>
      <c r="I24" s="97"/>
      <c r="J24" s="97"/>
      <c r="K24" s="98">
        <f>PC[[#This Row],[Verified Arrears]]+PC[[#This Row],[Counterpart Funding requirements]]+PC[[#This Row],[Cash Required for Contractual Commitments (value next FY)]]+PC[[#This Row],[Non contractual commitments]]</f>
        <v>0</v>
      </c>
      <c r="L24" s="97"/>
      <c r="M24" s="97"/>
      <c r="N24" s="97"/>
      <c r="O24" s="97"/>
      <c r="P24" s="97"/>
    </row>
    <row r="25" spans="1:16" ht="20.25" x14ac:dyDescent="0.3">
      <c r="A25" s="120"/>
      <c r="B25" s="93"/>
      <c r="C25" s="120"/>
      <c r="D25" s="120"/>
      <c r="E25" s="120"/>
      <c r="F25" s="120"/>
      <c r="G25" s="97"/>
      <c r="H25" s="97"/>
      <c r="I25" s="97"/>
      <c r="J25" s="97"/>
      <c r="K25" s="98">
        <f>PC[[#This Row],[Verified Arrears]]+PC[[#This Row],[Counterpart Funding requirements]]+PC[[#This Row],[Cash Required for Contractual Commitments (value next FY)]]+PC[[#This Row],[Non contractual commitments]]</f>
        <v>0</v>
      </c>
      <c r="L25" s="97"/>
      <c r="M25" s="97"/>
      <c r="N25" s="97"/>
      <c r="O25" s="97"/>
      <c r="P25" s="97"/>
    </row>
    <row r="26" spans="1:16" ht="20.25" x14ac:dyDescent="0.3">
      <c r="A26" s="120"/>
      <c r="B26" s="93"/>
      <c r="C26" s="120"/>
      <c r="D26" s="120"/>
      <c r="E26" s="120"/>
      <c r="F26" s="120"/>
      <c r="G26" s="97"/>
      <c r="H26" s="97"/>
      <c r="I26" s="97"/>
      <c r="J26" s="97"/>
      <c r="K26" s="98">
        <f>PC[[#This Row],[Verified Arrears]]+PC[[#This Row],[Counterpart Funding requirements]]+PC[[#This Row],[Cash Required for Contractual Commitments (value next FY)]]+PC[[#This Row],[Non contractual commitments]]</f>
        <v>0</v>
      </c>
      <c r="L26" s="97"/>
      <c r="M26" s="97"/>
      <c r="N26" s="97"/>
      <c r="O26" s="97"/>
      <c r="P26" s="97"/>
    </row>
    <row r="27" spans="1:16" ht="20.25" x14ac:dyDescent="0.3">
      <c r="A27" s="120"/>
      <c r="B27" s="93"/>
      <c r="C27" s="120"/>
      <c r="D27" s="120"/>
      <c r="E27" s="120"/>
      <c r="F27" s="120"/>
      <c r="G27" s="97"/>
      <c r="H27" s="97"/>
      <c r="I27" s="97"/>
      <c r="J27" s="97"/>
      <c r="K27" s="98">
        <f>PC[[#This Row],[Verified Arrears]]+PC[[#This Row],[Counterpart Funding requirements]]+PC[[#This Row],[Cash Required for Contractual Commitments (value next FY)]]+PC[[#This Row],[Non contractual commitments]]</f>
        <v>0</v>
      </c>
      <c r="L27" s="97"/>
      <c r="M27" s="97"/>
      <c r="N27" s="97"/>
      <c r="O27" s="97"/>
      <c r="P27" s="97"/>
    </row>
    <row r="28" spans="1:16" ht="20.25" x14ac:dyDescent="0.3">
      <c r="A28" s="120"/>
      <c r="B28" s="93"/>
      <c r="C28" s="120"/>
      <c r="D28" s="120"/>
      <c r="E28" s="120"/>
      <c r="F28" s="120"/>
      <c r="G28" s="97"/>
      <c r="H28" s="97"/>
      <c r="I28" s="97"/>
      <c r="J28" s="97"/>
      <c r="K28" s="98">
        <f>PC[[#This Row],[Verified Arrears]]+PC[[#This Row],[Counterpart Funding requirements]]+PC[[#This Row],[Cash Required for Contractual Commitments (value next FY)]]+PC[[#This Row],[Non contractual commitments]]</f>
        <v>0</v>
      </c>
      <c r="L28" s="97"/>
      <c r="M28" s="97"/>
      <c r="N28" s="97"/>
      <c r="O28" s="97"/>
      <c r="P28" s="97"/>
    </row>
    <row r="29" spans="1:16" ht="20.25" x14ac:dyDescent="0.3">
      <c r="A29" s="120"/>
      <c r="B29" s="93"/>
      <c r="C29" s="120"/>
      <c r="D29" s="120"/>
      <c r="E29" s="120"/>
      <c r="F29" s="120"/>
      <c r="G29" s="97"/>
      <c r="H29" s="97"/>
      <c r="I29" s="97"/>
      <c r="J29" s="97"/>
      <c r="K29" s="98">
        <f>PC[[#This Row],[Verified Arrears]]+PC[[#This Row],[Counterpart Funding requirements]]+PC[[#This Row],[Cash Required for Contractual Commitments (value next FY)]]+PC[[#This Row],[Non contractual commitments]]</f>
        <v>0</v>
      </c>
      <c r="L29" s="97"/>
      <c r="M29" s="97"/>
      <c r="N29" s="97"/>
      <c r="O29" s="97"/>
      <c r="P29" s="97"/>
    </row>
    <row r="30" spans="1:16" ht="20.25" x14ac:dyDescent="0.3">
      <c r="A30" s="120"/>
      <c r="B30" s="93"/>
      <c r="C30" s="120"/>
      <c r="D30" s="120"/>
      <c r="E30" s="120"/>
      <c r="F30" s="120"/>
      <c r="G30" s="97"/>
      <c r="H30" s="97"/>
      <c r="I30" s="97"/>
      <c r="J30" s="97"/>
      <c r="K30" s="98">
        <f>PC[[#This Row],[Verified Arrears]]+PC[[#This Row],[Counterpart Funding requirements]]+PC[[#This Row],[Cash Required for Contractual Commitments (value next FY)]]+PC[[#This Row],[Non contractual commitments]]</f>
        <v>0</v>
      </c>
      <c r="L30" s="97"/>
      <c r="M30" s="97"/>
      <c r="N30" s="97"/>
      <c r="O30" s="97"/>
      <c r="P30" s="97"/>
    </row>
    <row r="31" spans="1:16" ht="20.25" x14ac:dyDescent="0.3">
      <c r="A31" s="120"/>
      <c r="B31" s="93"/>
      <c r="C31" s="120"/>
      <c r="D31" s="120"/>
      <c r="E31" s="120"/>
      <c r="F31" s="120"/>
      <c r="G31" s="97"/>
      <c r="H31" s="97"/>
      <c r="I31" s="97"/>
      <c r="J31" s="97"/>
      <c r="K31" s="98">
        <f>PC[[#This Row],[Verified Arrears]]+PC[[#This Row],[Counterpart Funding requirements]]+PC[[#This Row],[Cash Required for Contractual Commitments (value next FY)]]+PC[[#This Row],[Non contractual commitments]]</f>
        <v>0</v>
      </c>
      <c r="L31" s="97"/>
      <c r="M31" s="97"/>
      <c r="N31" s="97"/>
      <c r="O31" s="97"/>
      <c r="P31" s="97"/>
    </row>
    <row r="32" spans="1:16" ht="20.25" x14ac:dyDescent="0.3">
      <c r="A32" s="120"/>
      <c r="B32" s="93"/>
      <c r="C32" s="120"/>
      <c r="D32" s="120"/>
      <c r="E32" s="120"/>
      <c r="F32" s="120"/>
      <c r="G32" s="97"/>
      <c r="H32" s="97"/>
      <c r="I32" s="97"/>
      <c r="J32" s="97"/>
      <c r="K32" s="98">
        <f>PC[[#This Row],[Verified Arrears]]+PC[[#This Row],[Counterpart Funding requirements]]+PC[[#This Row],[Cash Required for Contractual Commitments (value next FY)]]+PC[[#This Row],[Non contractual commitments]]</f>
        <v>0</v>
      </c>
      <c r="L32" s="97"/>
      <c r="M32" s="97"/>
      <c r="N32" s="97"/>
      <c r="O32" s="97"/>
      <c r="P32" s="97"/>
    </row>
    <row r="33" spans="1:16" ht="20.25" x14ac:dyDescent="0.3">
      <c r="A33" s="120"/>
      <c r="B33" s="93"/>
      <c r="C33" s="120"/>
      <c r="D33" s="120"/>
      <c r="E33" s="120"/>
      <c r="F33" s="120"/>
      <c r="G33" s="97"/>
      <c r="H33" s="97"/>
      <c r="I33" s="97"/>
      <c r="J33" s="97"/>
      <c r="K33" s="98">
        <f>PC[[#This Row],[Verified Arrears]]+PC[[#This Row],[Counterpart Funding requirements]]+PC[[#This Row],[Cash Required for Contractual Commitments (value next FY)]]+PC[[#This Row],[Non contractual commitments]]</f>
        <v>0</v>
      </c>
      <c r="L33" s="97"/>
      <c r="M33" s="97"/>
      <c r="N33" s="97"/>
      <c r="O33" s="97"/>
      <c r="P33" s="97"/>
    </row>
    <row r="34" spans="1:16" ht="20.25" x14ac:dyDescent="0.3">
      <c r="A34" s="120"/>
      <c r="B34" s="93"/>
      <c r="C34" s="120"/>
      <c r="D34" s="120"/>
      <c r="E34" s="120"/>
      <c r="F34" s="120"/>
      <c r="G34" s="97"/>
      <c r="H34" s="97"/>
      <c r="I34" s="97"/>
      <c r="J34" s="97"/>
      <c r="K34" s="98">
        <f>PC[[#This Row],[Verified Arrears]]+PC[[#This Row],[Counterpart Funding requirements]]+PC[[#This Row],[Cash Required for Contractual Commitments (value next FY)]]+PC[[#This Row],[Non contractual commitments]]</f>
        <v>0</v>
      </c>
      <c r="L34" s="97"/>
      <c r="M34" s="97"/>
      <c r="N34" s="97"/>
      <c r="O34" s="97"/>
      <c r="P34" s="97"/>
    </row>
    <row r="35" spans="1:16" ht="20.25" x14ac:dyDescent="0.3">
      <c r="A35" s="120"/>
      <c r="B35" s="93"/>
      <c r="C35" s="120"/>
      <c r="D35" s="120"/>
      <c r="E35" s="120"/>
      <c r="F35" s="120"/>
      <c r="G35" s="97"/>
      <c r="H35" s="97"/>
      <c r="I35" s="97"/>
      <c r="J35" s="97"/>
      <c r="K35" s="98">
        <f>PC[[#This Row],[Verified Arrears]]+PC[[#This Row],[Counterpart Funding requirements]]+PC[[#This Row],[Cash Required for Contractual Commitments (value next FY)]]+PC[[#This Row],[Non contractual commitments]]</f>
        <v>0</v>
      </c>
      <c r="L35" s="97"/>
      <c r="M35" s="97"/>
      <c r="N35" s="97"/>
      <c r="O35" s="97"/>
      <c r="P35" s="97"/>
    </row>
    <row r="36" spans="1:16" ht="20.25" x14ac:dyDescent="0.3">
      <c r="A36" s="120"/>
      <c r="B36" s="93"/>
      <c r="C36" s="120"/>
      <c r="D36" s="120"/>
      <c r="E36" s="120"/>
      <c r="F36" s="120"/>
      <c r="G36" s="97"/>
      <c r="H36" s="97"/>
      <c r="I36" s="97"/>
      <c r="J36" s="97"/>
      <c r="K36" s="98">
        <f>PC[[#This Row],[Verified Arrears]]+PC[[#This Row],[Counterpart Funding requirements]]+PC[[#This Row],[Cash Required for Contractual Commitments (value next FY)]]+PC[[#This Row],[Non contractual commitments]]</f>
        <v>0</v>
      </c>
      <c r="L36" s="97"/>
      <c r="M36" s="97"/>
      <c r="N36" s="97"/>
      <c r="O36" s="97"/>
      <c r="P36" s="97"/>
    </row>
    <row r="37" spans="1:16" ht="20.25" x14ac:dyDescent="0.3">
      <c r="A37" s="120"/>
      <c r="B37" s="93"/>
      <c r="C37" s="120"/>
      <c r="D37" s="120"/>
      <c r="E37" s="120"/>
      <c r="F37" s="120"/>
      <c r="G37" s="97"/>
      <c r="H37" s="97"/>
      <c r="I37" s="97"/>
      <c r="J37" s="97"/>
      <c r="K37" s="98">
        <f>PC[[#This Row],[Verified Arrears]]+PC[[#This Row],[Counterpart Funding requirements]]+PC[[#This Row],[Cash Required for Contractual Commitments (value next FY)]]+PC[[#This Row],[Non contractual commitments]]</f>
        <v>0</v>
      </c>
      <c r="L37" s="97"/>
      <c r="M37" s="97"/>
      <c r="N37" s="97"/>
      <c r="O37" s="97"/>
      <c r="P37" s="97"/>
    </row>
    <row r="38" spans="1:16" ht="20.25" x14ac:dyDescent="0.3">
      <c r="A38" s="120"/>
      <c r="B38" s="93"/>
      <c r="C38" s="120"/>
      <c r="D38" s="120"/>
      <c r="E38" s="120"/>
      <c r="F38" s="120"/>
      <c r="G38" s="97"/>
      <c r="H38" s="97"/>
      <c r="I38" s="97"/>
      <c r="J38" s="97"/>
      <c r="K38" s="98">
        <f>PC[[#This Row],[Verified Arrears]]+PC[[#This Row],[Counterpart Funding requirements]]+PC[[#This Row],[Cash Required for Contractual Commitments (value next FY)]]+PC[[#This Row],[Non contractual commitments]]</f>
        <v>0</v>
      </c>
      <c r="L38" s="97"/>
      <c r="M38" s="97"/>
      <c r="N38" s="97"/>
      <c r="O38" s="97"/>
      <c r="P38" s="97"/>
    </row>
    <row r="39" spans="1:16" ht="20.25" x14ac:dyDescent="0.3">
      <c r="A39" s="120"/>
      <c r="B39" s="93"/>
      <c r="C39" s="120"/>
      <c r="D39" s="120"/>
      <c r="E39" s="120"/>
      <c r="F39" s="120"/>
      <c r="G39" s="97"/>
      <c r="H39" s="97"/>
      <c r="I39" s="97"/>
      <c r="J39" s="97"/>
      <c r="K39" s="98">
        <f>PC[[#This Row],[Verified Arrears]]+PC[[#This Row],[Counterpart Funding requirements]]+PC[[#This Row],[Cash Required for Contractual Commitments (value next FY)]]+PC[[#This Row],[Non contractual commitments]]</f>
        <v>0</v>
      </c>
      <c r="L39" s="97"/>
      <c r="M39" s="97"/>
      <c r="N39" s="97"/>
      <c r="O39" s="97"/>
      <c r="P39" s="97"/>
    </row>
    <row r="40" spans="1:16" ht="20.25" x14ac:dyDescent="0.3">
      <c r="A40" s="120"/>
      <c r="B40" s="93"/>
      <c r="C40" s="120"/>
      <c r="D40" s="120"/>
      <c r="E40" s="120"/>
      <c r="F40" s="120"/>
      <c r="G40" s="97"/>
      <c r="H40" s="97"/>
      <c r="I40" s="97"/>
      <c r="J40" s="97"/>
      <c r="K40" s="98">
        <f>PC[[#This Row],[Verified Arrears]]+PC[[#This Row],[Counterpart Funding requirements]]+PC[[#This Row],[Cash Required for Contractual Commitments (value next FY)]]+PC[[#This Row],[Non contractual commitments]]</f>
        <v>0</v>
      </c>
      <c r="L40" s="97"/>
      <c r="M40" s="97"/>
      <c r="N40" s="97"/>
      <c r="O40" s="97"/>
      <c r="P40" s="97"/>
    </row>
    <row r="41" spans="1:16" ht="20.25" x14ac:dyDescent="0.3">
      <c r="A41" s="120"/>
      <c r="B41" s="93"/>
      <c r="C41" s="120"/>
      <c r="D41" s="120"/>
      <c r="E41" s="120"/>
      <c r="F41" s="120"/>
      <c r="G41" s="97"/>
      <c r="H41" s="97"/>
      <c r="I41" s="97"/>
      <c r="J41" s="97"/>
      <c r="K41" s="98">
        <f>PC[[#This Row],[Verified Arrears]]+PC[[#This Row],[Counterpart Funding requirements]]+PC[[#This Row],[Cash Required for Contractual Commitments (value next FY)]]+PC[[#This Row],[Non contractual commitments]]</f>
        <v>0</v>
      </c>
      <c r="L41" s="97"/>
      <c r="M41" s="97"/>
      <c r="N41" s="97"/>
      <c r="O41" s="97"/>
      <c r="P41" s="97"/>
    </row>
    <row r="42" spans="1:16" ht="20.25" x14ac:dyDescent="0.3">
      <c r="A42" s="120"/>
      <c r="B42" s="93"/>
      <c r="C42" s="120"/>
      <c r="D42" s="120"/>
      <c r="E42" s="120"/>
      <c r="F42" s="120"/>
      <c r="G42" s="97"/>
      <c r="H42" s="97"/>
      <c r="I42" s="97"/>
      <c r="J42" s="97"/>
      <c r="K42" s="98">
        <f>PC[[#This Row],[Verified Arrears]]+PC[[#This Row],[Counterpart Funding requirements]]+PC[[#This Row],[Cash Required for Contractual Commitments (value next FY)]]+PC[[#This Row],[Non contractual commitments]]</f>
        <v>0</v>
      </c>
      <c r="L42" s="97"/>
      <c r="M42" s="97"/>
      <c r="N42" s="97"/>
      <c r="O42" s="97"/>
      <c r="P42" s="97"/>
    </row>
    <row r="43" spans="1:16" ht="20.25" x14ac:dyDescent="0.3">
      <c r="A43" s="120"/>
      <c r="B43" s="93"/>
      <c r="C43" s="120"/>
      <c r="D43" s="120"/>
      <c r="E43" s="120"/>
      <c r="F43" s="120"/>
      <c r="G43" s="97"/>
      <c r="H43" s="97"/>
      <c r="I43" s="97"/>
      <c r="J43" s="97"/>
      <c r="K43" s="98">
        <f>PC[[#This Row],[Verified Arrears]]+PC[[#This Row],[Counterpart Funding requirements]]+PC[[#This Row],[Cash Required for Contractual Commitments (value next FY)]]+PC[[#This Row],[Non contractual commitments]]</f>
        <v>0</v>
      </c>
      <c r="L43" s="97"/>
      <c r="M43" s="97"/>
      <c r="N43" s="97"/>
      <c r="O43" s="97"/>
      <c r="P43" s="97"/>
    </row>
    <row r="44" spans="1:16" ht="20.25" x14ac:dyDescent="0.3">
      <c r="A44" s="120"/>
      <c r="B44" s="93"/>
      <c r="C44" s="120"/>
      <c r="D44" s="120"/>
      <c r="E44" s="120"/>
      <c r="F44" s="120"/>
      <c r="G44" s="97"/>
      <c r="H44" s="97"/>
      <c r="I44" s="97"/>
      <c r="J44" s="97"/>
      <c r="K44" s="98">
        <f>PC[[#This Row],[Verified Arrears]]+PC[[#This Row],[Counterpart Funding requirements]]+PC[[#This Row],[Cash Required for Contractual Commitments (value next FY)]]+PC[[#This Row],[Non contractual commitments]]</f>
        <v>0</v>
      </c>
      <c r="L44" s="97"/>
      <c r="M44" s="97"/>
      <c r="N44" s="97"/>
      <c r="O44" s="97"/>
      <c r="P44" s="97"/>
    </row>
    <row r="45" spans="1:16" ht="20.25" x14ac:dyDescent="0.3">
      <c r="A45" s="120"/>
      <c r="B45" s="93"/>
      <c r="C45" s="120"/>
      <c r="D45" s="120"/>
      <c r="E45" s="120"/>
      <c r="F45" s="120"/>
      <c r="G45" s="97"/>
      <c r="H45" s="97"/>
      <c r="I45" s="97"/>
      <c r="J45" s="97"/>
      <c r="K45" s="98">
        <f>PC[[#This Row],[Verified Arrears]]+PC[[#This Row],[Counterpart Funding requirements]]+PC[[#This Row],[Cash Required for Contractual Commitments (value next FY)]]+PC[[#This Row],[Non contractual commitments]]</f>
        <v>0</v>
      </c>
      <c r="L45" s="97"/>
      <c r="M45" s="97"/>
      <c r="N45" s="97"/>
      <c r="O45" s="97"/>
      <c r="P45" s="97"/>
    </row>
    <row r="46" spans="1:16" ht="20.25" x14ac:dyDescent="0.3">
      <c r="A46" s="120"/>
      <c r="B46" s="93"/>
      <c r="C46" s="120"/>
      <c r="D46" s="120"/>
      <c r="E46" s="120"/>
      <c r="F46" s="120"/>
      <c r="G46" s="97"/>
      <c r="H46" s="97"/>
      <c r="I46" s="97"/>
      <c r="J46" s="97"/>
      <c r="K46" s="98">
        <f>PC[[#This Row],[Verified Arrears]]+PC[[#This Row],[Counterpart Funding requirements]]+PC[[#This Row],[Cash Required for Contractual Commitments (value next FY)]]+PC[[#This Row],[Non contractual commitments]]</f>
        <v>0</v>
      </c>
      <c r="L46" s="97"/>
      <c r="M46" s="97"/>
      <c r="N46" s="97"/>
      <c r="O46" s="97"/>
      <c r="P46" s="97"/>
    </row>
    <row r="47" spans="1:16" ht="20.25" x14ac:dyDescent="0.3">
      <c r="A47" s="120"/>
      <c r="B47" s="93"/>
      <c r="C47" s="120"/>
      <c r="D47" s="120"/>
      <c r="E47" s="120"/>
      <c r="F47" s="120"/>
      <c r="G47" s="97"/>
      <c r="H47" s="97"/>
      <c r="I47" s="97"/>
      <c r="J47" s="97"/>
      <c r="K47" s="98">
        <f>PC[[#This Row],[Verified Arrears]]+PC[[#This Row],[Counterpart Funding requirements]]+PC[[#This Row],[Cash Required for Contractual Commitments (value next FY)]]+PC[[#This Row],[Non contractual commitments]]</f>
        <v>0</v>
      </c>
      <c r="L47" s="97"/>
      <c r="M47" s="97"/>
      <c r="N47" s="97"/>
      <c r="O47" s="97"/>
      <c r="P47" s="97"/>
    </row>
    <row r="48" spans="1:16" ht="20.25" x14ac:dyDescent="0.3">
      <c r="A48" s="120"/>
      <c r="B48" s="93"/>
      <c r="C48" s="120"/>
      <c r="D48" s="120"/>
      <c r="E48" s="120"/>
      <c r="F48" s="120"/>
      <c r="G48" s="97"/>
      <c r="H48" s="97"/>
      <c r="I48" s="97"/>
      <c r="J48" s="97"/>
      <c r="K48" s="98">
        <f>PC[[#This Row],[Verified Arrears]]+PC[[#This Row],[Counterpart Funding requirements]]+PC[[#This Row],[Cash Required for Contractual Commitments (value next FY)]]+PC[[#This Row],[Non contractual commitments]]</f>
        <v>0</v>
      </c>
      <c r="L48" s="97"/>
      <c r="M48" s="97"/>
      <c r="N48" s="97"/>
      <c r="O48" s="97"/>
      <c r="P48" s="97"/>
    </row>
    <row r="49" spans="1:16" ht="20.25" x14ac:dyDescent="0.3">
      <c r="A49" s="120"/>
      <c r="B49" s="93"/>
      <c r="C49" s="120"/>
      <c r="D49" s="120"/>
      <c r="E49" s="120"/>
      <c r="F49" s="120"/>
      <c r="G49" s="97"/>
      <c r="H49" s="97"/>
      <c r="I49" s="97"/>
      <c r="J49" s="97"/>
      <c r="K49" s="98">
        <f>PC[[#This Row],[Verified Arrears]]+PC[[#This Row],[Counterpart Funding requirements]]+PC[[#This Row],[Cash Required for Contractual Commitments (value next FY)]]+PC[[#This Row],[Non contractual commitments]]</f>
        <v>0</v>
      </c>
      <c r="L49" s="97"/>
      <c r="M49" s="97"/>
      <c r="N49" s="97"/>
      <c r="O49" s="97"/>
      <c r="P49" s="97"/>
    </row>
    <row r="50" spans="1:16" ht="20.25" x14ac:dyDescent="0.3">
      <c r="A50" s="120"/>
      <c r="B50" s="93"/>
      <c r="C50" s="120"/>
      <c r="D50" s="120"/>
      <c r="E50" s="120"/>
      <c r="F50" s="120"/>
      <c r="G50" s="97"/>
      <c r="H50" s="97"/>
      <c r="I50" s="97"/>
      <c r="J50" s="97"/>
      <c r="K50" s="98">
        <f>PC[[#This Row],[Verified Arrears]]+PC[[#This Row],[Counterpart Funding requirements]]+PC[[#This Row],[Cash Required for Contractual Commitments (value next FY)]]+PC[[#This Row],[Non contractual commitments]]</f>
        <v>0</v>
      </c>
      <c r="L50" s="97"/>
      <c r="M50" s="97"/>
      <c r="N50" s="97"/>
      <c r="O50" s="97"/>
      <c r="P50" s="97"/>
    </row>
    <row r="51" spans="1:16" ht="20.25" x14ac:dyDescent="0.3">
      <c r="A51" s="120"/>
      <c r="B51" s="93"/>
      <c r="C51" s="120"/>
      <c r="D51" s="120"/>
      <c r="E51" s="120"/>
      <c r="F51" s="120"/>
      <c r="G51" s="97"/>
      <c r="H51" s="97"/>
      <c r="I51" s="97"/>
      <c r="J51" s="97"/>
      <c r="K51" s="98">
        <f>PC[[#This Row],[Verified Arrears]]+PC[[#This Row],[Counterpart Funding requirements]]+PC[[#This Row],[Cash Required for Contractual Commitments (value next FY)]]+PC[[#This Row],[Non contractual commitments]]</f>
        <v>0</v>
      </c>
      <c r="L51" s="97"/>
      <c r="M51" s="97"/>
      <c r="N51" s="97"/>
      <c r="O51" s="97"/>
      <c r="P51" s="97"/>
    </row>
    <row r="52" spans="1:16" ht="20.25" x14ac:dyDescent="0.3">
      <c r="A52" s="120"/>
      <c r="B52" s="93"/>
      <c r="C52" s="120"/>
      <c r="D52" s="120"/>
      <c r="E52" s="120"/>
      <c r="F52" s="120"/>
      <c r="G52" s="97"/>
      <c r="H52" s="97"/>
      <c r="I52" s="97"/>
      <c r="J52" s="97"/>
      <c r="K52" s="98">
        <f>PC[[#This Row],[Verified Arrears]]+PC[[#This Row],[Counterpart Funding requirements]]+PC[[#This Row],[Cash Required for Contractual Commitments (value next FY)]]+PC[[#This Row],[Non contractual commitments]]</f>
        <v>0</v>
      </c>
      <c r="L52" s="97"/>
      <c r="M52" s="97"/>
      <c r="N52" s="97"/>
      <c r="O52" s="97"/>
      <c r="P52" s="97"/>
    </row>
    <row r="53" spans="1:16" ht="20.25" x14ac:dyDescent="0.3">
      <c r="A53" s="120"/>
      <c r="B53" s="93"/>
      <c r="C53" s="120"/>
      <c r="D53" s="120"/>
      <c r="E53" s="120"/>
      <c r="F53" s="120"/>
      <c r="G53" s="97"/>
      <c r="H53" s="97"/>
      <c r="I53" s="97"/>
      <c r="J53" s="97"/>
      <c r="K53" s="98">
        <f>PC[[#This Row],[Verified Arrears]]+PC[[#This Row],[Counterpart Funding requirements]]+PC[[#This Row],[Cash Required for Contractual Commitments (value next FY)]]+PC[[#This Row],[Non contractual commitments]]</f>
        <v>0</v>
      </c>
      <c r="L53" s="97"/>
      <c r="M53" s="97"/>
      <c r="N53" s="97"/>
      <c r="O53" s="97"/>
      <c r="P53" s="97"/>
    </row>
    <row r="54" spans="1:16" ht="20.25" x14ac:dyDescent="0.3">
      <c r="A54" s="120"/>
      <c r="B54" s="93"/>
      <c r="C54" s="120"/>
      <c r="D54" s="120"/>
      <c r="E54" s="120"/>
      <c r="F54" s="120"/>
      <c r="G54" s="97"/>
      <c r="H54" s="97"/>
      <c r="I54" s="97"/>
      <c r="J54" s="97"/>
      <c r="K54" s="98">
        <f>PC[[#This Row],[Verified Arrears]]+PC[[#This Row],[Counterpart Funding requirements]]+PC[[#This Row],[Cash Required for Contractual Commitments (value next FY)]]+PC[[#This Row],[Non contractual commitments]]</f>
        <v>0</v>
      </c>
      <c r="L54" s="97"/>
      <c r="M54" s="97"/>
      <c r="N54" s="97"/>
      <c r="O54" s="97"/>
      <c r="P54" s="97"/>
    </row>
    <row r="55" spans="1:16" ht="20.25" x14ac:dyDescent="0.3">
      <c r="A55" s="120"/>
      <c r="B55" s="93"/>
      <c r="C55" s="120"/>
      <c r="D55" s="120"/>
      <c r="E55" s="120"/>
      <c r="F55" s="120"/>
      <c r="G55" s="97"/>
      <c r="H55" s="97"/>
      <c r="I55" s="97"/>
      <c r="J55" s="97"/>
      <c r="K55" s="98">
        <f>PC[[#This Row],[Verified Arrears]]+PC[[#This Row],[Counterpart Funding requirements]]+PC[[#This Row],[Cash Required for Contractual Commitments (value next FY)]]+PC[[#This Row],[Non contractual commitments]]</f>
        <v>0</v>
      </c>
      <c r="L55" s="97"/>
      <c r="M55" s="97"/>
      <c r="N55" s="97"/>
      <c r="O55" s="97"/>
      <c r="P55" s="97"/>
    </row>
    <row r="56" spans="1:16" ht="20.25" x14ac:dyDescent="0.3">
      <c r="A56" s="120"/>
      <c r="B56" s="93"/>
      <c r="C56" s="120"/>
      <c r="D56" s="120"/>
      <c r="E56" s="120"/>
      <c r="F56" s="120"/>
      <c r="G56" s="97"/>
      <c r="H56" s="97"/>
      <c r="I56" s="97"/>
      <c r="J56" s="97"/>
      <c r="K56" s="98">
        <f>PC[[#This Row],[Verified Arrears]]+PC[[#This Row],[Counterpart Funding requirements]]+PC[[#This Row],[Cash Required for Contractual Commitments (value next FY)]]+PC[[#This Row],[Non contractual commitments]]</f>
        <v>0</v>
      </c>
      <c r="L56" s="97"/>
      <c r="M56" s="97"/>
      <c r="N56" s="97"/>
      <c r="O56" s="97"/>
      <c r="P56" s="97"/>
    </row>
    <row r="57" spans="1:16" ht="20.25" x14ac:dyDescent="0.3">
      <c r="A57" s="120"/>
      <c r="B57" s="93"/>
      <c r="C57" s="120"/>
      <c r="D57" s="120"/>
      <c r="E57" s="120"/>
      <c r="F57" s="120"/>
      <c r="G57" s="97"/>
      <c r="H57" s="97"/>
      <c r="I57" s="97"/>
      <c r="J57" s="97"/>
      <c r="K57" s="98">
        <f>PC[[#This Row],[Verified Arrears]]+PC[[#This Row],[Counterpart Funding requirements]]+PC[[#This Row],[Cash Required for Contractual Commitments (value next FY)]]+PC[[#This Row],[Non contractual commitments]]</f>
        <v>0</v>
      </c>
      <c r="L57" s="97"/>
      <c r="M57" s="97"/>
      <c r="N57" s="97"/>
      <c r="O57" s="97"/>
      <c r="P57" s="97"/>
    </row>
    <row r="58" spans="1:16" ht="20.25" x14ac:dyDescent="0.3">
      <c r="A58" s="120"/>
      <c r="B58" s="93"/>
      <c r="C58" s="120"/>
      <c r="D58" s="120"/>
      <c r="E58" s="120"/>
      <c r="F58" s="120"/>
      <c r="G58" s="97"/>
      <c r="H58" s="97"/>
      <c r="I58" s="97"/>
      <c r="J58" s="97"/>
      <c r="K58" s="98">
        <f>PC[[#This Row],[Verified Arrears]]+PC[[#This Row],[Counterpart Funding requirements]]+PC[[#This Row],[Cash Required for Contractual Commitments (value next FY)]]+PC[[#This Row],[Non contractual commitments]]</f>
        <v>0</v>
      </c>
      <c r="L58" s="97"/>
      <c r="M58" s="97"/>
      <c r="N58" s="97"/>
      <c r="O58" s="97"/>
      <c r="P58" s="97"/>
    </row>
    <row r="59" spans="1:16" ht="20.25" x14ac:dyDescent="0.3">
      <c r="A59" s="120"/>
      <c r="B59" s="93"/>
      <c r="C59" s="120"/>
      <c r="D59" s="120"/>
      <c r="E59" s="120"/>
      <c r="F59" s="120"/>
      <c r="G59" s="97"/>
      <c r="H59" s="97"/>
      <c r="I59" s="97"/>
      <c r="J59" s="97"/>
      <c r="K59" s="98">
        <f>PC[[#This Row],[Verified Arrears]]+PC[[#This Row],[Counterpart Funding requirements]]+PC[[#This Row],[Cash Required for Contractual Commitments (value next FY)]]+PC[[#This Row],[Non contractual commitments]]</f>
        <v>0</v>
      </c>
      <c r="L59" s="97"/>
      <c r="M59" s="97"/>
      <c r="N59" s="97"/>
      <c r="O59" s="97"/>
      <c r="P59" s="97"/>
    </row>
    <row r="60" spans="1:16" ht="20.25" x14ac:dyDescent="0.3">
      <c r="A60" s="120"/>
      <c r="B60" s="93"/>
      <c r="C60" s="120"/>
      <c r="D60" s="120"/>
      <c r="E60" s="120"/>
      <c r="F60" s="120"/>
      <c r="G60" s="97"/>
      <c r="H60" s="97"/>
      <c r="I60" s="97"/>
      <c r="J60" s="97"/>
      <c r="K60" s="98">
        <f>PC[[#This Row],[Verified Arrears]]+PC[[#This Row],[Counterpart Funding requirements]]+PC[[#This Row],[Cash Required for Contractual Commitments (value next FY)]]+PC[[#This Row],[Non contractual commitments]]</f>
        <v>0</v>
      </c>
      <c r="L60" s="97"/>
      <c r="M60" s="97"/>
      <c r="N60" s="97"/>
      <c r="O60" s="97"/>
      <c r="P60" s="97"/>
    </row>
    <row r="61" spans="1:16" ht="20.25" x14ac:dyDescent="0.3">
      <c r="A61" s="120"/>
      <c r="B61" s="93"/>
      <c r="C61" s="120"/>
      <c r="D61" s="120"/>
      <c r="E61" s="120"/>
      <c r="F61" s="120"/>
      <c r="G61" s="97"/>
      <c r="H61" s="97"/>
      <c r="I61" s="97"/>
      <c r="J61" s="97"/>
      <c r="K61" s="98">
        <f>PC[[#This Row],[Verified Arrears]]+PC[[#This Row],[Counterpart Funding requirements]]+PC[[#This Row],[Cash Required for Contractual Commitments (value next FY)]]+PC[[#This Row],[Non contractual commitments]]</f>
        <v>0</v>
      </c>
      <c r="L61" s="97"/>
      <c r="M61" s="97"/>
      <c r="N61" s="97"/>
      <c r="O61" s="97"/>
      <c r="P61" s="97"/>
    </row>
    <row r="62" spans="1:16" ht="20.25" x14ac:dyDescent="0.3">
      <c r="A62" s="120"/>
      <c r="B62" s="93"/>
      <c r="C62" s="120"/>
      <c r="D62" s="120"/>
      <c r="E62" s="120"/>
      <c r="F62" s="120"/>
      <c r="G62" s="97"/>
      <c r="H62" s="97"/>
      <c r="I62" s="97"/>
      <c r="J62" s="97"/>
      <c r="K62" s="98">
        <f>PC[[#This Row],[Verified Arrears]]+PC[[#This Row],[Counterpart Funding requirements]]+PC[[#This Row],[Cash Required for Contractual Commitments (value next FY)]]+PC[[#This Row],[Non contractual commitments]]</f>
        <v>0</v>
      </c>
      <c r="L62" s="97"/>
      <c r="M62" s="97"/>
      <c r="N62" s="97"/>
      <c r="O62" s="97"/>
      <c r="P62" s="97"/>
    </row>
    <row r="63" spans="1:16" ht="20.25" x14ac:dyDescent="0.3">
      <c r="A63" s="120"/>
      <c r="B63" s="93"/>
      <c r="C63" s="120"/>
      <c r="D63" s="120"/>
      <c r="E63" s="120"/>
      <c r="F63" s="120"/>
      <c r="G63" s="97"/>
      <c r="H63" s="97"/>
      <c r="I63" s="97"/>
      <c r="J63" s="97"/>
      <c r="K63" s="98">
        <f>PC[[#This Row],[Verified Arrears]]+PC[[#This Row],[Counterpart Funding requirements]]+PC[[#This Row],[Cash Required for Contractual Commitments (value next FY)]]+PC[[#This Row],[Non contractual commitments]]</f>
        <v>0</v>
      </c>
      <c r="L63" s="97"/>
      <c r="M63" s="97"/>
      <c r="N63" s="97"/>
      <c r="O63" s="97"/>
      <c r="P63" s="97"/>
    </row>
    <row r="64" spans="1:16" ht="20.25" x14ac:dyDescent="0.3">
      <c r="A64" s="120"/>
      <c r="B64" s="93"/>
      <c r="C64" s="120"/>
      <c r="D64" s="120"/>
      <c r="E64" s="120"/>
      <c r="F64" s="120"/>
      <c r="G64" s="97"/>
      <c r="H64" s="97"/>
      <c r="I64" s="97"/>
      <c r="J64" s="97"/>
      <c r="K64" s="98">
        <f>PC[[#This Row],[Verified Arrears]]+PC[[#This Row],[Counterpart Funding requirements]]+PC[[#This Row],[Cash Required for Contractual Commitments (value next FY)]]+PC[[#This Row],[Non contractual commitments]]</f>
        <v>0</v>
      </c>
      <c r="L64" s="97"/>
      <c r="M64" s="97"/>
      <c r="N64" s="97"/>
      <c r="O64" s="97"/>
      <c r="P64" s="97"/>
    </row>
    <row r="65" spans="1:16" ht="20.25" x14ac:dyDescent="0.3">
      <c r="A65" s="120"/>
      <c r="B65" s="93"/>
      <c r="C65" s="120"/>
      <c r="D65" s="120"/>
      <c r="E65" s="120"/>
      <c r="F65" s="120"/>
      <c r="G65" s="97"/>
      <c r="H65" s="97"/>
      <c r="I65" s="97"/>
      <c r="J65" s="97"/>
      <c r="K65" s="98">
        <f>PC[[#This Row],[Verified Arrears]]+PC[[#This Row],[Counterpart Funding requirements]]+PC[[#This Row],[Cash Required for Contractual Commitments (value next FY)]]+PC[[#This Row],[Non contractual commitments]]</f>
        <v>0</v>
      </c>
      <c r="L65" s="97"/>
      <c r="M65" s="97"/>
      <c r="N65" s="97"/>
      <c r="O65" s="97"/>
      <c r="P65" s="97"/>
    </row>
    <row r="66" spans="1:16" ht="20.25" x14ac:dyDescent="0.3">
      <c r="A66" s="120"/>
      <c r="B66" s="93"/>
      <c r="C66" s="120"/>
      <c r="D66" s="120"/>
      <c r="E66" s="120"/>
      <c r="F66" s="120"/>
      <c r="G66" s="97"/>
      <c r="H66" s="97"/>
      <c r="I66" s="97"/>
      <c r="J66" s="97"/>
      <c r="K66" s="98">
        <f>PC[[#This Row],[Verified Arrears]]+PC[[#This Row],[Counterpart Funding requirements]]+PC[[#This Row],[Cash Required for Contractual Commitments (value next FY)]]+PC[[#This Row],[Non contractual commitments]]</f>
        <v>0</v>
      </c>
      <c r="L66" s="97"/>
      <c r="M66" s="97"/>
      <c r="N66" s="97"/>
      <c r="O66" s="97"/>
      <c r="P66" s="97"/>
    </row>
    <row r="67" spans="1:16" ht="20.25" x14ac:dyDescent="0.3">
      <c r="A67" s="120"/>
      <c r="B67" s="93"/>
      <c r="C67" s="120"/>
      <c r="D67" s="120"/>
      <c r="E67" s="120"/>
      <c r="F67" s="120"/>
      <c r="G67" s="97"/>
      <c r="H67" s="97"/>
      <c r="I67" s="97"/>
      <c r="J67" s="97"/>
      <c r="K67" s="98">
        <f>PC[[#This Row],[Verified Arrears]]+PC[[#This Row],[Counterpart Funding requirements]]+PC[[#This Row],[Cash Required for Contractual Commitments (value next FY)]]+PC[[#This Row],[Non contractual commitments]]</f>
        <v>0</v>
      </c>
      <c r="L67" s="97"/>
      <c r="M67" s="97"/>
      <c r="N67" s="97"/>
      <c r="O67" s="97"/>
      <c r="P67" s="97"/>
    </row>
    <row r="68" spans="1:16" ht="20.25" x14ac:dyDescent="0.3">
      <c r="A68" s="120"/>
      <c r="B68" s="93"/>
      <c r="C68" s="120"/>
      <c r="D68" s="120"/>
      <c r="E68" s="120"/>
      <c r="F68" s="120"/>
      <c r="G68" s="97"/>
      <c r="H68" s="97"/>
      <c r="I68" s="97"/>
      <c r="J68" s="97"/>
      <c r="K68" s="98">
        <f>PC[[#This Row],[Verified Arrears]]+PC[[#This Row],[Counterpart Funding requirements]]+PC[[#This Row],[Cash Required for Contractual Commitments (value next FY)]]+PC[[#This Row],[Non contractual commitments]]</f>
        <v>0</v>
      </c>
      <c r="L68" s="97"/>
      <c r="M68" s="97"/>
      <c r="N68" s="97"/>
      <c r="O68" s="97"/>
      <c r="P68" s="97"/>
    </row>
    <row r="69" spans="1:16" ht="20.25" x14ac:dyDescent="0.3">
      <c r="A69" s="120"/>
      <c r="B69" s="93"/>
      <c r="C69" s="120"/>
      <c r="D69" s="120"/>
      <c r="E69" s="120"/>
      <c r="F69" s="120"/>
      <c r="G69" s="97"/>
      <c r="H69" s="97"/>
      <c r="I69" s="97"/>
      <c r="J69" s="97"/>
      <c r="K69" s="98">
        <f>PC[[#This Row],[Verified Arrears]]+PC[[#This Row],[Counterpart Funding requirements]]+PC[[#This Row],[Cash Required for Contractual Commitments (value next FY)]]+PC[[#This Row],[Non contractual commitments]]</f>
        <v>0</v>
      </c>
      <c r="L69" s="97"/>
      <c r="M69" s="97"/>
      <c r="N69" s="97"/>
      <c r="O69" s="97"/>
      <c r="P69" s="97"/>
    </row>
    <row r="70" spans="1:16" ht="20.25" x14ac:dyDescent="0.3">
      <c r="A70" s="120"/>
      <c r="B70" s="93"/>
      <c r="C70" s="120"/>
      <c r="D70" s="120"/>
      <c r="E70" s="120"/>
      <c r="F70" s="120"/>
      <c r="G70" s="97"/>
      <c r="H70" s="97"/>
      <c r="I70" s="97"/>
      <c r="J70" s="97"/>
      <c r="K70" s="98">
        <f>PC[[#This Row],[Verified Arrears]]+PC[[#This Row],[Counterpart Funding requirements]]+PC[[#This Row],[Cash Required for Contractual Commitments (value next FY)]]+PC[[#This Row],[Non contractual commitments]]</f>
        <v>0</v>
      </c>
      <c r="L70" s="97"/>
      <c r="M70" s="97"/>
      <c r="N70" s="97"/>
      <c r="O70" s="97"/>
      <c r="P70" s="97"/>
    </row>
    <row r="71" spans="1:16" ht="20.25" x14ac:dyDescent="0.3">
      <c r="A71" s="120"/>
      <c r="B71" s="93"/>
      <c r="C71" s="120"/>
      <c r="D71" s="120"/>
      <c r="E71" s="120"/>
      <c r="F71" s="120"/>
      <c r="G71" s="97"/>
      <c r="H71" s="97"/>
      <c r="I71" s="97"/>
      <c r="J71" s="97"/>
      <c r="K71" s="98">
        <f>PC[[#This Row],[Verified Arrears]]+PC[[#This Row],[Counterpart Funding requirements]]+PC[[#This Row],[Cash Required for Contractual Commitments (value next FY)]]+PC[[#This Row],[Non contractual commitments]]</f>
        <v>0</v>
      </c>
      <c r="L71" s="97"/>
      <c r="M71" s="97"/>
      <c r="N71" s="97"/>
      <c r="O71" s="97"/>
      <c r="P71" s="97"/>
    </row>
    <row r="72" spans="1:16" ht="20.25" x14ac:dyDescent="0.3">
      <c r="A72" s="120"/>
      <c r="B72" s="93"/>
      <c r="C72" s="120"/>
      <c r="D72" s="120"/>
      <c r="E72" s="120"/>
      <c r="F72" s="120"/>
      <c r="G72" s="97"/>
      <c r="H72" s="97"/>
      <c r="I72" s="97"/>
      <c r="J72" s="97"/>
      <c r="K72" s="98">
        <f>PC[[#This Row],[Verified Arrears]]+PC[[#This Row],[Counterpart Funding requirements]]+PC[[#This Row],[Cash Required for Contractual Commitments (value next FY)]]+PC[[#This Row],[Non contractual commitments]]</f>
        <v>0</v>
      </c>
      <c r="L72" s="97"/>
      <c r="M72" s="97"/>
      <c r="N72" s="97"/>
      <c r="O72" s="97"/>
      <c r="P72" s="97"/>
    </row>
    <row r="73" spans="1:16" ht="20.25" x14ac:dyDescent="0.3">
      <c r="A73" s="120"/>
      <c r="B73" s="93"/>
      <c r="C73" s="120"/>
      <c r="D73" s="120"/>
      <c r="E73" s="120"/>
      <c r="F73" s="120"/>
      <c r="G73" s="97"/>
      <c r="H73" s="97"/>
      <c r="I73" s="97"/>
      <c r="J73" s="97"/>
      <c r="K73" s="98">
        <f>PC[[#This Row],[Verified Arrears]]+PC[[#This Row],[Counterpart Funding requirements]]+PC[[#This Row],[Cash Required for Contractual Commitments (value next FY)]]+PC[[#This Row],[Non contractual commitments]]</f>
        <v>0</v>
      </c>
      <c r="L73" s="97"/>
      <c r="M73" s="97"/>
      <c r="N73" s="97"/>
      <c r="O73" s="97"/>
      <c r="P73" s="97"/>
    </row>
    <row r="74" spans="1:16" ht="20.25" x14ac:dyDescent="0.3">
      <c r="A74" s="120"/>
      <c r="B74" s="93"/>
      <c r="C74" s="120"/>
      <c r="D74" s="120"/>
      <c r="E74" s="120"/>
      <c r="F74" s="120"/>
      <c r="G74" s="97"/>
      <c r="H74" s="97"/>
      <c r="I74" s="97"/>
      <c r="J74" s="97"/>
      <c r="K74" s="98">
        <f>PC[[#This Row],[Verified Arrears]]+PC[[#This Row],[Counterpart Funding requirements]]+PC[[#This Row],[Cash Required for Contractual Commitments (value next FY)]]+PC[[#This Row],[Non contractual commitments]]</f>
        <v>0</v>
      </c>
      <c r="L74" s="97"/>
      <c r="M74" s="97"/>
      <c r="N74" s="97"/>
      <c r="O74" s="97"/>
      <c r="P74" s="97"/>
    </row>
    <row r="75" spans="1:16" ht="20.25" x14ac:dyDescent="0.3">
      <c r="A75" s="120"/>
      <c r="B75" s="93"/>
      <c r="C75" s="120"/>
      <c r="D75" s="120"/>
      <c r="E75" s="120"/>
      <c r="F75" s="120"/>
      <c r="G75" s="97"/>
      <c r="H75" s="97"/>
      <c r="I75" s="97"/>
      <c r="J75" s="97"/>
      <c r="K75" s="98">
        <f>PC[[#This Row],[Verified Arrears]]+PC[[#This Row],[Counterpart Funding requirements]]+PC[[#This Row],[Cash Required for Contractual Commitments (value next FY)]]+PC[[#This Row],[Non contractual commitments]]</f>
        <v>0</v>
      </c>
      <c r="L75" s="97"/>
      <c r="M75" s="97"/>
      <c r="N75" s="97"/>
      <c r="O75" s="97"/>
      <c r="P75" s="97"/>
    </row>
    <row r="76" spans="1:16" ht="20.25" x14ac:dyDescent="0.3">
      <c r="A76" s="120"/>
      <c r="B76" s="93"/>
      <c r="C76" s="120"/>
      <c r="D76" s="120"/>
      <c r="E76" s="120"/>
      <c r="F76" s="120"/>
      <c r="G76" s="97"/>
      <c r="H76" s="97"/>
      <c r="I76" s="97"/>
      <c r="J76" s="97"/>
      <c r="K76" s="98">
        <f>PC[[#This Row],[Verified Arrears]]+PC[[#This Row],[Counterpart Funding requirements]]+PC[[#This Row],[Cash Required for Contractual Commitments (value next FY)]]+PC[[#This Row],[Non contractual commitments]]</f>
        <v>0</v>
      </c>
      <c r="L76" s="97"/>
      <c r="M76" s="97"/>
      <c r="N76" s="97"/>
      <c r="O76" s="97"/>
      <c r="P76" s="97"/>
    </row>
    <row r="77" spans="1:16" ht="20.25" x14ac:dyDescent="0.3">
      <c r="A77" s="120"/>
      <c r="B77" s="93"/>
      <c r="C77" s="120"/>
      <c r="D77" s="120"/>
      <c r="E77" s="120"/>
      <c r="F77" s="120"/>
      <c r="G77" s="97"/>
      <c r="H77" s="97"/>
      <c r="I77" s="97"/>
      <c r="J77" s="97"/>
      <c r="K77" s="98">
        <f>PC[[#This Row],[Verified Arrears]]+PC[[#This Row],[Counterpart Funding requirements]]+PC[[#This Row],[Cash Required for Contractual Commitments (value next FY)]]+PC[[#This Row],[Non contractual commitments]]</f>
        <v>0</v>
      </c>
      <c r="L77" s="97"/>
      <c r="M77" s="97"/>
      <c r="N77" s="97"/>
      <c r="O77" s="97"/>
      <c r="P77" s="97"/>
    </row>
    <row r="78" spans="1:16" ht="20.25" x14ac:dyDescent="0.3">
      <c r="A78" s="120"/>
      <c r="B78" s="93"/>
      <c r="C78" s="120"/>
      <c r="D78" s="120"/>
      <c r="E78" s="120"/>
      <c r="F78" s="120"/>
      <c r="G78" s="97"/>
      <c r="H78" s="97"/>
      <c r="I78" s="97"/>
      <c r="J78" s="97"/>
      <c r="K78" s="98">
        <f>PC[[#This Row],[Verified Arrears]]+PC[[#This Row],[Counterpart Funding requirements]]+PC[[#This Row],[Cash Required for Contractual Commitments (value next FY)]]+PC[[#This Row],[Non contractual commitments]]</f>
        <v>0</v>
      </c>
      <c r="L78" s="97"/>
      <c r="M78" s="97"/>
      <c r="N78" s="97"/>
      <c r="O78" s="97"/>
      <c r="P78" s="97"/>
    </row>
    <row r="79" spans="1:16" ht="20.25" x14ac:dyDescent="0.3">
      <c r="A79" s="120"/>
      <c r="B79" s="93"/>
      <c r="C79" s="120"/>
      <c r="D79" s="120"/>
      <c r="E79" s="120"/>
      <c r="F79" s="120"/>
      <c r="G79" s="97"/>
      <c r="H79" s="97"/>
      <c r="I79" s="97"/>
      <c r="J79" s="97"/>
      <c r="K79" s="98">
        <f>PC[[#This Row],[Verified Arrears]]+PC[[#This Row],[Counterpart Funding requirements]]+PC[[#This Row],[Cash Required for Contractual Commitments (value next FY)]]+PC[[#This Row],[Non contractual commitments]]</f>
        <v>0</v>
      </c>
      <c r="L79" s="97"/>
      <c r="M79" s="97"/>
      <c r="N79" s="97"/>
      <c r="O79" s="97"/>
      <c r="P79" s="97"/>
    </row>
    <row r="80" spans="1:16" ht="20.25" x14ac:dyDescent="0.3">
      <c r="A80" s="120"/>
      <c r="B80" s="93"/>
      <c r="C80" s="120"/>
      <c r="D80" s="120"/>
      <c r="E80" s="120"/>
      <c r="F80" s="120"/>
      <c r="G80" s="97"/>
      <c r="H80" s="97"/>
      <c r="I80" s="97"/>
      <c r="J80" s="97"/>
      <c r="K80" s="98">
        <f>PC[[#This Row],[Verified Arrears]]+PC[[#This Row],[Counterpart Funding requirements]]+PC[[#This Row],[Cash Required for Contractual Commitments (value next FY)]]+PC[[#This Row],[Non contractual commitments]]</f>
        <v>0</v>
      </c>
      <c r="L80" s="97"/>
      <c r="M80" s="97"/>
      <c r="N80" s="97"/>
      <c r="O80" s="97"/>
      <c r="P80" s="97"/>
    </row>
    <row r="81" spans="1:16" ht="20.25" x14ac:dyDescent="0.3">
      <c r="A81" s="120"/>
      <c r="B81" s="93"/>
      <c r="C81" s="120"/>
      <c r="D81" s="120"/>
      <c r="E81" s="120"/>
      <c r="F81" s="120"/>
      <c r="G81" s="97"/>
      <c r="H81" s="97"/>
      <c r="I81" s="97"/>
      <c r="J81" s="97"/>
      <c r="K81" s="98">
        <f>PC[[#This Row],[Verified Arrears]]+PC[[#This Row],[Counterpart Funding requirements]]+PC[[#This Row],[Cash Required for Contractual Commitments (value next FY)]]+PC[[#This Row],[Non contractual commitments]]</f>
        <v>0</v>
      </c>
      <c r="L81" s="97"/>
      <c r="M81" s="97"/>
      <c r="N81" s="97"/>
      <c r="O81" s="97"/>
      <c r="P81" s="97"/>
    </row>
    <row r="82" spans="1:16" ht="20.25" x14ac:dyDescent="0.3">
      <c r="A82" s="120"/>
      <c r="B82" s="93"/>
      <c r="C82" s="120"/>
      <c r="D82" s="120"/>
      <c r="E82" s="120"/>
      <c r="F82" s="120"/>
      <c r="G82" s="97"/>
      <c r="H82" s="97"/>
      <c r="I82" s="97"/>
      <c r="J82" s="97"/>
      <c r="K82" s="98">
        <f>PC[[#This Row],[Verified Arrears]]+PC[[#This Row],[Counterpart Funding requirements]]+PC[[#This Row],[Cash Required for Contractual Commitments (value next FY)]]+PC[[#This Row],[Non contractual commitments]]</f>
        <v>0</v>
      </c>
      <c r="L82" s="97"/>
      <c r="M82" s="97"/>
      <c r="N82" s="97"/>
      <c r="O82" s="97"/>
      <c r="P82" s="97"/>
    </row>
    <row r="83" spans="1:16" ht="20.25" x14ac:dyDescent="0.3">
      <c r="A83" s="120"/>
      <c r="B83" s="93"/>
      <c r="C83" s="120"/>
      <c r="D83" s="120"/>
      <c r="E83" s="120"/>
      <c r="F83" s="120"/>
      <c r="G83" s="97"/>
      <c r="H83" s="97"/>
      <c r="I83" s="97"/>
      <c r="J83" s="97"/>
      <c r="K83" s="98">
        <f>PC[[#This Row],[Verified Arrears]]+PC[[#This Row],[Counterpart Funding requirements]]+PC[[#This Row],[Cash Required for Contractual Commitments (value next FY)]]+PC[[#This Row],[Non contractual commitments]]</f>
        <v>0</v>
      </c>
      <c r="L83" s="97"/>
      <c r="M83" s="97"/>
      <c r="N83" s="97"/>
      <c r="O83" s="97"/>
      <c r="P83" s="97"/>
    </row>
    <row r="84" spans="1:16" ht="20.25" x14ac:dyDescent="0.3">
      <c r="A84" s="120"/>
      <c r="B84" s="93"/>
      <c r="C84" s="120"/>
      <c r="D84" s="120"/>
      <c r="E84" s="120"/>
      <c r="F84" s="120"/>
      <c r="G84" s="97"/>
      <c r="H84" s="97"/>
      <c r="I84" s="97"/>
      <c r="J84" s="97"/>
      <c r="K84" s="98">
        <f>PC[[#This Row],[Verified Arrears]]+PC[[#This Row],[Counterpart Funding requirements]]+PC[[#This Row],[Cash Required for Contractual Commitments (value next FY)]]+PC[[#This Row],[Non contractual commitments]]</f>
        <v>0</v>
      </c>
      <c r="L84" s="97"/>
      <c r="M84" s="97"/>
      <c r="N84" s="97"/>
      <c r="O84" s="97"/>
      <c r="P84" s="97"/>
    </row>
    <row r="85" spans="1:16" ht="20.25" x14ac:dyDescent="0.3">
      <c r="A85" s="120"/>
      <c r="B85" s="93"/>
      <c r="C85" s="120"/>
      <c r="D85" s="120"/>
      <c r="E85" s="120"/>
      <c r="F85" s="120"/>
      <c r="G85" s="97"/>
      <c r="H85" s="97"/>
      <c r="I85" s="97"/>
      <c r="J85" s="97"/>
      <c r="K85" s="98">
        <f>PC[[#This Row],[Verified Arrears]]+PC[[#This Row],[Counterpart Funding requirements]]+PC[[#This Row],[Cash Required for Contractual Commitments (value next FY)]]+PC[[#This Row],[Non contractual commitments]]</f>
        <v>0</v>
      </c>
      <c r="L85" s="97"/>
      <c r="M85" s="97"/>
      <c r="N85" s="97"/>
      <c r="O85" s="97"/>
      <c r="P85" s="97"/>
    </row>
    <row r="86" spans="1:16" ht="20.25" x14ac:dyDescent="0.3">
      <c r="A86" s="120"/>
      <c r="B86" s="93"/>
      <c r="C86" s="120"/>
      <c r="D86" s="120"/>
      <c r="E86" s="120"/>
      <c r="F86" s="120"/>
      <c r="G86" s="97"/>
      <c r="H86" s="97"/>
      <c r="I86" s="97"/>
      <c r="J86" s="97"/>
      <c r="K86" s="98">
        <f>PC[[#This Row],[Verified Arrears]]+PC[[#This Row],[Counterpart Funding requirements]]+PC[[#This Row],[Cash Required for Contractual Commitments (value next FY)]]+PC[[#This Row],[Non contractual commitments]]</f>
        <v>0</v>
      </c>
      <c r="L86" s="97"/>
      <c r="M86" s="97"/>
      <c r="N86" s="97"/>
      <c r="O86" s="97"/>
      <c r="P86" s="97"/>
    </row>
    <row r="87" spans="1:16" ht="20.25" x14ac:dyDescent="0.3">
      <c r="A87" s="120"/>
      <c r="B87" s="93"/>
      <c r="C87" s="120"/>
      <c r="D87" s="120"/>
      <c r="E87" s="120"/>
      <c r="F87" s="120"/>
      <c r="G87" s="97"/>
      <c r="H87" s="97"/>
      <c r="I87" s="97"/>
      <c r="J87" s="97"/>
      <c r="K87" s="98">
        <f>PC[[#This Row],[Verified Arrears]]+PC[[#This Row],[Counterpart Funding requirements]]+PC[[#This Row],[Cash Required for Contractual Commitments (value next FY)]]+PC[[#This Row],[Non contractual commitments]]</f>
        <v>0</v>
      </c>
      <c r="L87" s="97"/>
      <c r="M87" s="97"/>
      <c r="N87" s="97"/>
      <c r="O87" s="97"/>
      <c r="P87" s="97"/>
    </row>
    <row r="88" spans="1:16" ht="20.25" x14ac:dyDescent="0.3">
      <c r="A88" s="120"/>
      <c r="B88" s="93"/>
      <c r="C88" s="120"/>
      <c r="D88" s="120"/>
      <c r="E88" s="120"/>
      <c r="F88" s="120"/>
      <c r="G88" s="97"/>
      <c r="H88" s="97"/>
      <c r="I88" s="97"/>
      <c r="J88" s="97"/>
      <c r="K88" s="98">
        <f>PC[[#This Row],[Verified Arrears]]+PC[[#This Row],[Counterpart Funding requirements]]+PC[[#This Row],[Cash Required for Contractual Commitments (value next FY)]]+PC[[#This Row],[Non contractual commitments]]</f>
        <v>0</v>
      </c>
      <c r="L88" s="97"/>
      <c r="M88" s="97"/>
      <c r="N88" s="97"/>
      <c r="O88" s="97"/>
      <c r="P88" s="97"/>
    </row>
    <row r="89" spans="1:16" ht="20.25" x14ac:dyDescent="0.3">
      <c r="A89" s="120"/>
      <c r="B89" s="93"/>
      <c r="C89" s="120"/>
      <c r="D89" s="120"/>
      <c r="E89" s="120"/>
      <c r="F89" s="120"/>
      <c r="G89" s="97"/>
      <c r="H89" s="97"/>
      <c r="I89" s="97"/>
      <c r="J89" s="97"/>
      <c r="K89" s="98">
        <f>PC[[#This Row],[Verified Arrears]]+PC[[#This Row],[Counterpart Funding requirements]]+PC[[#This Row],[Cash Required for Contractual Commitments (value next FY)]]+PC[[#This Row],[Non contractual commitments]]</f>
        <v>0</v>
      </c>
      <c r="L89" s="97"/>
      <c r="M89" s="97"/>
      <c r="N89" s="97"/>
      <c r="O89" s="97"/>
      <c r="P89" s="97"/>
    </row>
    <row r="90" spans="1:16" ht="20.25" x14ac:dyDescent="0.3">
      <c r="A90" s="120"/>
      <c r="B90" s="93"/>
      <c r="C90" s="120"/>
      <c r="D90" s="120"/>
      <c r="E90" s="120"/>
      <c r="F90" s="120"/>
      <c r="G90" s="97"/>
      <c r="H90" s="97"/>
      <c r="I90" s="97"/>
      <c r="J90" s="97"/>
      <c r="K90" s="98">
        <f>PC[[#This Row],[Verified Arrears]]+PC[[#This Row],[Counterpart Funding requirements]]+PC[[#This Row],[Cash Required for Contractual Commitments (value next FY)]]+PC[[#This Row],[Non contractual commitments]]</f>
        <v>0</v>
      </c>
      <c r="L90" s="97"/>
      <c r="M90" s="97"/>
      <c r="N90" s="97"/>
      <c r="O90" s="97"/>
      <c r="P90" s="97"/>
    </row>
    <row r="91" spans="1:16" ht="20.25" x14ac:dyDescent="0.3">
      <c r="A91" s="120"/>
      <c r="B91" s="93"/>
      <c r="C91" s="120"/>
      <c r="D91" s="120"/>
      <c r="E91" s="120"/>
      <c r="F91" s="120"/>
      <c r="G91" s="97"/>
      <c r="H91" s="97"/>
      <c r="I91" s="97"/>
      <c r="J91" s="97"/>
      <c r="K91" s="98">
        <f>PC[[#This Row],[Verified Arrears]]+PC[[#This Row],[Counterpart Funding requirements]]+PC[[#This Row],[Cash Required for Contractual Commitments (value next FY)]]+PC[[#This Row],[Non contractual commitments]]</f>
        <v>0</v>
      </c>
      <c r="L91" s="97"/>
      <c r="M91" s="97"/>
      <c r="N91" s="97"/>
      <c r="O91" s="97"/>
      <c r="P91" s="97"/>
    </row>
    <row r="92" spans="1:16" ht="20.25" x14ac:dyDescent="0.3">
      <c r="A92" s="120"/>
      <c r="B92" s="93"/>
      <c r="C92" s="120"/>
      <c r="D92" s="120"/>
      <c r="E92" s="120"/>
      <c r="F92" s="120"/>
      <c r="G92" s="97"/>
      <c r="H92" s="97"/>
      <c r="I92" s="97"/>
      <c r="J92" s="97"/>
      <c r="K92" s="98">
        <f>PC[[#This Row],[Verified Arrears]]+PC[[#This Row],[Counterpart Funding requirements]]+PC[[#This Row],[Cash Required for Contractual Commitments (value next FY)]]+PC[[#This Row],[Non contractual commitments]]</f>
        <v>0</v>
      </c>
      <c r="L92" s="97"/>
      <c r="M92" s="97"/>
      <c r="N92" s="97"/>
      <c r="O92" s="97"/>
      <c r="P92" s="97"/>
    </row>
    <row r="93" spans="1:16" ht="20.25" x14ac:dyDescent="0.3">
      <c r="A93" s="120"/>
      <c r="B93" s="93"/>
      <c r="C93" s="120"/>
      <c r="D93" s="120"/>
      <c r="E93" s="120"/>
      <c r="F93" s="120"/>
      <c r="G93" s="97"/>
      <c r="H93" s="97"/>
      <c r="I93" s="97"/>
      <c r="J93" s="97"/>
      <c r="K93" s="98">
        <f>PC[[#This Row],[Verified Arrears]]+PC[[#This Row],[Counterpart Funding requirements]]+PC[[#This Row],[Cash Required for Contractual Commitments (value next FY)]]+PC[[#This Row],[Non contractual commitments]]</f>
        <v>0</v>
      </c>
      <c r="L93" s="97"/>
      <c r="M93" s="97"/>
      <c r="N93" s="97"/>
      <c r="O93" s="97"/>
      <c r="P93" s="97"/>
    </row>
    <row r="94" spans="1:16" ht="20.25" x14ac:dyDescent="0.3">
      <c r="A94" s="120"/>
      <c r="B94" s="93"/>
      <c r="C94" s="120"/>
      <c r="D94" s="120"/>
      <c r="E94" s="120"/>
      <c r="F94" s="120"/>
      <c r="G94" s="97"/>
      <c r="H94" s="97"/>
      <c r="I94" s="97"/>
      <c r="J94" s="97"/>
      <c r="K94" s="98">
        <f>PC[[#This Row],[Verified Arrears]]+PC[[#This Row],[Counterpart Funding requirements]]+PC[[#This Row],[Cash Required for Contractual Commitments (value next FY)]]+PC[[#This Row],[Non contractual commitments]]</f>
        <v>0</v>
      </c>
      <c r="L94" s="97"/>
      <c r="M94" s="97"/>
      <c r="N94" s="97"/>
      <c r="O94" s="97"/>
      <c r="P94" s="97"/>
    </row>
    <row r="95" spans="1:16" ht="20.25" x14ac:dyDescent="0.3">
      <c r="A95" s="120"/>
      <c r="B95" s="93"/>
      <c r="C95" s="120"/>
      <c r="D95" s="120"/>
      <c r="E95" s="120"/>
      <c r="F95" s="120"/>
      <c r="G95" s="97"/>
      <c r="H95" s="97"/>
      <c r="I95" s="97"/>
      <c r="J95" s="97"/>
      <c r="K95" s="98">
        <f>PC[[#This Row],[Verified Arrears]]+PC[[#This Row],[Counterpart Funding requirements]]+PC[[#This Row],[Cash Required for Contractual Commitments (value next FY)]]+PC[[#This Row],[Non contractual commitments]]</f>
        <v>0</v>
      </c>
      <c r="L95" s="97"/>
      <c r="M95" s="97"/>
      <c r="N95" s="97"/>
      <c r="O95" s="97"/>
      <c r="P95" s="97"/>
    </row>
    <row r="96" spans="1:16" ht="20.25" x14ac:dyDescent="0.3">
      <c r="A96" s="120"/>
      <c r="B96" s="93"/>
      <c r="C96" s="120"/>
      <c r="D96" s="120"/>
      <c r="E96" s="120"/>
      <c r="F96" s="120"/>
      <c r="G96" s="97"/>
      <c r="H96" s="97"/>
      <c r="I96" s="97"/>
      <c r="J96" s="97"/>
      <c r="K96" s="98">
        <f>PC[[#This Row],[Verified Arrears]]+PC[[#This Row],[Counterpart Funding requirements]]+PC[[#This Row],[Cash Required for Contractual Commitments (value next FY)]]+PC[[#This Row],[Non contractual commitments]]</f>
        <v>0</v>
      </c>
      <c r="L96" s="97"/>
      <c r="M96" s="97"/>
      <c r="N96" s="97"/>
      <c r="O96" s="97"/>
      <c r="P96" s="97"/>
    </row>
    <row r="97" spans="1:16" ht="20.25" x14ac:dyDescent="0.3">
      <c r="A97" s="120"/>
      <c r="B97" s="93"/>
      <c r="C97" s="120"/>
      <c r="D97" s="120"/>
      <c r="E97" s="120"/>
      <c r="F97" s="120"/>
      <c r="G97" s="97"/>
      <c r="H97" s="97"/>
      <c r="I97" s="97"/>
      <c r="J97" s="97"/>
      <c r="K97" s="98">
        <f>PC[[#This Row],[Verified Arrears]]+PC[[#This Row],[Counterpart Funding requirements]]+PC[[#This Row],[Cash Required for Contractual Commitments (value next FY)]]+PC[[#This Row],[Non contractual commitments]]</f>
        <v>0</v>
      </c>
      <c r="L97" s="97"/>
      <c r="M97" s="97"/>
      <c r="N97" s="97"/>
      <c r="O97" s="97"/>
      <c r="P97" s="97"/>
    </row>
    <row r="98" spans="1:16" ht="20.25" x14ac:dyDescent="0.3">
      <c r="A98" s="120"/>
      <c r="B98" s="93"/>
      <c r="C98" s="120"/>
      <c r="D98" s="120"/>
      <c r="E98" s="120"/>
      <c r="F98" s="120"/>
      <c r="G98" s="97"/>
      <c r="H98" s="97"/>
      <c r="I98" s="97"/>
      <c r="J98" s="97"/>
      <c r="K98" s="98">
        <f>PC[[#This Row],[Verified Arrears]]+PC[[#This Row],[Counterpart Funding requirements]]+PC[[#This Row],[Cash Required for Contractual Commitments (value next FY)]]+PC[[#This Row],[Non contractual commitments]]</f>
        <v>0</v>
      </c>
      <c r="L98" s="97"/>
      <c r="M98" s="97"/>
      <c r="N98" s="97"/>
      <c r="O98" s="97"/>
      <c r="P98" s="97"/>
    </row>
    <row r="99" spans="1:16" ht="20.25" x14ac:dyDescent="0.3">
      <c r="A99" s="120"/>
      <c r="B99" s="93"/>
      <c r="C99" s="120"/>
      <c r="D99" s="120"/>
      <c r="E99" s="120"/>
      <c r="F99" s="120"/>
      <c r="G99" s="97"/>
      <c r="H99" s="97"/>
      <c r="I99" s="97"/>
      <c r="J99" s="97"/>
      <c r="K99" s="98">
        <f>PC[[#This Row],[Verified Arrears]]+PC[[#This Row],[Counterpart Funding requirements]]+PC[[#This Row],[Cash Required for Contractual Commitments (value next FY)]]+PC[[#This Row],[Non contractual commitments]]</f>
        <v>0</v>
      </c>
      <c r="L99" s="97"/>
      <c r="M99" s="97"/>
      <c r="N99" s="97"/>
      <c r="O99" s="97"/>
      <c r="P99" s="97"/>
    </row>
    <row r="100" spans="1:16" ht="20.25" x14ac:dyDescent="0.3">
      <c r="A100" s="120"/>
      <c r="B100" s="93"/>
      <c r="C100" s="120"/>
      <c r="D100" s="120"/>
      <c r="E100" s="120"/>
      <c r="F100" s="120"/>
      <c r="G100" s="97"/>
      <c r="H100" s="97"/>
      <c r="I100" s="97"/>
      <c r="J100" s="97"/>
      <c r="K100" s="98">
        <f>PC[[#This Row],[Verified Arrears]]+PC[[#This Row],[Counterpart Funding requirements]]+PC[[#This Row],[Cash Required for Contractual Commitments (value next FY)]]+PC[[#This Row],[Non contractual commitments]]</f>
        <v>0</v>
      </c>
      <c r="L100" s="97"/>
      <c r="M100" s="97"/>
      <c r="N100" s="97"/>
      <c r="O100" s="97"/>
      <c r="P100" s="97"/>
    </row>
    <row r="101" spans="1:16" ht="20.25" x14ac:dyDescent="0.3">
      <c r="A101" s="120"/>
      <c r="B101" s="93"/>
      <c r="C101" s="120"/>
      <c r="D101" s="120"/>
      <c r="E101" s="120"/>
      <c r="F101" s="120"/>
      <c r="G101" s="97"/>
      <c r="H101" s="97"/>
      <c r="I101" s="97"/>
      <c r="J101" s="97"/>
      <c r="K101" s="98">
        <f>PC[[#This Row],[Verified Arrears]]+PC[[#This Row],[Counterpart Funding requirements]]+PC[[#This Row],[Cash Required for Contractual Commitments (value next FY)]]+PC[[#This Row],[Non contractual commitments]]</f>
        <v>0</v>
      </c>
      <c r="L101" s="97"/>
      <c r="M101" s="97"/>
      <c r="N101" s="97"/>
      <c r="O101" s="97"/>
      <c r="P101" s="97"/>
    </row>
    <row r="102" spans="1:16" ht="20.25" x14ac:dyDescent="0.3">
      <c r="A102" s="120"/>
      <c r="B102" s="93"/>
      <c r="C102" s="120"/>
      <c r="D102" s="120"/>
      <c r="E102" s="120"/>
      <c r="F102" s="120"/>
      <c r="G102" s="97"/>
      <c r="H102" s="97"/>
      <c r="I102" s="97"/>
      <c r="J102" s="97"/>
      <c r="K102" s="98">
        <f>PC[[#This Row],[Verified Arrears]]+PC[[#This Row],[Counterpart Funding requirements]]+PC[[#This Row],[Cash Required for Contractual Commitments (value next FY)]]+PC[[#This Row],[Non contractual commitments]]</f>
        <v>0</v>
      </c>
      <c r="L102" s="97"/>
      <c r="M102" s="97"/>
      <c r="N102" s="97"/>
      <c r="O102" s="97"/>
      <c r="P102" s="97"/>
    </row>
    <row r="103" spans="1:16" ht="20.25" x14ac:dyDescent="0.3">
      <c r="A103" s="120"/>
      <c r="B103" s="93"/>
      <c r="C103" s="120"/>
      <c r="D103" s="120"/>
      <c r="E103" s="120"/>
      <c r="F103" s="120"/>
      <c r="G103" s="97"/>
      <c r="H103" s="97"/>
      <c r="I103" s="97"/>
      <c r="J103" s="97"/>
      <c r="K103" s="98">
        <f>PC[[#This Row],[Verified Arrears]]+PC[[#This Row],[Counterpart Funding requirements]]+PC[[#This Row],[Cash Required for Contractual Commitments (value next FY)]]+PC[[#This Row],[Non contractual commitments]]</f>
        <v>0</v>
      </c>
      <c r="L103" s="97"/>
      <c r="M103" s="97"/>
      <c r="N103" s="97"/>
      <c r="O103" s="97"/>
      <c r="P103" s="97"/>
    </row>
    <row r="104" spans="1:16" ht="20.25" x14ac:dyDescent="0.3">
      <c r="A104" s="120"/>
      <c r="B104" s="93"/>
      <c r="C104" s="120"/>
      <c r="D104" s="120"/>
      <c r="E104" s="120"/>
      <c r="F104" s="120"/>
      <c r="G104" s="97"/>
      <c r="H104" s="97"/>
      <c r="I104" s="97"/>
      <c r="J104" s="97"/>
      <c r="K104" s="98">
        <f>PC[[#This Row],[Verified Arrears]]+PC[[#This Row],[Counterpart Funding requirements]]+PC[[#This Row],[Cash Required for Contractual Commitments (value next FY)]]+PC[[#This Row],[Non contractual commitments]]</f>
        <v>0</v>
      </c>
      <c r="L104" s="97"/>
      <c r="M104" s="97"/>
      <c r="N104" s="97"/>
      <c r="O104" s="97"/>
      <c r="P104" s="97"/>
    </row>
    <row r="105" spans="1:16" ht="20.25" x14ac:dyDescent="0.3">
      <c r="A105" s="120"/>
      <c r="B105" s="93"/>
      <c r="C105" s="120"/>
      <c r="D105" s="120"/>
      <c r="E105" s="120"/>
      <c r="F105" s="120"/>
      <c r="G105" s="97"/>
      <c r="H105" s="97"/>
      <c r="I105" s="97"/>
      <c r="J105" s="97"/>
      <c r="K105" s="98">
        <f>PC[[#This Row],[Verified Arrears]]+PC[[#This Row],[Counterpart Funding requirements]]+PC[[#This Row],[Cash Required for Contractual Commitments (value next FY)]]+PC[[#This Row],[Non contractual commitments]]</f>
        <v>0</v>
      </c>
      <c r="L105" s="97"/>
      <c r="M105" s="97"/>
      <c r="N105" s="97"/>
      <c r="O105" s="97"/>
      <c r="P105" s="97"/>
    </row>
    <row r="106" spans="1:16" ht="20.25" x14ac:dyDescent="0.3">
      <c r="A106" s="120"/>
      <c r="B106" s="93"/>
      <c r="C106" s="120"/>
      <c r="D106" s="120"/>
      <c r="E106" s="120"/>
      <c r="F106" s="120"/>
      <c r="G106" s="97"/>
      <c r="H106" s="97"/>
      <c r="I106" s="97"/>
      <c r="J106" s="97"/>
      <c r="K106" s="98">
        <f>PC[[#This Row],[Verified Arrears]]+PC[[#This Row],[Counterpart Funding requirements]]+PC[[#This Row],[Cash Required for Contractual Commitments (value next FY)]]+PC[[#This Row],[Non contractual commitments]]</f>
        <v>0</v>
      </c>
      <c r="L106" s="97"/>
      <c r="M106" s="97"/>
      <c r="N106" s="97"/>
      <c r="O106" s="97"/>
      <c r="P106" s="97"/>
    </row>
    <row r="107" spans="1:16" ht="20.25" x14ac:dyDescent="0.3">
      <c r="A107" s="120"/>
      <c r="B107" s="93"/>
      <c r="C107" s="120"/>
      <c r="D107" s="120"/>
      <c r="E107" s="120"/>
      <c r="F107" s="120"/>
      <c r="G107" s="97"/>
      <c r="H107" s="97"/>
      <c r="I107" s="97"/>
      <c r="J107" s="97"/>
      <c r="K107" s="98">
        <f>PC[[#This Row],[Verified Arrears]]+PC[[#This Row],[Counterpart Funding requirements]]+PC[[#This Row],[Cash Required for Contractual Commitments (value next FY)]]+PC[[#This Row],[Non contractual commitments]]</f>
        <v>0</v>
      </c>
      <c r="L107" s="97"/>
      <c r="M107" s="97"/>
      <c r="N107" s="97"/>
      <c r="O107" s="97"/>
      <c r="P107" s="97"/>
    </row>
    <row r="108" spans="1:16" ht="20.25" x14ac:dyDescent="0.3">
      <c r="A108" s="120"/>
      <c r="B108" s="93"/>
      <c r="C108" s="120"/>
      <c r="D108" s="120"/>
      <c r="E108" s="120"/>
      <c r="F108" s="120"/>
      <c r="G108" s="97"/>
      <c r="H108" s="97"/>
      <c r="I108" s="97"/>
      <c r="J108" s="97"/>
      <c r="K108" s="98">
        <f>PC[[#This Row],[Verified Arrears]]+PC[[#This Row],[Counterpart Funding requirements]]+PC[[#This Row],[Cash Required for Contractual Commitments (value next FY)]]+PC[[#This Row],[Non contractual commitments]]</f>
        <v>0</v>
      </c>
      <c r="L108" s="97"/>
      <c r="M108" s="97"/>
      <c r="N108" s="97"/>
      <c r="O108" s="97"/>
      <c r="P108" s="97"/>
    </row>
    <row r="109" spans="1:16" ht="20.25" x14ac:dyDescent="0.3">
      <c r="A109" s="120"/>
      <c r="B109" s="93"/>
      <c r="C109" s="120"/>
      <c r="D109" s="120"/>
      <c r="E109" s="120"/>
      <c r="F109" s="120"/>
      <c r="G109" s="97"/>
      <c r="H109" s="97"/>
      <c r="I109" s="97"/>
      <c r="J109" s="97"/>
      <c r="K109" s="98">
        <f>PC[[#This Row],[Verified Arrears]]+PC[[#This Row],[Counterpart Funding requirements]]+PC[[#This Row],[Cash Required for Contractual Commitments (value next FY)]]+PC[[#This Row],[Non contractual commitments]]</f>
        <v>0</v>
      </c>
      <c r="L109" s="97"/>
      <c r="M109" s="97"/>
      <c r="N109" s="97"/>
      <c r="O109" s="97"/>
      <c r="P109" s="97"/>
    </row>
    <row r="110" spans="1:16" ht="20.25" x14ac:dyDescent="0.3">
      <c r="A110" s="120"/>
      <c r="B110" s="93"/>
      <c r="C110" s="120"/>
      <c r="D110" s="120"/>
      <c r="E110" s="120"/>
      <c r="F110" s="120"/>
      <c r="G110" s="97"/>
      <c r="H110" s="97"/>
      <c r="I110" s="97"/>
      <c r="J110" s="97"/>
      <c r="K110" s="98">
        <f>PC[[#This Row],[Verified Arrears]]+PC[[#This Row],[Counterpart Funding requirements]]+PC[[#This Row],[Cash Required for Contractual Commitments (value next FY)]]+PC[[#This Row],[Non contractual commitments]]</f>
        <v>0</v>
      </c>
      <c r="L110" s="97"/>
      <c r="M110" s="97"/>
      <c r="N110" s="97"/>
      <c r="O110" s="97"/>
      <c r="P110" s="97"/>
    </row>
    <row r="111" spans="1:16" ht="20.25" x14ac:dyDescent="0.3">
      <c r="A111" s="120"/>
      <c r="B111" s="93"/>
      <c r="C111" s="120"/>
      <c r="D111" s="120"/>
      <c r="E111" s="120"/>
      <c r="F111" s="120"/>
      <c r="G111" s="97"/>
      <c r="H111" s="97"/>
      <c r="I111" s="97"/>
      <c r="J111" s="97"/>
      <c r="K111" s="98">
        <f>PC[[#This Row],[Verified Arrears]]+PC[[#This Row],[Counterpart Funding requirements]]+PC[[#This Row],[Cash Required for Contractual Commitments (value next FY)]]+PC[[#This Row],[Non contractual commitments]]</f>
        <v>0</v>
      </c>
      <c r="L111" s="97"/>
      <c r="M111" s="97"/>
      <c r="N111" s="97"/>
      <c r="O111" s="97"/>
      <c r="P111" s="97"/>
    </row>
    <row r="112" spans="1:16" ht="20.25" x14ac:dyDescent="0.3">
      <c r="A112" s="120"/>
      <c r="B112" s="93"/>
      <c r="C112" s="120"/>
      <c r="D112" s="120"/>
      <c r="E112" s="120"/>
      <c r="F112" s="120"/>
      <c r="G112" s="97"/>
      <c r="H112" s="97"/>
      <c r="I112" s="97"/>
      <c r="J112" s="97"/>
      <c r="K112" s="98">
        <f>PC[[#This Row],[Verified Arrears]]+PC[[#This Row],[Counterpart Funding requirements]]+PC[[#This Row],[Cash Required for Contractual Commitments (value next FY)]]+PC[[#This Row],[Non contractual commitments]]</f>
        <v>0</v>
      </c>
      <c r="L112" s="97"/>
      <c r="M112" s="97"/>
      <c r="N112" s="97"/>
      <c r="O112" s="97"/>
      <c r="P112" s="97"/>
    </row>
    <row r="113" spans="1:16" ht="20.25" x14ac:dyDescent="0.3">
      <c r="A113" s="120"/>
      <c r="B113" s="93"/>
      <c r="C113" s="120"/>
      <c r="D113" s="120"/>
      <c r="E113" s="120"/>
      <c r="F113" s="120"/>
      <c r="G113" s="97"/>
      <c r="H113" s="97"/>
      <c r="I113" s="97"/>
      <c r="J113" s="97"/>
      <c r="K113" s="98">
        <f>PC[[#This Row],[Verified Arrears]]+PC[[#This Row],[Counterpart Funding requirements]]+PC[[#This Row],[Cash Required for Contractual Commitments (value next FY)]]+PC[[#This Row],[Non contractual commitments]]</f>
        <v>0</v>
      </c>
      <c r="L113" s="97"/>
      <c r="M113" s="97"/>
      <c r="N113" s="97"/>
      <c r="O113" s="97"/>
      <c r="P113" s="97"/>
    </row>
    <row r="114" spans="1:16" ht="20.25" x14ac:dyDescent="0.3">
      <c r="A114" s="120"/>
      <c r="B114" s="93"/>
      <c r="C114" s="120"/>
      <c r="D114" s="120"/>
      <c r="E114" s="120"/>
      <c r="F114" s="120"/>
      <c r="G114" s="97"/>
      <c r="H114" s="97"/>
      <c r="I114" s="97"/>
      <c r="J114" s="97"/>
      <c r="K114" s="98">
        <f>PC[[#This Row],[Verified Arrears]]+PC[[#This Row],[Counterpart Funding requirements]]+PC[[#This Row],[Cash Required for Contractual Commitments (value next FY)]]+PC[[#This Row],[Non contractual commitments]]</f>
        <v>0</v>
      </c>
      <c r="L114" s="97"/>
      <c r="M114" s="97"/>
      <c r="N114" s="97"/>
      <c r="O114" s="97"/>
      <c r="P114" s="97"/>
    </row>
    <row r="115" spans="1:16" ht="20.25" x14ac:dyDescent="0.3">
      <c r="A115" s="120"/>
      <c r="B115" s="93"/>
      <c r="C115" s="120"/>
      <c r="D115" s="120"/>
      <c r="E115" s="120"/>
      <c r="F115" s="120"/>
      <c r="G115" s="97"/>
      <c r="H115" s="97"/>
      <c r="I115" s="97"/>
      <c r="J115" s="97"/>
      <c r="K115" s="98">
        <f>PC[[#This Row],[Verified Arrears]]+PC[[#This Row],[Counterpart Funding requirements]]+PC[[#This Row],[Cash Required for Contractual Commitments (value next FY)]]+PC[[#This Row],[Non contractual commitments]]</f>
        <v>0</v>
      </c>
      <c r="L115" s="97"/>
      <c r="M115" s="97"/>
      <c r="N115" s="97"/>
      <c r="O115" s="97"/>
      <c r="P115" s="97"/>
    </row>
    <row r="116" spans="1:16" ht="20.25" x14ac:dyDescent="0.3">
      <c r="A116" s="120"/>
      <c r="B116" s="93"/>
      <c r="C116" s="120"/>
      <c r="D116" s="120"/>
      <c r="E116" s="120"/>
      <c r="F116" s="120"/>
      <c r="G116" s="97"/>
      <c r="H116" s="97"/>
      <c r="I116" s="97"/>
      <c r="J116" s="97"/>
      <c r="K116" s="98">
        <f>PC[[#This Row],[Verified Arrears]]+PC[[#This Row],[Counterpart Funding requirements]]+PC[[#This Row],[Cash Required for Contractual Commitments (value next FY)]]+PC[[#This Row],[Non contractual commitments]]</f>
        <v>0</v>
      </c>
      <c r="L116" s="97"/>
      <c r="M116" s="97"/>
      <c r="N116" s="97"/>
      <c r="O116" s="97"/>
      <c r="P116" s="97"/>
    </row>
    <row r="117" spans="1:16" ht="20.25" x14ac:dyDescent="0.3">
      <c r="A117" s="120"/>
      <c r="B117" s="93"/>
      <c r="C117" s="120"/>
      <c r="D117" s="120"/>
      <c r="E117" s="120"/>
      <c r="F117" s="120"/>
      <c r="G117" s="97"/>
      <c r="H117" s="97"/>
      <c r="I117" s="97"/>
      <c r="J117" s="97"/>
      <c r="K117" s="98">
        <f>PC[[#This Row],[Verified Arrears]]+PC[[#This Row],[Counterpart Funding requirements]]+PC[[#This Row],[Cash Required for Contractual Commitments (value next FY)]]+PC[[#This Row],[Non contractual commitments]]</f>
        <v>0</v>
      </c>
      <c r="L117" s="97"/>
      <c r="M117" s="97"/>
      <c r="N117" s="97"/>
      <c r="O117" s="97"/>
      <c r="P117" s="97"/>
    </row>
    <row r="118" spans="1:16" ht="20.25" x14ac:dyDescent="0.3">
      <c r="A118" s="120"/>
      <c r="B118" s="93"/>
      <c r="C118" s="120"/>
      <c r="D118" s="120"/>
      <c r="E118" s="120"/>
      <c r="F118" s="120"/>
      <c r="G118" s="97"/>
      <c r="H118" s="97"/>
      <c r="I118" s="97"/>
      <c r="J118" s="97"/>
      <c r="K118" s="98">
        <f>PC[[#This Row],[Verified Arrears]]+PC[[#This Row],[Counterpart Funding requirements]]+PC[[#This Row],[Cash Required for Contractual Commitments (value next FY)]]+PC[[#This Row],[Non contractual commitments]]</f>
        <v>0</v>
      </c>
      <c r="L118" s="97"/>
      <c r="M118" s="97"/>
      <c r="N118" s="97"/>
      <c r="O118" s="97"/>
      <c r="P118" s="97"/>
    </row>
    <row r="119" spans="1:16" ht="20.25" x14ac:dyDescent="0.3">
      <c r="A119" s="120"/>
      <c r="B119" s="93"/>
      <c r="C119" s="120"/>
      <c r="D119" s="120"/>
      <c r="E119" s="120"/>
      <c r="F119" s="120"/>
      <c r="G119" s="97"/>
      <c r="H119" s="97"/>
      <c r="I119" s="97"/>
      <c r="J119" s="97"/>
      <c r="K119" s="98">
        <f>PC[[#This Row],[Verified Arrears]]+PC[[#This Row],[Counterpart Funding requirements]]+PC[[#This Row],[Cash Required for Contractual Commitments (value next FY)]]+PC[[#This Row],[Non contractual commitments]]</f>
        <v>0</v>
      </c>
      <c r="L119" s="97"/>
      <c r="M119" s="97"/>
      <c r="N119" s="97"/>
      <c r="O119" s="97"/>
      <c r="P119" s="97"/>
    </row>
    <row r="120" spans="1:16" ht="20.25" x14ac:dyDescent="0.3">
      <c r="A120" s="120"/>
      <c r="B120" s="93"/>
      <c r="C120" s="120"/>
      <c r="D120" s="120"/>
      <c r="E120" s="120"/>
      <c r="F120" s="120"/>
      <c r="G120" s="97"/>
      <c r="H120" s="97"/>
      <c r="I120" s="97"/>
      <c r="J120" s="97"/>
      <c r="K120" s="98">
        <f>PC[[#This Row],[Verified Arrears]]+PC[[#This Row],[Counterpart Funding requirements]]+PC[[#This Row],[Cash Required for Contractual Commitments (value next FY)]]+PC[[#This Row],[Non contractual commitments]]</f>
        <v>0</v>
      </c>
      <c r="L120" s="97"/>
      <c r="M120" s="97"/>
      <c r="N120" s="97"/>
      <c r="O120" s="97"/>
      <c r="P120" s="97"/>
    </row>
    <row r="121" spans="1:16" ht="20.25" x14ac:dyDescent="0.3">
      <c r="A121" s="120"/>
      <c r="B121" s="93"/>
      <c r="C121" s="120"/>
      <c r="D121" s="120"/>
      <c r="E121" s="120"/>
      <c r="F121" s="120"/>
      <c r="G121" s="97"/>
      <c r="H121" s="97"/>
      <c r="I121" s="97"/>
      <c r="J121" s="97"/>
      <c r="K121" s="98">
        <f>PC[[#This Row],[Verified Arrears]]+PC[[#This Row],[Counterpart Funding requirements]]+PC[[#This Row],[Cash Required for Contractual Commitments (value next FY)]]+PC[[#This Row],[Non contractual commitments]]</f>
        <v>0</v>
      </c>
      <c r="L121" s="97"/>
      <c r="M121" s="97"/>
      <c r="N121" s="97"/>
      <c r="O121" s="97"/>
      <c r="P121" s="97"/>
    </row>
    <row r="122" spans="1:16" ht="20.25" x14ac:dyDescent="0.3">
      <c r="A122" s="120"/>
      <c r="B122" s="93"/>
      <c r="C122" s="120"/>
      <c r="D122" s="120"/>
      <c r="E122" s="120"/>
      <c r="F122" s="120"/>
      <c r="G122" s="97"/>
      <c r="H122" s="97"/>
      <c r="I122" s="97"/>
      <c r="J122" s="97"/>
      <c r="K122" s="98">
        <f>PC[[#This Row],[Verified Arrears]]+PC[[#This Row],[Counterpart Funding requirements]]+PC[[#This Row],[Cash Required for Contractual Commitments (value next FY)]]+PC[[#This Row],[Non contractual commitments]]</f>
        <v>0</v>
      </c>
      <c r="L122" s="97"/>
      <c r="M122" s="97"/>
      <c r="N122" s="97"/>
      <c r="O122" s="97"/>
      <c r="P122" s="97"/>
    </row>
    <row r="123" spans="1:16" ht="20.25" x14ac:dyDescent="0.3">
      <c r="A123" s="120"/>
      <c r="B123" s="93"/>
      <c r="C123" s="120"/>
      <c r="D123" s="120"/>
      <c r="E123" s="120"/>
      <c r="F123" s="120"/>
      <c r="G123" s="97"/>
      <c r="H123" s="97"/>
      <c r="I123" s="97"/>
      <c r="J123" s="97"/>
      <c r="K123" s="98">
        <f>PC[[#This Row],[Verified Arrears]]+PC[[#This Row],[Counterpart Funding requirements]]+PC[[#This Row],[Cash Required for Contractual Commitments (value next FY)]]+PC[[#This Row],[Non contractual commitments]]</f>
        <v>0</v>
      </c>
      <c r="L123" s="97"/>
      <c r="M123" s="97"/>
      <c r="N123" s="97"/>
      <c r="O123" s="97"/>
      <c r="P123" s="97"/>
    </row>
    <row r="124" spans="1:16" ht="20.25" x14ac:dyDescent="0.3">
      <c r="A124" s="120"/>
      <c r="B124" s="93"/>
      <c r="C124" s="120"/>
      <c r="D124" s="120"/>
      <c r="E124" s="120"/>
      <c r="F124" s="120"/>
      <c r="G124" s="97"/>
      <c r="H124" s="97"/>
      <c r="I124" s="97"/>
      <c r="J124" s="97"/>
      <c r="K124" s="98">
        <f>PC[[#This Row],[Verified Arrears]]+PC[[#This Row],[Counterpart Funding requirements]]+PC[[#This Row],[Cash Required for Contractual Commitments (value next FY)]]+PC[[#This Row],[Non contractual commitments]]</f>
        <v>0</v>
      </c>
      <c r="L124" s="97"/>
      <c r="M124" s="97"/>
      <c r="N124" s="97"/>
      <c r="O124" s="97"/>
      <c r="P124" s="97"/>
    </row>
    <row r="125" spans="1:16" ht="20.25" x14ac:dyDescent="0.3">
      <c r="A125" s="120"/>
      <c r="B125" s="93"/>
      <c r="C125" s="120"/>
      <c r="D125" s="120"/>
      <c r="E125" s="120"/>
      <c r="F125" s="120"/>
      <c r="G125" s="97"/>
      <c r="H125" s="97"/>
      <c r="I125" s="97"/>
      <c r="J125" s="97"/>
      <c r="K125" s="98">
        <f>PC[[#This Row],[Verified Arrears]]+PC[[#This Row],[Counterpart Funding requirements]]+PC[[#This Row],[Cash Required for Contractual Commitments (value next FY)]]+PC[[#This Row],[Non contractual commitments]]</f>
        <v>0</v>
      </c>
      <c r="L125" s="97"/>
      <c r="M125" s="97"/>
      <c r="N125" s="97"/>
      <c r="O125" s="97"/>
      <c r="P125" s="97"/>
    </row>
    <row r="126" spans="1:16" ht="20.25" x14ac:dyDescent="0.3">
      <c r="A126" s="120"/>
      <c r="B126" s="93"/>
      <c r="C126" s="120"/>
      <c r="D126" s="120"/>
      <c r="E126" s="120"/>
      <c r="F126" s="120"/>
      <c r="G126" s="97"/>
      <c r="H126" s="97"/>
      <c r="I126" s="97"/>
      <c r="J126" s="97"/>
      <c r="K126" s="98">
        <f>PC[[#This Row],[Verified Arrears]]+PC[[#This Row],[Counterpart Funding requirements]]+PC[[#This Row],[Cash Required for Contractual Commitments (value next FY)]]+PC[[#This Row],[Non contractual commitments]]</f>
        <v>0</v>
      </c>
      <c r="L126" s="97"/>
      <c r="M126" s="97"/>
      <c r="N126" s="97"/>
      <c r="O126" s="97"/>
      <c r="P126" s="97"/>
    </row>
    <row r="127" spans="1:16" ht="20.25" x14ac:dyDescent="0.3">
      <c r="A127" s="120"/>
      <c r="B127" s="93"/>
      <c r="C127" s="120"/>
      <c r="D127" s="120"/>
      <c r="E127" s="120"/>
      <c r="F127" s="120"/>
      <c r="G127" s="97"/>
      <c r="H127" s="97"/>
      <c r="I127" s="97"/>
      <c r="J127" s="97"/>
      <c r="K127" s="98">
        <f>PC[[#This Row],[Verified Arrears]]+PC[[#This Row],[Counterpart Funding requirements]]+PC[[#This Row],[Cash Required for Contractual Commitments (value next FY)]]+PC[[#This Row],[Non contractual commitments]]</f>
        <v>0</v>
      </c>
      <c r="L127" s="97"/>
      <c r="M127" s="97"/>
      <c r="N127" s="97"/>
      <c r="O127" s="97"/>
      <c r="P127" s="97"/>
    </row>
    <row r="128" spans="1:16" ht="20.25" x14ac:dyDescent="0.3">
      <c r="A128" s="120"/>
      <c r="B128" s="93"/>
      <c r="C128" s="120"/>
      <c r="D128" s="120"/>
      <c r="E128" s="120"/>
      <c r="F128" s="120"/>
      <c r="G128" s="97"/>
      <c r="H128" s="97"/>
      <c r="I128" s="97"/>
      <c r="J128" s="97"/>
      <c r="K128" s="98">
        <f>PC[[#This Row],[Verified Arrears]]+PC[[#This Row],[Counterpart Funding requirements]]+PC[[#This Row],[Cash Required for Contractual Commitments (value next FY)]]+PC[[#This Row],[Non contractual commitments]]</f>
        <v>0</v>
      </c>
      <c r="L128" s="97"/>
      <c r="M128" s="97"/>
      <c r="N128" s="97"/>
      <c r="O128" s="97"/>
      <c r="P128" s="97"/>
    </row>
    <row r="129" spans="1:16" ht="20.25" x14ac:dyDescent="0.3">
      <c r="A129" s="120"/>
      <c r="B129" s="93"/>
      <c r="C129" s="120"/>
      <c r="D129" s="120"/>
      <c r="E129" s="120"/>
      <c r="F129" s="120"/>
      <c r="G129" s="97"/>
      <c r="H129" s="97"/>
      <c r="I129" s="97"/>
      <c r="J129" s="97"/>
      <c r="K129" s="98">
        <f>PC[[#This Row],[Verified Arrears]]+PC[[#This Row],[Counterpart Funding requirements]]+PC[[#This Row],[Cash Required for Contractual Commitments (value next FY)]]+PC[[#This Row],[Non contractual commitments]]</f>
        <v>0</v>
      </c>
      <c r="L129" s="97"/>
      <c r="M129" s="97"/>
      <c r="N129" s="97"/>
      <c r="O129" s="97"/>
      <c r="P129" s="97"/>
    </row>
    <row r="130" spans="1:16" ht="20.25" x14ac:dyDescent="0.3">
      <c r="A130" s="120"/>
      <c r="B130" s="93"/>
      <c r="C130" s="120"/>
      <c r="D130" s="120"/>
      <c r="E130" s="120"/>
      <c r="F130" s="120"/>
      <c r="G130" s="97"/>
      <c r="H130" s="97"/>
      <c r="I130" s="97"/>
      <c r="J130" s="97"/>
      <c r="K130" s="98">
        <f>PC[[#This Row],[Verified Arrears]]+PC[[#This Row],[Counterpart Funding requirements]]+PC[[#This Row],[Cash Required for Contractual Commitments (value next FY)]]+PC[[#This Row],[Non contractual commitments]]</f>
        <v>0</v>
      </c>
      <c r="L130" s="97"/>
      <c r="M130" s="97"/>
      <c r="N130" s="97"/>
      <c r="O130" s="97"/>
      <c r="P130" s="97"/>
    </row>
    <row r="131" spans="1:16" ht="20.25" x14ac:dyDescent="0.3">
      <c r="A131" s="120"/>
      <c r="B131" s="93"/>
      <c r="C131" s="120"/>
      <c r="D131" s="120"/>
      <c r="E131" s="120"/>
      <c r="F131" s="120"/>
      <c r="G131" s="97"/>
      <c r="H131" s="97"/>
      <c r="I131" s="97"/>
      <c r="J131" s="97"/>
      <c r="K131" s="98">
        <f>PC[[#This Row],[Verified Arrears]]+PC[[#This Row],[Counterpart Funding requirements]]+PC[[#This Row],[Cash Required for Contractual Commitments (value next FY)]]+PC[[#This Row],[Non contractual commitments]]</f>
        <v>0</v>
      </c>
      <c r="L131" s="97"/>
      <c r="M131" s="97"/>
      <c r="N131" s="97"/>
      <c r="O131" s="97"/>
      <c r="P131" s="97"/>
    </row>
    <row r="132" spans="1:16" ht="20.25" x14ac:dyDescent="0.3">
      <c r="A132" s="120"/>
      <c r="B132" s="93"/>
      <c r="C132" s="120"/>
      <c r="D132" s="120"/>
      <c r="E132" s="120"/>
      <c r="F132" s="120"/>
      <c r="G132" s="97"/>
      <c r="H132" s="97"/>
      <c r="I132" s="97"/>
      <c r="J132" s="97"/>
      <c r="K132" s="98">
        <f>PC[[#This Row],[Verified Arrears]]+PC[[#This Row],[Counterpart Funding requirements]]+PC[[#This Row],[Cash Required for Contractual Commitments (value next FY)]]+PC[[#This Row],[Non contractual commitments]]</f>
        <v>0</v>
      </c>
      <c r="L132" s="97"/>
      <c r="M132" s="97"/>
      <c r="N132" s="97"/>
      <c r="O132" s="97"/>
      <c r="P132" s="97"/>
    </row>
    <row r="133" spans="1:16" ht="20.25" x14ac:dyDescent="0.3">
      <c r="A133" s="120"/>
      <c r="B133" s="93"/>
      <c r="C133" s="120"/>
      <c r="D133" s="120"/>
      <c r="E133" s="120"/>
      <c r="F133" s="120"/>
      <c r="G133" s="97"/>
      <c r="H133" s="97"/>
      <c r="I133" s="97"/>
      <c r="J133" s="97"/>
      <c r="K133" s="98">
        <f>PC[[#This Row],[Verified Arrears]]+PC[[#This Row],[Counterpart Funding requirements]]+PC[[#This Row],[Cash Required for Contractual Commitments (value next FY)]]+PC[[#This Row],[Non contractual commitments]]</f>
        <v>0</v>
      </c>
      <c r="L133" s="97"/>
      <c r="M133" s="97"/>
      <c r="N133" s="97"/>
      <c r="O133" s="97"/>
      <c r="P133" s="97"/>
    </row>
    <row r="134" spans="1:16" ht="20.25" x14ac:dyDescent="0.3">
      <c r="A134" s="120"/>
      <c r="B134" s="93"/>
      <c r="C134" s="120"/>
      <c r="D134" s="120"/>
      <c r="E134" s="120"/>
      <c r="F134" s="120"/>
      <c r="G134" s="97"/>
      <c r="H134" s="97"/>
      <c r="I134" s="97"/>
      <c r="J134" s="97"/>
      <c r="K134" s="98">
        <f>PC[[#This Row],[Verified Arrears]]+PC[[#This Row],[Counterpart Funding requirements]]+PC[[#This Row],[Cash Required for Contractual Commitments (value next FY)]]+PC[[#This Row],[Non contractual commitments]]</f>
        <v>0</v>
      </c>
      <c r="L134" s="97"/>
      <c r="M134" s="97"/>
      <c r="N134" s="97"/>
      <c r="O134" s="97"/>
      <c r="P134" s="97"/>
    </row>
    <row r="135" spans="1:16" ht="20.25" x14ac:dyDescent="0.3">
      <c r="A135" s="120"/>
      <c r="B135" s="93"/>
      <c r="C135" s="120"/>
      <c r="D135" s="120"/>
      <c r="E135" s="120"/>
      <c r="F135" s="120"/>
      <c r="G135" s="97"/>
      <c r="H135" s="97"/>
      <c r="I135" s="97"/>
      <c r="J135" s="97"/>
      <c r="K135" s="98">
        <f>PC[[#This Row],[Verified Arrears]]+PC[[#This Row],[Counterpart Funding requirements]]+PC[[#This Row],[Cash Required for Contractual Commitments (value next FY)]]+PC[[#This Row],[Non contractual commitments]]</f>
        <v>0</v>
      </c>
      <c r="L135" s="97"/>
      <c r="M135" s="97"/>
      <c r="N135" s="97"/>
      <c r="O135" s="97"/>
      <c r="P135" s="97"/>
    </row>
    <row r="136" spans="1:16" ht="20.25" x14ac:dyDescent="0.3">
      <c r="A136" s="120"/>
      <c r="B136" s="93"/>
      <c r="C136" s="120"/>
      <c r="D136" s="120"/>
      <c r="E136" s="120"/>
      <c r="F136" s="120"/>
      <c r="G136" s="97"/>
      <c r="H136" s="97"/>
      <c r="I136" s="97"/>
      <c r="J136" s="97"/>
      <c r="K136" s="98">
        <f>PC[[#This Row],[Verified Arrears]]+PC[[#This Row],[Counterpart Funding requirements]]+PC[[#This Row],[Cash Required for Contractual Commitments (value next FY)]]+PC[[#This Row],[Non contractual commitments]]</f>
        <v>0</v>
      </c>
      <c r="L136" s="97"/>
      <c r="M136" s="97"/>
      <c r="N136" s="97"/>
      <c r="O136" s="97"/>
      <c r="P136" s="97"/>
    </row>
    <row r="137" spans="1:16" ht="20.25" x14ac:dyDescent="0.3">
      <c r="A137" s="120"/>
      <c r="B137" s="93"/>
      <c r="C137" s="120"/>
      <c r="D137" s="120"/>
      <c r="E137" s="120"/>
      <c r="F137" s="120"/>
      <c r="G137" s="97"/>
      <c r="H137" s="97"/>
      <c r="I137" s="97"/>
      <c r="J137" s="97"/>
      <c r="K137" s="98">
        <f>PC[[#This Row],[Verified Arrears]]+PC[[#This Row],[Counterpart Funding requirements]]+PC[[#This Row],[Cash Required for Contractual Commitments (value next FY)]]+PC[[#This Row],[Non contractual commitments]]</f>
        <v>0</v>
      </c>
      <c r="L137" s="97"/>
      <c r="M137" s="97"/>
      <c r="N137" s="97"/>
      <c r="O137" s="97"/>
      <c r="P137" s="97"/>
    </row>
    <row r="138" spans="1:16" ht="20.25" x14ac:dyDescent="0.3">
      <c r="A138" s="120"/>
      <c r="B138" s="93"/>
      <c r="C138" s="120"/>
      <c r="D138" s="120"/>
      <c r="E138" s="120"/>
      <c r="F138" s="120"/>
      <c r="G138" s="97"/>
      <c r="H138" s="97"/>
      <c r="I138" s="97"/>
      <c r="J138" s="97"/>
      <c r="K138" s="98">
        <f>PC[[#This Row],[Verified Arrears]]+PC[[#This Row],[Counterpart Funding requirements]]+PC[[#This Row],[Cash Required for Contractual Commitments (value next FY)]]+PC[[#This Row],[Non contractual commitments]]</f>
        <v>0</v>
      </c>
      <c r="L138" s="97"/>
      <c r="M138" s="97"/>
      <c r="N138" s="97"/>
      <c r="O138" s="97"/>
      <c r="P138" s="97"/>
    </row>
    <row r="139" spans="1:16" ht="20.25" x14ac:dyDescent="0.3">
      <c r="A139" s="120"/>
      <c r="B139" s="93"/>
      <c r="C139" s="120"/>
      <c r="D139" s="120"/>
      <c r="E139" s="120"/>
      <c r="F139" s="120"/>
      <c r="G139" s="97"/>
      <c r="H139" s="97"/>
      <c r="I139" s="97"/>
      <c r="J139" s="97"/>
      <c r="K139" s="98">
        <f>PC[[#This Row],[Verified Arrears]]+PC[[#This Row],[Counterpart Funding requirements]]+PC[[#This Row],[Cash Required for Contractual Commitments (value next FY)]]+PC[[#This Row],[Non contractual commitments]]</f>
        <v>0</v>
      </c>
      <c r="L139" s="97"/>
      <c r="M139" s="97"/>
      <c r="N139" s="97"/>
      <c r="O139" s="97"/>
      <c r="P139" s="97"/>
    </row>
    <row r="140" spans="1:16" ht="20.25" x14ac:dyDescent="0.3">
      <c r="A140" s="120"/>
      <c r="B140" s="93"/>
      <c r="C140" s="120"/>
      <c r="D140" s="120"/>
      <c r="E140" s="120"/>
      <c r="F140" s="120"/>
      <c r="G140" s="97"/>
      <c r="H140" s="97"/>
      <c r="I140" s="97"/>
      <c r="J140" s="97"/>
      <c r="K140" s="98">
        <f>PC[[#This Row],[Verified Arrears]]+PC[[#This Row],[Counterpart Funding requirements]]+PC[[#This Row],[Cash Required for Contractual Commitments (value next FY)]]+PC[[#This Row],[Non contractual commitments]]</f>
        <v>0</v>
      </c>
      <c r="L140" s="97"/>
      <c r="M140" s="97"/>
      <c r="N140" s="97"/>
      <c r="O140" s="97"/>
      <c r="P140" s="97"/>
    </row>
    <row r="141" spans="1:16" ht="20.25" x14ac:dyDescent="0.3">
      <c r="A141" s="120"/>
      <c r="B141" s="93"/>
      <c r="C141" s="120"/>
      <c r="D141" s="120"/>
      <c r="E141" s="120"/>
      <c r="F141" s="120"/>
      <c r="G141" s="97"/>
      <c r="H141" s="97"/>
      <c r="I141" s="97"/>
      <c r="J141" s="97"/>
      <c r="K141" s="98">
        <f>PC[[#This Row],[Verified Arrears]]+PC[[#This Row],[Counterpart Funding requirements]]+PC[[#This Row],[Cash Required for Contractual Commitments (value next FY)]]+PC[[#This Row],[Non contractual commitments]]</f>
        <v>0</v>
      </c>
      <c r="L141" s="97"/>
      <c r="M141" s="97"/>
      <c r="N141" s="97"/>
      <c r="O141" s="97"/>
      <c r="P141" s="97"/>
    </row>
    <row r="142" spans="1:16" ht="20.25" x14ac:dyDescent="0.3">
      <c r="A142" s="120"/>
      <c r="B142" s="93"/>
      <c r="C142" s="120"/>
      <c r="D142" s="120"/>
      <c r="E142" s="120"/>
      <c r="F142" s="120"/>
      <c r="G142" s="97"/>
      <c r="H142" s="97"/>
      <c r="I142" s="97"/>
      <c r="J142" s="97"/>
      <c r="K142" s="98">
        <f>PC[[#This Row],[Verified Arrears]]+PC[[#This Row],[Counterpart Funding requirements]]+PC[[#This Row],[Cash Required for Contractual Commitments (value next FY)]]+PC[[#This Row],[Non contractual commitments]]</f>
        <v>0</v>
      </c>
      <c r="L142" s="97"/>
      <c r="M142" s="97"/>
      <c r="N142" s="97"/>
      <c r="O142" s="97"/>
      <c r="P142" s="97"/>
    </row>
    <row r="143" spans="1:16" ht="20.25" x14ac:dyDescent="0.3">
      <c r="A143" s="120"/>
      <c r="B143" s="93"/>
      <c r="C143" s="120"/>
      <c r="D143" s="120"/>
      <c r="E143" s="120"/>
      <c r="F143" s="120"/>
      <c r="G143" s="97"/>
      <c r="H143" s="97"/>
      <c r="I143" s="97"/>
      <c r="J143" s="97"/>
      <c r="K143" s="98">
        <f>PC[[#This Row],[Verified Arrears]]+PC[[#This Row],[Counterpart Funding requirements]]+PC[[#This Row],[Cash Required for Contractual Commitments (value next FY)]]+PC[[#This Row],[Non contractual commitments]]</f>
        <v>0</v>
      </c>
      <c r="L143" s="97"/>
      <c r="M143" s="97"/>
      <c r="N143" s="97"/>
      <c r="O143" s="97"/>
      <c r="P143" s="97"/>
    </row>
    <row r="144" spans="1:16" ht="20.25" x14ac:dyDescent="0.3">
      <c r="A144" s="120"/>
      <c r="B144" s="93"/>
      <c r="C144" s="120"/>
      <c r="D144" s="120"/>
      <c r="E144" s="120"/>
      <c r="F144" s="120"/>
      <c r="G144" s="97"/>
      <c r="H144" s="97"/>
      <c r="I144" s="97"/>
      <c r="J144" s="97"/>
      <c r="K144" s="98">
        <f>PC[[#This Row],[Verified Arrears]]+PC[[#This Row],[Counterpart Funding requirements]]+PC[[#This Row],[Cash Required for Contractual Commitments (value next FY)]]+PC[[#This Row],[Non contractual commitments]]</f>
        <v>0</v>
      </c>
      <c r="L144" s="97"/>
      <c r="M144" s="97"/>
      <c r="N144" s="97"/>
      <c r="O144" s="97"/>
      <c r="P144" s="97"/>
    </row>
    <row r="145" spans="1:16" ht="20.25" x14ac:dyDescent="0.3">
      <c r="A145" s="120"/>
      <c r="B145" s="93"/>
      <c r="C145" s="120"/>
      <c r="D145" s="120"/>
      <c r="E145" s="120"/>
      <c r="F145" s="120"/>
      <c r="G145" s="97"/>
      <c r="H145" s="97"/>
      <c r="I145" s="97"/>
      <c r="J145" s="97"/>
      <c r="K145" s="98">
        <f>PC[[#This Row],[Verified Arrears]]+PC[[#This Row],[Counterpart Funding requirements]]+PC[[#This Row],[Cash Required for Contractual Commitments (value next FY)]]+PC[[#This Row],[Non contractual commitments]]</f>
        <v>0</v>
      </c>
      <c r="L145" s="97"/>
      <c r="M145" s="97"/>
      <c r="N145" s="97"/>
      <c r="O145" s="97"/>
      <c r="P145" s="97"/>
    </row>
    <row r="146" spans="1:16" ht="20.25" x14ac:dyDescent="0.3">
      <c r="A146" s="120"/>
      <c r="B146" s="93"/>
      <c r="C146" s="120"/>
      <c r="D146" s="120"/>
      <c r="E146" s="120"/>
      <c r="F146" s="120"/>
      <c r="G146" s="97"/>
      <c r="H146" s="97"/>
      <c r="I146" s="97"/>
      <c r="J146" s="97"/>
      <c r="K146" s="98">
        <f>PC[[#This Row],[Verified Arrears]]+PC[[#This Row],[Counterpart Funding requirements]]+PC[[#This Row],[Cash Required for Contractual Commitments (value next FY)]]+PC[[#This Row],[Non contractual commitments]]</f>
        <v>0</v>
      </c>
      <c r="L146" s="97"/>
      <c r="M146" s="97"/>
      <c r="N146" s="97"/>
      <c r="O146" s="97"/>
      <c r="P146" s="97"/>
    </row>
    <row r="147" spans="1:16" ht="20.25" x14ac:dyDescent="0.3">
      <c r="A147" s="120"/>
      <c r="B147" s="93"/>
      <c r="C147" s="120"/>
      <c r="D147" s="120"/>
      <c r="E147" s="120"/>
      <c r="F147" s="120"/>
      <c r="G147" s="97"/>
      <c r="H147" s="97"/>
      <c r="I147" s="97"/>
      <c r="J147" s="97"/>
      <c r="K147" s="98">
        <f>PC[[#This Row],[Verified Arrears]]+PC[[#This Row],[Counterpart Funding requirements]]+PC[[#This Row],[Cash Required for Contractual Commitments (value next FY)]]+PC[[#This Row],[Non contractual commitments]]</f>
        <v>0</v>
      </c>
      <c r="L147" s="97"/>
      <c r="M147" s="97"/>
      <c r="N147" s="97"/>
      <c r="O147" s="97"/>
      <c r="P147" s="97"/>
    </row>
    <row r="148" spans="1:16" ht="20.25" x14ac:dyDescent="0.3">
      <c r="A148" s="120"/>
      <c r="B148" s="93"/>
      <c r="C148" s="120"/>
      <c r="D148" s="120"/>
      <c r="E148" s="120"/>
      <c r="F148" s="120"/>
      <c r="G148" s="97"/>
      <c r="H148" s="97"/>
      <c r="I148" s="97"/>
      <c r="J148" s="97"/>
      <c r="K148" s="98">
        <f>PC[[#This Row],[Verified Arrears]]+PC[[#This Row],[Counterpart Funding requirements]]+PC[[#This Row],[Cash Required for Contractual Commitments (value next FY)]]+PC[[#This Row],[Non contractual commitments]]</f>
        <v>0</v>
      </c>
      <c r="L148" s="97"/>
      <c r="M148" s="97"/>
      <c r="N148" s="97"/>
      <c r="O148" s="97"/>
      <c r="P148" s="97"/>
    </row>
    <row r="149" spans="1:16" ht="20.25" x14ac:dyDescent="0.3">
      <c r="A149" s="120"/>
      <c r="B149" s="93"/>
      <c r="C149" s="120"/>
      <c r="D149" s="120"/>
      <c r="E149" s="120"/>
      <c r="F149" s="120"/>
      <c r="G149" s="97"/>
      <c r="H149" s="97"/>
      <c r="I149" s="97"/>
      <c r="J149" s="97"/>
      <c r="K149" s="98">
        <f>PC[[#This Row],[Verified Arrears]]+PC[[#This Row],[Counterpart Funding requirements]]+PC[[#This Row],[Cash Required for Contractual Commitments (value next FY)]]+PC[[#This Row],[Non contractual commitments]]</f>
        <v>0</v>
      </c>
      <c r="L149" s="97"/>
      <c r="M149" s="97"/>
      <c r="N149" s="97"/>
      <c r="O149" s="97"/>
      <c r="P149" s="97"/>
    </row>
    <row r="150" spans="1:16" ht="20.25" x14ac:dyDescent="0.3">
      <c r="A150" s="120"/>
      <c r="B150" s="93"/>
      <c r="C150" s="120"/>
      <c r="D150" s="120"/>
      <c r="E150" s="120"/>
      <c r="F150" s="120"/>
      <c r="G150" s="97"/>
      <c r="H150" s="97"/>
      <c r="I150" s="97"/>
      <c r="J150" s="97"/>
      <c r="K150" s="98">
        <f>PC[[#This Row],[Verified Arrears]]+PC[[#This Row],[Counterpart Funding requirements]]+PC[[#This Row],[Cash Required for Contractual Commitments (value next FY)]]+PC[[#This Row],[Non contractual commitments]]</f>
        <v>0</v>
      </c>
      <c r="L150" s="97"/>
      <c r="M150" s="97"/>
      <c r="N150" s="97"/>
      <c r="O150" s="97"/>
      <c r="P150" s="97"/>
    </row>
    <row r="151" spans="1:16" ht="20.25" x14ac:dyDescent="0.3">
      <c r="A151" s="120"/>
      <c r="B151" s="93"/>
      <c r="C151" s="120"/>
      <c r="D151" s="120"/>
      <c r="E151" s="120"/>
      <c r="F151" s="120"/>
      <c r="G151" s="97"/>
      <c r="H151" s="97"/>
      <c r="I151" s="97"/>
      <c r="J151" s="97"/>
      <c r="K151" s="98">
        <f>PC[[#This Row],[Verified Arrears]]+PC[[#This Row],[Counterpart Funding requirements]]+PC[[#This Row],[Cash Required for Contractual Commitments (value next FY)]]+PC[[#This Row],[Non contractual commitments]]</f>
        <v>0</v>
      </c>
      <c r="L151" s="97"/>
      <c r="M151" s="97"/>
      <c r="N151" s="97"/>
      <c r="O151" s="97"/>
      <c r="P151" s="97"/>
    </row>
    <row r="152" spans="1:16" ht="20.25" x14ac:dyDescent="0.3">
      <c r="A152" s="120"/>
      <c r="B152" s="93"/>
      <c r="C152" s="120"/>
      <c r="D152" s="120"/>
      <c r="E152" s="120"/>
      <c r="F152" s="120"/>
      <c r="G152" s="97"/>
      <c r="H152" s="97"/>
      <c r="I152" s="97"/>
      <c r="J152" s="97"/>
      <c r="K152" s="98">
        <f>PC[[#This Row],[Verified Arrears]]+PC[[#This Row],[Counterpart Funding requirements]]+PC[[#This Row],[Cash Required for Contractual Commitments (value next FY)]]+PC[[#This Row],[Non contractual commitments]]</f>
        <v>0</v>
      </c>
      <c r="L152" s="97"/>
      <c r="M152" s="97"/>
      <c r="N152" s="97"/>
      <c r="O152" s="97"/>
      <c r="P152" s="97"/>
    </row>
    <row r="153" spans="1:16" ht="20.25" x14ac:dyDescent="0.3">
      <c r="A153" s="120"/>
      <c r="B153" s="93"/>
      <c r="C153" s="120"/>
      <c r="D153" s="120"/>
      <c r="E153" s="120"/>
      <c r="F153" s="120"/>
      <c r="G153" s="97"/>
      <c r="H153" s="97"/>
      <c r="I153" s="97"/>
      <c r="J153" s="97"/>
      <c r="K153" s="98">
        <f>PC[[#This Row],[Verified Arrears]]+PC[[#This Row],[Counterpart Funding requirements]]+PC[[#This Row],[Cash Required for Contractual Commitments (value next FY)]]+PC[[#This Row],[Non contractual commitments]]</f>
        <v>0</v>
      </c>
      <c r="L153" s="97"/>
      <c r="M153" s="97"/>
      <c r="N153" s="97"/>
      <c r="O153" s="97"/>
      <c r="P153" s="97"/>
    </row>
    <row r="154" spans="1:16" ht="20.25" x14ac:dyDescent="0.3">
      <c r="A154" s="120"/>
      <c r="B154" s="93"/>
      <c r="C154" s="120"/>
      <c r="D154" s="120"/>
      <c r="E154" s="120"/>
      <c r="F154" s="120"/>
      <c r="G154" s="97"/>
      <c r="H154" s="97"/>
      <c r="I154" s="97"/>
      <c r="J154" s="97"/>
      <c r="K154" s="98">
        <f>PC[[#This Row],[Verified Arrears]]+PC[[#This Row],[Counterpart Funding requirements]]+PC[[#This Row],[Cash Required for Contractual Commitments (value next FY)]]+PC[[#This Row],[Non contractual commitments]]</f>
        <v>0</v>
      </c>
      <c r="L154" s="97"/>
      <c r="M154" s="97"/>
      <c r="N154" s="97"/>
      <c r="O154" s="97"/>
      <c r="P154" s="97"/>
    </row>
    <row r="155" spans="1:16" ht="20.25" x14ac:dyDescent="0.3">
      <c r="A155" s="120"/>
      <c r="B155" s="93"/>
      <c r="C155" s="120"/>
      <c r="D155" s="120"/>
      <c r="E155" s="120"/>
      <c r="F155" s="120"/>
      <c r="G155" s="97"/>
      <c r="H155" s="97"/>
      <c r="I155" s="97"/>
      <c r="J155" s="97"/>
      <c r="K155" s="98">
        <f>PC[[#This Row],[Verified Arrears]]+PC[[#This Row],[Counterpart Funding requirements]]+PC[[#This Row],[Cash Required for Contractual Commitments (value next FY)]]+PC[[#This Row],[Non contractual commitments]]</f>
        <v>0</v>
      </c>
      <c r="L155" s="97"/>
      <c r="M155" s="97"/>
      <c r="N155" s="97"/>
      <c r="O155" s="97"/>
      <c r="P155" s="97"/>
    </row>
    <row r="156" spans="1:16" ht="20.25" x14ac:dyDescent="0.3">
      <c r="A156" s="120"/>
      <c r="B156" s="93"/>
      <c r="C156" s="120"/>
      <c r="D156" s="120"/>
      <c r="E156" s="120"/>
      <c r="F156" s="120"/>
      <c r="G156" s="97"/>
      <c r="H156" s="97"/>
      <c r="I156" s="97"/>
      <c r="J156" s="97"/>
      <c r="K156" s="98">
        <f>PC[[#This Row],[Verified Arrears]]+PC[[#This Row],[Counterpart Funding requirements]]+PC[[#This Row],[Cash Required for Contractual Commitments (value next FY)]]+PC[[#This Row],[Non contractual commitments]]</f>
        <v>0</v>
      </c>
      <c r="L156" s="97"/>
      <c r="M156" s="97"/>
      <c r="N156" s="97"/>
      <c r="O156" s="97"/>
      <c r="P156" s="97"/>
    </row>
    <row r="157" spans="1:16" ht="20.25" x14ac:dyDescent="0.3">
      <c r="A157" s="120"/>
      <c r="B157" s="93"/>
      <c r="C157" s="120"/>
      <c r="D157" s="120"/>
      <c r="E157" s="120"/>
      <c r="F157" s="120"/>
      <c r="G157" s="97"/>
      <c r="H157" s="97"/>
      <c r="I157" s="97"/>
      <c r="J157" s="97"/>
      <c r="K157" s="98">
        <f>PC[[#This Row],[Verified Arrears]]+PC[[#This Row],[Counterpart Funding requirements]]+PC[[#This Row],[Cash Required for Contractual Commitments (value next FY)]]+PC[[#This Row],[Non contractual commitments]]</f>
        <v>0</v>
      </c>
      <c r="L157" s="97"/>
      <c r="M157" s="97"/>
      <c r="N157" s="97"/>
      <c r="O157" s="97"/>
      <c r="P157" s="97"/>
    </row>
    <row r="158" spans="1:16" ht="20.25" x14ac:dyDescent="0.3">
      <c r="A158" s="120"/>
      <c r="B158" s="93"/>
      <c r="C158" s="120"/>
      <c r="D158" s="120"/>
      <c r="E158" s="120"/>
      <c r="F158" s="120"/>
      <c r="G158" s="97"/>
      <c r="H158" s="97"/>
      <c r="I158" s="97"/>
      <c r="J158" s="97"/>
      <c r="K158" s="98">
        <f>PC[[#This Row],[Verified Arrears]]+PC[[#This Row],[Counterpart Funding requirements]]+PC[[#This Row],[Cash Required for Contractual Commitments (value next FY)]]+PC[[#This Row],[Non contractual commitments]]</f>
        <v>0</v>
      </c>
      <c r="L158" s="97"/>
      <c r="M158" s="97"/>
      <c r="N158" s="97"/>
      <c r="O158" s="97"/>
      <c r="P158" s="97"/>
    </row>
    <row r="159" spans="1:16" ht="20.25" x14ac:dyDescent="0.3">
      <c r="A159" s="120"/>
      <c r="B159" s="93"/>
      <c r="C159" s="120"/>
      <c r="D159" s="120"/>
      <c r="E159" s="120"/>
      <c r="F159" s="120"/>
      <c r="G159" s="97"/>
      <c r="H159" s="97"/>
      <c r="I159" s="97"/>
      <c r="J159" s="97"/>
      <c r="K159" s="98">
        <f>PC[[#This Row],[Verified Arrears]]+PC[[#This Row],[Counterpart Funding requirements]]+PC[[#This Row],[Cash Required for Contractual Commitments (value next FY)]]+PC[[#This Row],[Non contractual commitments]]</f>
        <v>0</v>
      </c>
      <c r="L159" s="97"/>
      <c r="M159" s="97"/>
      <c r="N159" s="97"/>
      <c r="O159" s="97"/>
      <c r="P159" s="97"/>
    </row>
    <row r="160" spans="1:16" ht="20.25" x14ac:dyDescent="0.3">
      <c r="A160" s="120"/>
      <c r="B160" s="93"/>
      <c r="C160" s="120"/>
      <c r="D160" s="120"/>
      <c r="E160" s="120"/>
      <c r="F160" s="120"/>
      <c r="G160" s="97"/>
      <c r="H160" s="97"/>
      <c r="I160" s="97"/>
      <c r="J160" s="97"/>
      <c r="K160" s="98">
        <f>PC[[#This Row],[Verified Arrears]]+PC[[#This Row],[Counterpart Funding requirements]]+PC[[#This Row],[Cash Required for Contractual Commitments (value next FY)]]+PC[[#This Row],[Non contractual commitments]]</f>
        <v>0</v>
      </c>
      <c r="L160" s="97"/>
      <c r="M160" s="97"/>
      <c r="N160" s="97"/>
      <c r="O160" s="97"/>
      <c r="P160" s="97"/>
    </row>
    <row r="161" spans="1:16" ht="20.25" x14ac:dyDescent="0.3">
      <c r="A161" s="120"/>
      <c r="B161" s="93"/>
      <c r="C161" s="120"/>
      <c r="D161" s="120"/>
      <c r="E161" s="120"/>
      <c r="F161" s="120"/>
      <c r="G161" s="97"/>
      <c r="H161" s="97"/>
      <c r="I161" s="97"/>
      <c r="J161" s="97"/>
      <c r="K161" s="98">
        <f>PC[[#This Row],[Verified Arrears]]+PC[[#This Row],[Counterpart Funding requirements]]+PC[[#This Row],[Cash Required for Contractual Commitments (value next FY)]]+PC[[#This Row],[Non contractual commitments]]</f>
        <v>0</v>
      </c>
      <c r="L161" s="97"/>
      <c r="M161" s="97"/>
      <c r="N161" s="97"/>
      <c r="O161" s="97"/>
      <c r="P161" s="97"/>
    </row>
    <row r="162" spans="1:16" ht="20.25" x14ac:dyDescent="0.3">
      <c r="A162" s="120"/>
      <c r="B162" s="93"/>
      <c r="C162" s="120"/>
      <c r="D162" s="120"/>
      <c r="E162" s="120"/>
      <c r="F162" s="120"/>
      <c r="G162" s="97"/>
      <c r="H162" s="97"/>
      <c r="I162" s="97"/>
      <c r="J162" s="97"/>
      <c r="K162" s="98">
        <f>PC[[#This Row],[Verified Arrears]]+PC[[#This Row],[Counterpart Funding requirements]]+PC[[#This Row],[Cash Required for Contractual Commitments (value next FY)]]+PC[[#This Row],[Non contractual commitments]]</f>
        <v>0</v>
      </c>
      <c r="L162" s="97"/>
      <c r="M162" s="97"/>
      <c r="N162" s="97"/>
      <c r="O162" s="97"/>
      <c r="P162" s="97"/>
    </row>
    <row r="163" spans="1:16" ht="20.25" x14ac:dyDescent="0.3">
      <c r="A163" s="120"/>
      <c r="B163" s="93"/>
      <c r="C163" s="120"/>
      <c r="D163" s="120"/>
      <c r="E163" s="120"/>
      <c r="F163" s="120"/>
      <c r="G163" s="97"/>
      <c r="H163" s="97"/>
      <c r="I163" s="97"/>
      <c r="J163" s="97"/>
      <c r="K163" s="98">
        <f>PC[[#This Row],[Verified Arrears]]+PC[[#This Row],[Counterpart Funding requirements]]+PC[[#This Row],[Cash Required for Contractual Commitments (value next FY)]]+PC[[#This Row],[Non contractual commitments]]</f>
        <v>0</v>
      </c>
      <c r="L163" s="97"/>
      <c r="M163" s="97"/>
      <c r="N163" s="97"/>
      <c r="O163" s="97"/>
      <c r="P163" s="97"/>
    </row>
    <row r="164" spans="1:16" ht="20.25" x14ac:dyDescent="0.3">
      <c r="A164" s="120"/>
      <c r="B164" s="93"/>
      <c r="C164" s="120"/>
      <c r="D164" s="120"/>
      <c r="E164" s="120"/>
      <c r="F164" s="120"/>
      <c r="G164" s="97"/>
      <c r="H164" s="97"/>
      <c r="I164" s="97"/>
      <c r="J164" s="97"/>
      <c r="K164" s="98">
        <f>PC[[#This Row],[Verified Arrears]]+PC[[#This Row],[Counterpart Funding requirements]]+PC[[#This Row],[Cash Required for Contractual Commitments (value next FY)]]+PC[[#This Row],[Non contractual commitments]]</f>
        <v>0</v>
      </c>
      <c r="L164" s="97"/>
      <c r="M164" s="97"/>
      <c r="N164" s="97"/>
      <c r="O164" s="97"/>
      <c r="P164" s="97"/>
    </row>
    <row r="165" spans="1:16" ht="20.25" x14ac:dyDescent="0.3">
      <c r="A165" s="120"/>
      <c r="B165" s="93"/>
      <c r="C165" s="120"/>
      <c r="D165" s="120"/>
      <c r="E165" s="120"/>
      <c r="F165" s="120"/>
      <c r="G165" s="97"/>
      <c r="H165" s="97"/>
      <c r="I165" s="97"/>
      <c r="J165" s="97"/>
      <c r="K165" s="98">
        <f>PC[[#This Row],[Verified Arrears]]+PC[[#This Row],[Counterpart Funding requirements]]+PC[[#This Row],[Cash Required for Contractual Commitments (value next FY)]]+PC[[#This Row],[Non contractual commitments]]</f>
        <v>0</v>
      </c>
      <c r="L165" s="97"/>
      <c r="M165" s="97"/>
      <c r="N165" s="97"/>
      <c r="O165" s="97"/>
      <c r="P165" s="97"/>
    </row>
    <row r="166" spans="1:16" ht="20.25" x14ac:dyDescent="0.3">
      <c r="A166" s="120"/>
      <c r="B166" s="93"/>
      <c r="C166" s="120"/>
      <c r="D166" s="120"/>
      <c r="E166" s="120"/>
      <c r="F166" s="120"/>
      <c r="G166" s="97"/>
      <c r="H166" s="97"/>
      <c r="I166" s="97"/>
      <c r="J166" s="97"/>
      <c r="K166" s="98">
        <f>PC[[#This Row],[Verified Arrears]]+PC[[#This Row],[Counterpart Funding requirements]]+PC[[#This Row],[Cash Required for Contractual Commitments (value next FY)]]+PC[[#This Row],[Non contractual commitments]]</f>
        <v>0</v>
      </c>
      <c r="L166" s="97"/>
      <c r="M166" s="97"/>
      <c r="N166" s="97"/>
      <c r="O166" s="97"/>
      <c r="P166" s="97"/>
    </row>
    <row r="167" spans="1:16" ht="20.25" x14ac:dyDescent="0.3">
      <c r="A167" s="120"/>
      <c r="B167" s="93"/>
      <c r="C167" s="120"/>
      <c r="D167" s="120"/>
      <c r="E167" s="120"/>
      <c r="F167" s="120"/>
      <c r="G167" s="97"/>
      <c r="H167" s="97"/>
      <c r="I167" s="97"/>
      <c r="J167" s="97"/>
      <c r="K167" s="98">
        <f>PC[[#This Row],[Verified Arrears]]+PC[[#This Row],[Counterpart Funding requirements]]+PC[[#This Row],[Cash Required for Contractual Commitments (value next FY)]]+PC[[#This Row],[Non contractual commitments]]</f>
        <v>0</v>
      </c>
      <c r="L167" s="97"/>
      <c r="M167" s="97"/>
      <c r="N167" s="97"/>
      <c r="O167" s="97"/>
      <c r="P167" s="97"/>
    </row>
    <row r="168" spans="1:16" ht="20.25" x14ac:dyDescent="0.3">
      <c r="A168" s="120"/>
      <c r="B168" s="93"/>
      <c r="C168" s="120"/>
      <c r="D168" s="120"/>
      <c r="E168" s="120"/>
      <c r="F168" s="120"/>
      <c r="G168" s="97"/>
      <c r="H168" s="97"/>
      <c r="I168" s="97"/>
      <c r="J168" s="97"/>
      <c r="K168" s="98">
        <f>PC[[#This Row],[Verified Arrears]]+PC[[#This Row],[Counterpart Funding requirements]]+PC[[#This Row],[Cash Required for Contractual Commitments (value next FY)]]+PC[[#This Row],[Non contractual commitments]]</f>
        <v>0</v>
      </c>
      <c r="L168" s="97"/>
      <c r="M168" s="97"/>
      <c r="N168" s="97"/>
      <c r="O168" s="97"/>
      <c r="P168" s="97"/>
    </row>
    <row r="169" spans="1:16" ht="20.25" x14ac:dyDescent="0.3">
      <c r="A169" s="120"/>
      <c r="B169" s="93"/>
      <c r="C169" s="120"/>
      <c r="D169" s="120"/>
      <c r="E169" s="120"/>
      <c r="F169" s="120"/>
      <c r="G169" s="97"/>
      <c r="H169" s="97"/>
      <c r="I169" s="97"/>
      <c r="J169" s="97"/>
      <c r="K169" s="98">
        <f>PC[[#This Row],[Verified Arrears]]+PC[[#This Row],[Counterpart Funding requirements]]+PC[[#This Row],[Cash Required for Contractual Commitments (value next FY)]]+PC[[#This Row],[Non contractual commitments]]</f>
        <v>0</v>
      </c>
      <c r="L169" s="97"/>
      <c r="M169" s="97"/>
      <c r="N169" s="97"/>
      <c r="O169" s="97"/>
      <c r="P169" s="97"/>
    </row>
    <row r="170" spans="1:16" ht="20.25" x14ac:dyDescent="0.3">
      <c r="A170" s="120"/>
      <c r="B170" s="93"/>
      <c r="C170" s="120"/>
      <c r="D170" s="120"/>
      <c r="E170" s="120"/>
      <c r="F170" s="120"/>
      <c r="G170" s="97"/>
      <c r="H170" s="97"/>
      <c r="I170" s="97"/>
      <c r="J170" s="97"/>
      <c r="K170" s="98">
        <f>PC[[#This Row],[Verified Arrears]]+PC[[#This Row],[Counterpart Funding requirements]]+PC[[#This Row],[Cash Required for Contractual Commitments (value next FY)]]+PC[[#This Row],[Non contractual commitments]]</f>
        <v>0</v>
      </c>
      <c r="L170" s="97"/>
      <c r="M170" s="97"/>
      <c r="N170" s="97"/>
      <c r="O170" s="97"/>
      <c r="P170" s="97"/>
    </row>
    <row r="171" spans="1:16" ht="20.25" x14ac:dyDescent="0.3">
      <c r="A171" s="120"/>
      <c r="B171" s="93"/>
      <c r="C171" s="120"/>
      <c r="D171" s="120"/>
      <c r="E171" s="120"/>
      <c r="F171" s="120"/>
      <c r="G171" s="97"/>
      <c r="H171" s="97"/>
      <c r="I171" s="97"/>
      <c r="J171" s="97"/>
      <c r="K171" s="98">
        <f>PC[[#This Row],[Verified Arrears]]+PC[[#This Row],[Counterpart Funding requirements]]+PC[[#This Row],[Cash Required for Contractual Commitments (value next FY)]]+PC[[#This Row],[Non contractual commitments]]</f>
        <v>0</v>
      </c>
      <c r="L171" s="97"/>
      <c r="M171" s="97"/>
      <c r="N171" s="97"/>
      <c r="O171" s="97"/>
      <c r="P171" s="97"/>
    </row>
    <row r="172" spans="1:16" ht="20.25" x14ac:dyDescent="0.3">
      <c r="A172" s="120"/>
      <c r="B172" s="93"/>
      <c r="C172" s="120"/>
      <c r="D172" s="120"/>
      <c r="E172" s="120"/>
      <c r="F172" s="120"/>
      <c r="G172" s="97"/>
      <c r="H172" s="97"/>
      <c r="I172" s="97"/>
      <c r="J172" s="97"/>
      <c r="K172" s="98">
        <f>PC[[#This Row],[Verified Arrears]]+PC[[#This Row],[Counterpart Funding requirements]]+PC[[#This Row],[Cash Required for Contractual Commitments (value next FY)]]+PC[[#This Row],[Non contractual commitments]]</f>
        <v>0</v>
      </c>
      <c r="L172" s="97"/>
      <c r="M172" s="97"/>
      <c r="N172" s="97"/>
      <c r="O172" s="97"/>
      <c r="P172" s="97"/>
    </row>
    <row r="173" spans="1:16" ht="20.25" x14ac:dyDescent="0.3">
      <c r="A173" s="120"/>
      <c r="B173" s="93"/>
      <c r="C173" s="120"/>
      <c r="D173" s="120"/>
      <c r="E173" s="120"/>
      <c r="F173" s="120"/>
      <c r="G173" s="97"/>
      <c r="H173" s="97"/>
      <c r="I173" s="97"/>
      <c r="J173" s="97"/>
      <c r="K173" s="98">
        <f>PC[[#This Row],[Verified Arrears]]+PC[[#This Row],[Counterpart Funding requirements]]+PC[[#This Row],[Cash Required for Contractual Commitments (value next FY)]]+PC[[#This Row],[Non contractual commitments]]</f>
        <v>0</v>
      </c>
      <c r="L173" s="97"/>
      <c r="M173" s="97"/>
      <c r="N173" s="97"/>
      <c r="O173" s="97"/>
      <c r="P173" s="97"/>
    </row>
    <row r="174" spans="1:16" ht="20.25" x14ac:dyDescent="0.3">
      <c r="A174" s="120"/>
      <c r="B174" s="93"/>
      <c r="C174" s="120"/>
      <c r="D174" s="120"/>
      <c r="E174" s="120"/>
      <c r="F174" s="120"/>
      <c r="G174" s="97"/>
      <c r="H174" s="97"/>
      <c r="I174" s="97"/>
      <c r="J174" s="97"/>
      <c r="K174" s="98">
        <f>PC[[#This Row],[Verified Arrears]]+PC[[#This Row],[Counterpart Funding requirements]]+PC[[#This Row],[Cash Required for Contractual Commitments (value next FY)]]+PC[[#This Row],[Non contractual commitments]]</f>
        <v>0</v>
      </c>
      <c r="L174" s="97"/>
      <c r="M174" s="97"/>
      <c r="N174" s="97"/>
      <c r="O174" s="97"/>
      <c r="P174" s="97"/>
    </row>
    <row r="175" spans="1:16" ht="20.25" x14ac:dyDescent="0.3">
      <c r="A175" s="120"/>
      <c r="B175" s="93"/>
      <c r="C175" s="120"/>
      <c r="D175" s="120"/>
      <c r="E175" s="120"/>
      <c r="F175" s="120"/>
      <c r="G175" s="97"/>
      <c r="H175" s="97"/>
      <c r="I175" s="97"/>
      <c r="J175" s="97"/>
      <c r="K175" s="98">
        <f>PC[[#This Row],[Verified Arrears]]+PC[[#This Row],[Counterpart Funding requirements]]+PC[[#This Row],[Cash Required for Contractual Commitments (value next FY)]]+PC[[#This Row],[Non contractual commitments]]</f>
        <v>0</v>
      </c>
      <c r="L175" s="97"/>
      <c r="M175" s="97"/>
      <c r="N175" s="97"/>
      <c r="O175" s="97"/>
      <c r="P175" s="97"/>
    </row>
    <row r="176" spans="1:16" ht="20.25" x14ac:dyDescent="0.3">
      <c r="A176" s="120"/>
      <c r="B176" s="93"/>
      <c r="C176" s="120"/>
      <c r="D176" s="120"/>
      <c r="E176" s="120"/>
      <c r="F176" s="120"/>
      <c r="G176" s="97"/>
      <c r="H176" s="97"/>
      <c r="I176" s="97"/>
      <c r="J176" s="97"/>
      <c r="K176" s="98">
        <f>PC[[#This Row],[Verified Arrears]]+PC[[#This Row],[Counterpart Funding requirements]]+PC[[#This Row],[Cash Required for Contractual Commitments (value next FY)]]+PC[[#This Row],[Non contractual commitments]]</f>
        <v>0</v>
      </c>
      <c r="L176" s="97"/>
      <c r="M176" s="97"/>
      <c r="N176" s="97"/>
      <c r="O176" s="97"/>
      <c r="P176" s="97"/>
    </row>
    <row r="177" spans="1:16" ht="20.25" x14ac:dyDescent="0.3">
      <c r="A177" s="120"/>
      <c r="B177" s="93"/>
      <c r="C177" s="120"/>
      <c r="D177" s="120"/>
      <c r="E177" s="120"/>
      <c r="F177" s="120"/>
      <c r="G177" s="97"/>
      <c r="H177" s="97"/>
      <c r="I177" s="97"/>
      <c r="J177" s="97"/>
      <c r="K177" s="98">
        <f>PC[[#This Row],[Verified Arrears]]+PC[[#This Row],[Counterpart Funding requirements]]+PC[[#This Row],[Cash Required for Contractual Commitments (value next FY)]]+PC[[#This Row],[Non contractual commitments]]</f>
        <v>0</v>
      </c>
      <c r="L177" s="97"/>
      <c r="M177" s="97"/>
      <c r="N177" s="97"/>
      <c r="O177" s="97"/>
      <c r="P177" s="97"/>
    </row>
    <row r="178" spans="1:16" ht="20.25" x14ac:dyDescent="0.3">
      <c r="A178" s="120"/>
      <c r="B178" s="93"/>
      <c r="C178" s="120"/>
      <c r="D178" s="120"/>
      <c r="E178" s="120"/>
      <c r="F178" s="120"/>
      <c r="G178" s="97"/>
      <c r="H178" s="97"/>
      <c r="I178" s="97"/>
      <c r="J178" s="97"/>
      <c r="K178" s="98">
        <f>PC[[#This Row],[Verified Arrears]]+PC[[#This Row],[Counterpart Funding requirements]]+PC[[#This Row],[Cash Required for Contractual Commitments (value next FY)]]+PC[[#This Row],[Non contractual commitments]]</f>
        <v>0</v>
      </c>
      <c r="L178" s="97"/>
      <c r="M178" s="97"/>
      <c r="N178" s="97"/>
      <c r="O178" s="97"/>
      <c r="P178" s="97"/>
    </row>
    <row r="179" spans="1:16" ht="20.25" x14ac:dyDescent="0.3">
      <c r="A179" s="120"/>
      <c r="B179" s="93"/>
      <c r="C179" s="120"/>
      <c r="D179" s="120"/>
      <c r="E179" s="120"/>
      <c r="F179" s="120"/>
      <c r="G179" s="97"/>
      <c r="H179" s="97"/>
      <c r="I179" s="97"/>
      <c r="J179" s="97"/>
      <c r="K179" s="98">
        <f>PC[[#This Row],[Verified Arrears]]+PC[[#This Row],[Counterpart Funding requirements]]+PC[[#This Row],[Cash Required for Contractual Commitments (value next FY)]]+PC[[#This Row],[Non contractual commitments]]</f>
        <v>0</v>
      </c>
      <c r="L179" s="97"/>
      <c r="M179" s="97"/>
      <c r="N179" s="97"/>
      <c r="O179" s="97"/>
      <c r="P179" s="97"/>
    </row>
    <row r="180" spans="1:16" ht="20.25" x14ac:dyDescent="0.3">
      <c r="A180" s="120"/>
      <c r="B180" s="93"/>
      <c r="C180" s="120"/>
      <c r="D180" s="120"/>
      <c r="E180" s="120"/>
      <c r="F180" s="120"/>
      <c r="G180" s="97"/>
      <c r="H180" s="97"/>
      <c r="I180" s="97"/>
      <c r="J180" s="97"/>
      <c r="K180" s="98">
        <f>PC[[#This Row],[Verified Arrears]]+PC[[#This Row],[Counterpart Funding requirements]]+PC[[#This Row],[Cash Required for Contractual Commitments (value next FY)]]+PC[[#This Row],[Non contractual commitments]]</f>
        <v>0</v>
      </c>
      <c r="L180" s="97"/>
      <c r="M180" s="97"/>
      <c r="N180" s="97"/>
      <c r="O180" s="97"/>
      <c r="P180" s="97"/>
    </row>
    <row r="181" spans="1:16" ht="20.25" x14ac:dyDescent="0.3">
      <c r="A181" s="120"/>
      <c r="B181" s="93"/>
      <c r="C181" s="120"/>
      <c r="D181" s="120"/>
      <c r="E181" s="120"/>
      <c r="F181" s="120"/>
      <c r="G181" s="97"/>
      <c r="H181" s="97"/>
      <c r="I181" s="97"/>
      <c r="J181" s="97"/>
      <c r="K181" s="98">
        <f>PC[[#This Row],[Verified Arrears]]+PC[[#This Row],[Counterpart Funding requirements]]+PC[[#This Row],[Cash Required for Contractual Commitments (value next FY)]]+PC[[#This Row],[Non contractual commitments]]</f>
        <v>0</v>
      </c>
      <c r="L181" s="97"/>
      <c r="M181" s="97"/>
      <c r="N181" s="97"/>
      <c r="O181" s="97"/>
      <c r="P181" s="97"/>
    </row>
    <row r="182" spans="1:16" ht="20.25" x14ac:dyDescent="0.3">
      <c r="A182" s="120"/>
      <c r="B182" s="93"/>
      <c r="C182" s="120"/>
      <c r="D182" s="120"/>
      <c r="E182" s="120"/>
      <c r="F182" s="120"/>
      <c r="G182" s="97"/>
      <c r="H182" s="97"/>
      <c r="I182" s="97"/>
      <c r="J182" s="97"/>
      <c r="K182" s="98">
        <f>PC[[#This Row],[Verified Arrears]]+PC[[#This Row],[Counterpart Funding requirements]]+PC[[#This Row],[Cash Required for Contractual Commitments (value next FY)]]+PC[[#This Row],[Non contractual commitments]]</f>
        <v>0</v>
      </c>
      <c r="L182" s="97"/>
      <c r="M182" s="97"/>
      <c r="N182" s="97"/>
      <c r="O182" s="97"/>
      <c r="P182" s="97"/>
    </row>
    <row r="183" spans="1:16" ht="20.25" x14ac:dyDescent="0.3">
      <c r="A183" s="120"/>
      <c r="B183" s="93"/>
      <c r="C183" s="120"/>
      <c r="D183" s="120"/>
      <c r="E183" s="120"/>
      <c r="F183" s="120"/>
      <c r="G183" s="97"/>
      <c r="H183" s="97"/>
      <c r="I183" s="97"/>
      <c r="J183" s="97"/>
      <c r="K183" s="98">
        <f>PC[[#This Row],[Verified Arrears]]+PC[[#This Row],[Counterpart Funding requirements]]+PC[[#This Row],[Cash Required for Contractual Commitments (value next FY)]]+PC[[#This Row],[Non contractual commitments]]</f>
        <v>0</v>
      </c>
      <c r="L183" s="97"/>
      <c r="M183" s="97"/>
      <c r="N183" s="97"/>
      <c r="O183" s="97"/>
      <c r="P183" s="97"/>
    </row>
    <row r="184" spans="1:16" ht="20.25" x14ac:dyDescent="0.3">
      <c r="A184" s="120"/>
      <c r="B184" s="93"/>
      <c r="C184" s="120"/>
      <c r="D184" s="120"/>
      <c r="E184" s="120"/>
      <c r="F184" s="120"/>
      <c r="G184" s="97"/>
      <c r="H184" s="97"/>
      <c r="I184" s="97"/>
      <c r="J184" s="97"/>
      <c r="K184" s="98">
        <f>PC[[#This Row],[Verified Arrears]]+PC[[#This Row],[Counterpart Funding requirements]]+PC[[#This Row],[Cash Required for Contractual Commitments (value next FY)]]+PC[[#This Row],[Non contractual commitments]]</f>
        <v>0</v>
      </c>
      <c r="L184" s="97"/>
      <c r="M184" s="97"/>
      <c r="N184" s="97"/>
      <c r="O184" s="97"/>
      <c r="P184" s="97"/>
    </row>
    <row r="185" spans="1:16" ht="20.25" x14ac:dyDescent="0.3">
      <c r="A185" s="120"/>
      <c r="B185" s="93"/>
      <c r="C185" s="120"/>
      <c r="D185" s="120"/>
      <c r="E185" s="120"/>
      <c r="F185" s="120"/>
      <c r="G185" s="97"/>
      <c r="H185" s="97"/>
      <c r="I185" s="97"/>
      <c r="J185" s="97"/>
      <c r="K185" s="98">
        <f>PC[[#This Row],[Verified Arrears]]+PC[[#This Row],[Counterpart Funding requirements]]+PC[[#This Row],[Cash Required for Contractual Commitments (value next FY)]]+PC[[#This Row],[Non contractual commitments]]</f>
        <v>0</v>
      </c>
      <c r="L185" s="97"/>
      <c r="M185" s="97"/>
      <c r="N185" s="97"/>
      <c r="O185" s="97"/>
      <c r="P185" s="97"/>
    </row>
    <row r="186" spans="1:16" ht="20.25" x14ac:dyDescent="0.3">
      <c r="A186" s="120"/>
      <c r="B186" s="93"/>
      <c r="C186" s="120"/>
      <c r="D186" s="120"/>
      <c r="E186" s="120"/>
      <c r="F186" s="120"/>
      <c r="G186" s="97"/>
      <c r="H186" s="97"/>
      <c r="I186" s="97"/>
      <c r="J186" s="97"/>
      <c r="K186" s="98">
        <f>PC[[#This Row],[Verified Arrears]]+PC[[#This Row],[Counterpart Funding requirements]]+PC[[#This Row],[Cash Required for Contractual Commitments (value next FY)]]+PC[[#This Row],[Non contractual commitments]]</f>
        <v>0</v>
      </c>
      <c r="L186" s="97"/>
      <c r="M186" s="97"/>
      <c r="N186" s="97"/>
      <c r="O186" s="97"/>
      <c r="P186" s="97"/>
    </row>
    <row r="187" spans="1:16" ht="20.25" x14ac:dyDescent="0.3">
      <c r="A187" s="120"/>
      <c r="B187" s="93"/>
      <c r="C187" s="120"/>
      <c r="D187" s="120"/>
      <c r="E187" s="120"/>
      <c r="F187" s="120"/>
      <c r="G187" s="97"/>
      <c r="H187" s="97"/>
      <c r="I187" s="97"/>
      <c r="J187" s="97"/>
      <c r="K187" s="98">
        <f>PC[[#This Row],[Verified Arrears]]+PC[[#This Row],[Counterpart Funding requirements]]+PC[[#This Row],[Cash Required for Contractual Commitments (value next FY)]]+PC[[#This Row],[Non contractual commitments]]</f>
        <v>0</v>
      </c>
      <c r="L187" s="97"/>
      <c r="M187" s="97"/>
      <c r="N187" s="97"/>
      <c r="O187" s="97"/>
      <c r="P187" s="97"/>
    </row>
    <row r="188" spans="1:16" ht="20.25" x14ac:dyDescent="0.3">
      <c r="A188" s="120"/>
      <c r="B188" s="93"/>
      <c r="C188" s="120"/>
      <c r="D188" s="120"/>
      <c r="E188" s="120"/>
      <c r="F188" s="120"/>
      <c r="G188" s="97"/>
      <c r="H188" s="97"/>
      <c r="I188" s="97"/>
      <c r="J188" s="97"/>
      <c r="K188" s="98">
        <f>PC[[#This Row],[Verified Arrears]]+PC[[#This Row],[Counterpart Funding requirements]]+PC[[#This Row],[Cash Required for Contractual Commitments (value next FY)]]+PC[[#This Row],[Non contractual commitments]]</f>
        <v>0</v>
      </c>
      <c r="L188" s="97"/>
      <c r="M188" s="97"/>
      <c r="N188" s="97"/>
      <c r="O188" s="97"/>
      <c r="P188" s="97"/>
    </row>
    <row r="189" spans="1:16" ht="20.25" x14ac:dyDescent="0.3">
      <c r="A189" s="120"/>
      <c r="B189" s="93"/>
      <c r="C189" s="120"/>
      <c r="D189" s="120"/>
      <c r="E189" s="120"/>
      <c r="F189" s="120"/>
      <c r="G189" s="97"/>
      <c r="H189" s="97"/>
      <c r="I189" s="97"/>
      <c r="J189" s="97"/>
      <c r="K189" s="98">
        <f>PC[[#This Row],[Verified Arrears]]+PC[[#This Row],[Counterpart Funding requirements]]+PC[[#This Row],[Cash Required for Contractual Commitments (value next FY)]]+PC[[#This Row],[Non contractual commitments]]</f>
        <v>0</v>
      </c>
      <c r="L189" s="97"/>
      <c r="M189" s="97"/>
      <c r="N189" s="97"/>
      <c r="O189" s="97"/>
      <c r="P189" s="97"/>
    </row>
    <row r="190" spans="1:16" ht="20.25" x14ac:dyDescent="0.3">
      <c r="A190" s="120"/>
      <c r="B190" s="93"/>
      <c r="C190" s="120"/>
      <c r="D190" s="120"/>
      <c r="E190" s="120"/>
      <c r="F190" s="120"/>
      <c r="G190" s="97"/>
      <c r="H190" s="97"/>
      <c r="I190" s="97"/>
      <c r="J190" s="97"/>
      <c r="K190" s="98">
        <f>PC[[#This Row],[Verified Arrears]]+PC[[#This Row],[Counterpart Funding requirements]]+PC[[#This Row],[Cash Required for Contractual Commitments (value next FY)]]+PC[[#This Row],[Non contractual commitments]]</f>
        <v>0</v>
      </c>
      <c r="L190" s="97"/>
      <c r="M190" s="97"/>
      <c r="N190" s="97"/>
      <c r="O190" s="97"/>
      <c r="P190" s="97"/>
    </row>
    <row r="191" spans="1:16" ht="20.25" x14ac:dyDescent="0.3">
      <c r="A191" s="120"/>
      <c r="B191" s="93"/>
      <c r="C191" s="120"/>
      <c r="D191" s="120"/>
      <c r="E191" s="120"/>
      <c r="F191" s="120"/>
      <c r="G191" s="97"/>
      <c r="H191" s="97"/>
      <c r="I191" s="97"/>
      <c r="J191" s="97"/>
      <c r="K191" s="98">
        <f>PC[[#This Row],[Verified Arrears]]+PC[[#This Row],[Counterpart Funding requirements]]+PC[[#This Row],[Cash Required for Contractual Commitments (value next FY)]]+PC[[#This Row],[Non contractual commitments]]</f>
        <v>0</v>
      </c>
      <c r="L191" s="97"/>
      <c r="M191" s="97"/>
      <c r="N191" s="97"/>
      <c r="O191" s="97"/>
      <c r="P191" s="97"/>
    </row>
    <row r="192" spans="1:16" ht="20.25" x14ac:dyDescent="0.3">
      <c r="A192" s="120"/>
      <c r="B192" s="93"/>
      <c r="C192" s="120"/>
      <c r="D192" s="120"/>
      <c r="E192" s="120"/>
      <c r="F192" s="120"/>
      <c r="G192" s="97"/>
      <c r="H192" s="97"/>
      <c r="I192" s="97"/>
      <c r="J192" s="97"/>
      <c r="K192" s="98">
        <f>PC[[#This Row],[Verified Arrears]]+PC[[#This Row],[Counterpart Funding requirements]]+PC[[#This Row],[Cash Required for Contractual Commitments (value next FY)]]+PC[[#This Row],[Non contractual commitments]]</f>
        <v>0</v>
      </c>
      <c r="L192" s="97"/>
      <c r="M192" s="97"/>
      <c r="N192" s="97"/>
      <c r="O192" s="97"/>
      <c r="P192" s="97"/>
    </row>
    <row r="193" spans="1:16" ht="20.25" x14ac:dyDescent="0.3">
      <c r="A193" s="120"/>
      <c r="B193" s="93"/>
      <c r="C193" s="120"/>
      <c r="D193" s="120"/>
      <c r="E193" s="120"/>
      <c r="F193" s="120"/>
      <c r="G193" s="97"/>
      <c r="H193" s="97"/>
      <c r="I193" s="97"/>
      <c r="J193" s="97"/>
      <c r="K193" s="98">
        <f>PC[[#This Row],[Verified Arrears]]+PC[[#This Row],[Counterpart Funding requirements]]+PC[[#This Row],[Cash Required for Contractual Commitments (value next FY)]]+PC[[#This Row],[Non contractual commitments]]</f>
        <v>0</v>
      </c>
      <c r="L193" s="97"/>
      <c r="M193" s="97"/>
      <c r="N193" s="97"/>
      <c r="O193" s="97"/>
      <c r="P193" s="97"/>
    </row>
    <row r="194" spans="1:16" ht="20.25" x14ac:dyDescent="0.3">
      <c r="A194" s="120"/>
      <c r="B194" s="93"/>
      <c r="C194" s="120"/>
      <c r="D194" s="120"/>
      <c r="E194" s="120"/>
      <c r="F194" s="120"/>
      <c r="G194" s="97"/>
      <c r="H194" s="97"/>
      <c r="I194" s="97"/>
      <c r="J194" s="97"/>
      <c r="K194" s="98">
        <f>PC[[#This Row],[Verified Arrears]]+PC[[#This Row],[Counterpart Funding requirements]]+PC[[#This Row],[Cash Required for Contractual Commitments (value next FY)]]+PC[[#This Row],[Non contractual commitments]]</f>
        <v>0</v>
      </c>
      <c r="L194" s="97"/>
      <c r="M194" s="97"/>
      <c r="N194" s="97"/>
      <c r="O194" s="97"/>
      <c r="P194" s="97"/>
    </row>
    <row r="195" spans="1:16" ht="20.25" x14ac:dyDescent="0.3">
      <c r="A195" s="120"/>
      <c r="B195" s="93"/>
      <c r="C195" s="120"/>
      <c r="D195" s="120"/>
      <c r="E195" s="120"/>
      <c r="F195" s="120"/>
      <c r="G195" s="97"/>
      <c r="H195" s="97"/>
      <c r="I195" s="97"/>
      <c r="J195" s="97"/>
      <c r="K195" s="98">
        <f>PC[[#This Row],[Verified Arrears]]+PC[[#This Row],[Counterpart Funding requirements]]+PC[[#This Row],[Cash Required for Contractual Commitments (value next FY)]]+PC[[#This Row],[Non contractual commitments]]</f>
        <v>0</v>
      </c>
      <c r="L195" s="97"/>
      <c r="M195" s="97"/>
      <c r="N195" s="97"/>
      <c r="O195" s="97"/>
      <c r="P195" s="97"/>
    </row>
    <row r="196" spans="1:16" ht="20.25" x14ac:dyDescent="0.3">
      <c r="A196" s="120"/>
      <c r="B196" s="93"/>
      <c r="C196" s="120"/>
      <c r="D196" s="120"/>
      <c r="E196" s="120"/>
      <c r="F196" s="120"/>
      <c r="G196" s="97"/>
      <c r="H196" s="97"/>
      <c r="I196" s="97"/>
      <c r="J196" s="97"/>
      <c r="K196" s="98">
        <f>PC[[#This Row],[Verified Arrears]]+PC[[#This Row],[Counterpart Funding requirements]]+PC[[#This Row],[Cash Required for Contractual Commitments (value next FY)]]+PC[[#This Row],[Non contractual commitments]]</f>
        <v>0</v>
      </c>
      <c r="L196" s="97"/>
      <c r="M196" s="97"/>
      <c r="N196" s="97"/>
      <c r="O196" s="97"/>
      <c r="P196" s="97"/>
    </row>
    <row r="197" spans="1:16" ht="20.25" x14ac:dyDescent="0.3">
      <c r="A197" s="120"/>
      <c r="B197" s="93"/>
      <c r="C197" s="120"/>
      <c r="D197" s="120"/>
      <c r="E197" s="120"/>
      <c r="F197" s="120"/>
      <c r="G197" s="97"/>
      <c r="H197" s="97"/>
      <c r="I197" s="97"/>
      <c r="J197" s="97"/>
      <c r="K197" s="98">
        <f>PC[[#This Row],[Verified Arrears]]+PC[[#This Row],[Counterpart Funding requirements]]+PC[[#This Row],[Cash Required for Contractual Commitments (value next FY)]]+PC[[#This Row],[Non contractual commitments]]</f>
        <v>0</v>
      </c>
      <c r="L197" s="97"/>
      <c r="M197" s="97"/>
      <c r="N197" s="97"/>
      <c r="O197" s="97"/>
      <c r="P197" s="97"/>
    </row>
    <row r="198" spans="1:16" ht="20.25" x14ac:dyDescent="0.3">
      <c r="A198" s="120"/>
      <c r="B198" s="93"/>
      <c r="C198" s="120"/>
      <c r="D198" s="120"/>
      <c r="E198" s="120"/>
      <c r="F198" s="120"/>
      <c r="G198" s="97"/>
      <c r="H198" s="97"/>
      <c r="I198" s="97"/>
      <c r="J198" s="97"/>
      <c r="K198" s="98">
        <f>PC[[#This Row],[Verified Arrears]]+PC[[#This Row],[Counterpart Funding requirements]]+PC[[#This Row],[Cash Required for Contractual Commitments (value next FY)]]+PC[[#This Row],[Non contractual commitments]]</f>
        <v>0</v>
      </c>
      <c r="L198" s="97"/>
      <c r="M198" s="97"/>
      <c r="N198" s="97"/>
      <c r="O198" s="97"/>
      <c r="P198" s="97"/>
    </row>
    <row r="199" spans="1:16" ht="20.25" x14ac:dyDescent="0.3">
      <c r="A199" s="120"/>
      <c r="B199" s="93"/>
      <c r="C199" s="120"/>
      <c r="D199" s="120"/>
      <c r="E199" s="120"/>
      <c r="F199" s="120"/>
      <c r="G199" s="97"/>
      <c r="H199" s="97"/>
      <c r="I199" s="97"/>
      <c r="J199" s="97"/>
      <c r="K199" s="98">
        <f>PC[[#This Row],[Verified Arrears]]+PC[[#This Row],[Counterpart Funding requirements]]+PC[[#This Row],[Cash Required for Contractual Commitments (value next FY)]]+PC[[#This Row],[Non contractual commitments]]</f>
        <v>0</v>
      </c>
      <c r="L199" s="97"/>
      <c r="M199" s="97"/>
      <c r="N199" s="97"/>
      <c r="O199" s="97"/>
      <c r="P199" s="97"/>
    </row>
    <row r="200" spans="1:16" ht="20.25" x14ac:dyDescent="0.3">
      <c r="A200" s="120"/>
      <c r="B200" s="93"/>
      <c r="C200" s="120"/>
      <c r="D200" s="120"/>
      <c r="E200" s="120"/>
      <c r="F200" s="120"/>
      <c r="G200" s="97"/>
      <c r="H200" s="97"/>
      <c r="I200" s="97"/>
      <c r="J200" s="97"/>
      <c r="K200" s="98">
        <f>PC[[#This Row],[Verified Arrears]]+PC[[#This Row],[Counterpart Funding requirements]]+PC[[#This Row],[Cash Required for Contractual Commitments (value next FY)]]+PC[[#This Row],[Non contractual commitments]]</f>
        <v>0</v>
      </c>
      <c r="L200" s="97"/>
      <c r="M200" s="97"/>
      <c r="N200" s="97"/>
      <c r="O200" s="97"/>
      <c r="P200" s="97"/>
    </row>
    <row r="201" spans="1:16" ht="20.25" x14ac:dyDescent="0.3">
      <c r="A201" s="120"/>
      <c r="B201" s="93"/>
      <c r="C201" s="120"/>
      <c r="D201" s="120"/>
      <c r="E201" s="120"/>
      <c r="F201" s="120"/>
      <c r="G201" s="97"/>
      <c r="H201" s="97"/>
      <c r="I201" s="97"/>
      <c r="J201" s="97"/>
      <c r="K201" s="98">
        <f>PC[[#This Row],[Verified Arrears]]+PC[[#This Row],[Counterpart Funding requirements]]+PC[[#This Row],[Cash Required for Contractual Commitments (value next FY)]]+PC[[#This Row],[Non contractual commitments]]</f>
        <v>0</v>
      </c>
      <c r="L201" s="97"/>
      <c r="M201" s="97"/>
      <c r="N201" s="97"/>
      <c r="O201" s="97"/>
      <c r="P201" s="97"/>
    </row>
    <row r="202" spans="1:16" ht="20.25" x14ac:dyDescent="0.3">
      <c r="A202" s="120"/>
      <c r="B202" s="93"/>
      <c r="C202" s="120"/>
      <c r="D202" s="120"/>
      <c r="E202" s="120"/>
      <c r="F202" s="120"/>
      <c r="G202" s="97"/>
      <c r="H202" s="97"/>
      <c r="I202" s="97"/>
      <c r="J202" s="97"/>
      <c r="K202" s="98">
        <f>PC[[#This Row],[Verified Arrears]]+PC[[#This Row],[Counterpart Funding requirements]]+PC[[#This Row],[Cash Required for Contractual Commitments (value next FY)]]+PC[[#This Row],[Non contractual commitments]]</f>
        <v>0</v>
      </c>
      <c r="L202" s="97"/>
      <c r="M202" s="97"/>
      <c r="N202" s="97"/>
      <c r="O202" s="97"/>
      <c r="P202" s="97"/>
    </row>
    <row r="203" spans="1:16" ht="20.25" x14ac:dyDescent="0.3">
      <c r="A203" s="120"/>
      <c r="B203" s="93"/>
      <c r="C203" s="120"/>
      <c r="D203" s="120"/>
      <c r="E203" s="120"/>
      <c r="F203" s="120"/>
      <c r="G203" s="97"/>
      <c r="H203" s="97"/>
      <c r="I203" s="97"/>
      <c r="J203" s="97"/>
      <c r="K203" s="98">
        <f>PC[[#This Row],[Verified Arrears]]+PC[[#This Row],[Counterpart Funding requirements]]+PC[[#This Row],[Cash Required for Contractual Commitments (value next FY)]]+PC[[#This Row],[Non contractual commitments]]</f>
        <v>0</v>
      </c>
      <c r="L203" s="97"/>
      <c r="M203" s="97"/>
      <c r="N203" s="97"/>
      <c r="O203" s="97"/>
      <c r="P203" s="97"/>
    </row>
    <row r="204" spans="1:16" ht="20.25" x14ac:dyDescent="0.3">
      <c r="A204" s="120"/>
      <c r="B204" s="93"/>
      <c r="C204" s="120"/>
      <c r="D204" s="120"/>
      <c r="E204" s="120"/>
      <c r="F204" s="120"/>
      <c r="G204" s="97"/>
      <c r="H204" s="97"/>
      <c r="I204" s="97"/>
      <c r="J204" s="97"/>
      <c r="K204" s="98">
        <f>PC[[#This Row],[Verified Arrears]]+PC[[#This Row],[Counterpart Funding requirements]]+PC[[#This Row],[Cash Required for Contractual Commitments (value next FY)]]+PC[[#This Row],[Non contractual commitments]]</f>
        <v>0</v>
      </c>
      <c r="L204" s="97"/>
      <c r="M204" s="97"/>
      <c r="N204" s="97"/>
      <c r="O204" s="97"/>
      <c r="P204" s="97"/>
    </row>
    <row r="205" spans="1:16" ht="20.25" x14ac:dyDescent="0.3">
      <c r="A205" s="120"/>
      <c r="B205" s="93"/>
      <c r="C205" s="120"/>
      <c r="D205" s="120"/>
      <c r="E205" s="120"/>
      <c r="F205" s="120"/>
      <c r="G205" s="97"/>
      <c r="H205" s="97"/>
      <c r="I205" s="97"/>
      <c r="J205" s="97"/>
      <c r="K205" s="98">
        <f>PC[[#This Row],[Verified Arrears]]+PC[[#This Row],[Counterpart Funding requirements]]+PC[[#This Row],[Cash Required for Contractual Commitments (value next FY)]]+PC[[#This Row],[Non contractual commitments]]</f>
        <v>0</v>
      </c>
      <c r="L205" s="97"/>
      <c r="M205" s="97"/>
      <c r="N205" s="97"/>
      <c r="O205" s="97"/>
      <c r="P205" s="97"/>
    </row>
    <row r="206" spans="1:16" ht="20.25" x14ac:dyDescent="0.3">
      <c r="A206" s="120"/>
      <c r="B206" s="93"/>
      <c r="C206" s="120"/>
      <c r="D206" s="120"/>
      <c r="E206" s="120"/>
      <c r="F206" s="120"/>
      <c r="G206" s="97"/>
      <c r="H206" s="97"/>
      <c r="I206" s="97"/>
      <c r="J206" s="97"/>
      <c r="K206" s="98">
        <f>PC[[#This Row],[Verified Arrears]]+PC[[#This Row],[Counterpart Funding requirements]]+PC[[#This Row],[Cash Required for Contractual Commitments (value next FY)]]+PC[[#This Row],[Non contractual commitments]]</f>
        <v>0</v>
      </c>
      <c r="L206" s="97"/>
      <c r="M206" s="97"/>
      <c r="N206" s="97"/>
      <c r="O206" s="97"/>
      <c r="P206" s="97"/>
    </row>
    <row r="207" spans="1:16" ht="20.25" x14ac:dyDescent="0.3">
      <c r="A207" s="120"/>
      <c r="B207" s="93"/>
      <c r="C207" s="120"/>
      <c r="D207" s="120"/>
      <c r="E207" s="120"/>
      <c r="F207" s="120"/>
      <c r="G207" s="97"/>
      <c r="H207" s="97"/>
      <c r="I207" s="97"/>
      <c r="J207" s="97"/>
      <c r="K207" s="98">
        <f>PC[[#This Row],[Verified Arrears]]+PC[[#This Row],[Counterpart Funding requirements]]+PC[[#This Row],[Cash Required for Contractual Commitments (value next FY)]]+PC[[#This Row],[Non contractual commitments]]</f>
        <v>0</v>
      </c>
      <c r="L207" s="97"/>
      <c r="M207" s="97"/>
      <c r="N207" s="97"/>
      <c r="O207" s="97"/>
      <c r="P207" s="97"/>
    </row>
    <row r="208" spans="1:16" ht="20.25" x14ac:dyDescent="0.3">
      <c r="A208" s="120"/>
      <c r="B208" s="93"/>
      <c r="C208" s="120"/>
      <c r="D208" s="120"/>
      <c r="E208" s="120"/>
      <c r="F208" s="120"/>
      <c r="G208" s="97"/>
      <c r="H208" s="97"/>
      <c r="I208" s="97"/>
      <c r="J208" s="97"/>
      <c r="K208" s="98">
        <f>PC[[#This Row],[Verified Arrears]]+PC[[#This Row],[Counterpart Funding requirements]]+PC[[#This Row],[Cash Required for Contractual Commitments (value next FY)]]+PC[[#This Row],[Non contractual commitments]]</f>
        <v>0</v>
      </c>
      <c r="L208" s="97"/>
      <c r="M208" s="97"/>
      <c r="N208" s="97"/>
      <c r="O208" s="97"/>
      <c r="P208" s="97"/>
    </row>
    <row r="209" spans="1:16" ht="20.25" x14ac:dyDescent="0.3">
      <c r="A209" s="120"/>
      <c r="B209" s="93"/>
      <c r="C209" s="120"/>
      <c r="D209" s="120"/>
      <c r="E209" s="120"/>
      <c r="F209" s="120"/>
      <c r="G209" s="97"/>
      <c r="H209" s="97"/>
      <c r="I209" s="97"/>
      <c r="J209" s="97"/>
      <c r="K209" s="98">
        <f>PC[[#This Row],[Verified Arrears]]+PC[[#This Row],[Counterpart Funding requirements]]+PC[[#This Row],[Cash Required for Contractual Commitments (value next FY)]]+PC[[#This Row],[Non contractual commitments]]</f>
        <v>0</v>
      </c>
      <c r="L209" s="97"/>
      <c r="M209" s="97"/>
      <c r="N209" s="97"/>
      <c r="O209" s="97"/>
      <c r="P209" s="97"/>
    </row>
    <row r="210" spans="1:16" ht="20.25" x14ac:dyDescent="0.3">
      <c r="A210" s="120"/>
      <c r="B210" s="93"/>
      <c r="C210" s="120"/>
      <c r="D210" s="120"/>
      <c r="E210" s="120"/>
      <c r="F210" s="120"/>
      <c r="G210" s="97"/>
      <c r="H210" s="97"/>
      <c r="I210" s="97"/>
      <c r="J210" s="97"/>
      <c r="K210" s="98">
        <f>PC[[#This Row],[Verified Arrears]]+PC[[#This Row],[Counterpart Funding requirements]]+PC[[#This Row],[Cash Required for Contractual Commitments (value next FY)]]+PC[[#This Row],[Non contractual commitments]]</f>
        <v>0</v>
      </c>
      <c r="L210" s="97"/>
      <c r="M210" s="97"/>
      <c r="N210" s="97"/>
      <c r="O210" s="97"/>
      <c r="P210" s="97"/>
    </row>
    <row r="211" spans="1:16" ht="20.25" x14ac:dyDescent="0.3">
      <c r="A211" s="120"/>
      <c r="B211" s="93"/>
      <c r="C211" s="120"/>
      <c r="D211" s="120"/>
      <c r="E211" s="120"/>
      <c r="F211" s="120"/>
      <c r="G211" s="97"/>
      <c r="H211" s="97"/>
      <c r="I211" s="97"/>
      <c r="J211" s="97"/>
      <c r="K211" s="98">
        <f>PC[[#This Row],[Verified Arrears]]+PC[[#This Row],[Counterpart Funding requirements]]+PC[[#This Row],[Cash Required for Contractual Commitments (value next FY)]]+PC[[#This Row],[Non contractual commitments]]</f>
        <v>0</v>
      </c>
      <c r="L211" s="97"/>
      <c r="M211" s="97"/>
      <c r="N211" s="97"/>
      <c r="O211" s="97"/>
      <c r="P211" s="97"/>
    </row>
    <row r="212" spans="1:16" ht="20.25" x14ac:dyDescent="0.3">
      <c r="A212" s="120"/>
      <c r="B212" s="93"/>
      <c r="C212" s="120"/>
      <c r="D212" s="120"/>
      <c r="E212" s="120"/>
      <c r="F212" s="120"/>
      <c r="G212" s="97"/>
      <c r="H212" s="97"/>
      <c r="I212" s="97"/>
      <c r="J212" s="97"/>
      <c r="K212" s="98">
        <f>PC[[#This Row],[Verified Arrears]]+PC[[#This Row],[Counterpart Funding requirements]]+PC[[#This Row],[Cash Required for Contractual Commitments (value next FY)]]+PC[[#This Row],[Non contractual commitments]]</f>
        <v>0</v>
      </c>
      <c r="L212" s="97"/>
      <c r="M212" s="97"/>
      <c r="N212" s="97"/>
      <c r="O212" s="97"/>
      <c r="P212" s="97"/>
    </row>
    <row r="213" spans="1:16" ht="20.25" x14ac:dyDescent="0.3">
      <c r="A213" s="120"/>
      <c r="B213" s="93"/>
      <c r="C213" s="120"/>
      <c r="D213" s="120"/>
      <c r="E213" s="120"/>
      <c r="F213" s="120"/>
      <c r="G213" s="97"/>
      <c r="H213" s="97"/>
      <c r="I213" s="97"/>
      <c r="J213" s="97"/>
      <c r="K213" s="98">
        <f>PC[[#This Row],[Verified Arrears]]+PC[[#This Row],[Counterpart Funding requirements]]+PC[[#This Row],[Cash Required for Contractual Commitments (value next FY)]]+PC[[#This Row],[Non contractual commitments]]</f>
        <v>0</v>
      </c>
      <c r="L213" s="97"/>
      <c r="M213" s="97"/>
      <c r="N213" s="97"/>
      <c r="O213" s="97"/>
      <c r="P213" s="97"/>
    </row>
    <row r="214" spans="1:16" ht="20.25" x14ac:dyDescent="0.3">
      <c r="A214" s="120"/>
      <c r="B214" s="93"/>
      <c r="C214" s="120"/>
      <c r="D214" s="120"/>
      <c r="E214" s="120"/>
      <c r="F214" s="120"/>
      <c r="G214" s="97"/>
      <c r="H214" s="97"/>
      <c r="I214" s="97"/>
      <c r="J214" s="97"/>
      <c r="K214" s="98">
        <f>PC[[#This Row],[Verified Arrears]]+PC[[#This Row],[Counterpart Funding requirements]]+PC[[#This Row],[Cash Required for Contractual Commitments (value next FY)]]+PC[[#This Row],[Non contractual commitments]]</f>
        <v>0</v>
      </c>
      <c r="L214" s="97"/>
      <c r="M214" s="97"/>
      <c r="N214" s="97"/>
      <c r="O214" s="97"/>
      <c r="P214" s="97"/>
    </row>
    <row r="215" spans="1:16" ht="20.25" x14ac:dyDescent="0.3">
      <c r="A215" s="120"/>
      <c r="B215" s="93"/>
      <c r="C215" s="120"/>
      <c r="D215" s="120"/>
      <c r="E215" s="120"/>
      <c r="F215" s="120"/>
      <c r="G215" s="97"/>
      <c r="H215" s="97"/>
      <c r="I215" s="97"/>
      <c r="J215" s="97"/>
      <c r="K215" s="98">
        <f>PC[[#This Row],[Verified Arrears]]+PC[[#This Row],[Counterpart Funding requirements]]+PC[[#This Row],[Cash Required for Contractual Commitments (value next FY)]]+PC[[#This Row],[Non contractual commitments]]</f>
        <v>0</v>
      </c>
      <c r="L215" s="97"/>
      <c r="M215" s="97"/>
      <c r="N215" s="97"/>
      <c r="O215" s="97"/>
      <c r="P215" s="97"/>
    </row>
    <row r="216" spans="1:16" ht="20.25" x14ac:dyDescent="0.3">
      <c r="A216" s="120"/>
      <c r="B216" s="93"/>
      <c r="C216" s="120"/>
      <c r="D216" s="120"/>
      <c r="E216" s="120"/>
      <c r="F216" s="120"/>
      <c r="G216" s="97"/>
      <c r="H216" s="97"/>
      <c r="I216" s="97"/>
      <c r="J216" s="97"/>
      <c r="K216" s="98">
        <f>PC[[#This Row],[Verified Arrears]]+PC[[#This Row],[Counterpart Funding requirements]]+PC[[#This Row],[Cash Required for Contractual Commitments (value next FY)]]+PC[[#This Row],[Non contractual commitments]]</f>
        <v>0</v>
      </c>
      <c r="L216" s="97"/>
      <c r="M216" s="97"/>
      <c r="N216" s="97"/>
      <c r="O216" s="97"/>
      <c r="P216" s="97"/>
    </row>
    <row r="217" spans="1:16" ht="20.25" x14ac:dyDescent="0.3">
      <c r="A217" s="120"/>
      <c r="B217" s="93"/>
      <c r="C217" s="120"/>
      <c r="D217" s="120"/>
      <c r="E217" s="120"/>
      <c r="F217" s="120"/>
      <c r="G217" s="97"/>
      <c r="H217" s="97"/>
      <c r="I217" s="97"/>
      <c r="J217" s="97"/>
      <c r="K217" s="98">
        <f>PC[[#This Row],[Verified Arrears]]+PC[[#This Row],[Counterpart Funding requirements]]+PC[[#This Row],[Cash Required for Contractual Commitments (value next FY)]]+PC[[#This Row],[Non contractual commitments]]</f>
        <v>0</v>
      </c>
      <c r="L217" s="97"/>
      <c r="M217" s="97"/>
      <c r="N217" s="97"/>
      <c r="O217" s="97"/>
      <c r="P217" s="97"/>
    </row>
    <row r="218" spans="1:16" ht="20.25" x14ac:dyDescent="0.3">
      <c r="A218" s="120"/>
      <c r="B218" s="93"/>
      <c r="C218" s="120"/>
      <c r="D218" s="120"/>
      <c r="E218" s="120"/>
      <c r="F218" s="120"/>
      <c r="G218" s="97"/>
      <c r="H218" s="97"/>
      <c r="I218" s="97"/>
      <c r="J218" s="97"/>
      <c r="K218" s="98">
        <f>PC[[#This Row],[Verified Arrears]]+PC[[#This Row],[Counterpart Funding requirements]]+PC[[#This Row],[Cash Required for Contractual Commitments (value next FY)]]+PC[[#This Row],[Non contractual commitments]]</f>
        <v>0</v>
      </c>
      <c r="L218" s="97"/>
      <c r="M218" s="97"/>
      <c r="N218" s="97"/>
      <c r="O218" s="97"/>
      <c r="P218" s="97"/>
    </row>
    <row r="219" spans="1:16" ht="20.25" x14ac:dyDescent="0.3">
      <c r="A219" s="120"/>
      <c r="B219" s="93"/>
      <c r="C219" s="120"/>
      <c r="D219" s="120"/>
      <c r="E219" s="120"/>
      <c r="F219" s="120"/>
      <c r="G219" s="97"/>
      <c r="H219" s="97"/>
      <c r="I219" s="97"/>
      <c r="J219" s="97"/>
      <c r="K219" s="98">
        <f>PC[[#This Row],[Verified Arrears]]+PC[[#This Row],[Counterpart Funding requirements]]+PC[[#This Row],[Cash Required for Contractual Commitments (value next FY)]]+PC[[#This Row],[Non contractual commitments]]</f>
        <v>0</v>
      </c>
      <c r="L219" s="97"/>
      <c r="M219" s="97"/>
      <c r="N219" s="97"/>
      <c r="O219" s="97"/>
      <c r="P219" s="97"/>
    </row>
    <row r="220" spans="1:16" ht="20.25" x14ac:dyDescent="0.3">
      <c r="A220" s="120"/>
      <c r="B220" s="93"/>
      <c r="C220" s="120"/>
      <c r="D220" s="120"/>
      <c r="E220" s="120"/>
      <c r="F220" s="120"/>
      <c r="G220" s="97"/>
      <c r="H220" s="97"/>
      <c r="I220" s="97"/>
      <c r="J220" s="97"/>
      <c r="K220" s="98">
        <f>PC[[#This Row],[Verified Arrears]]+PC[[#This Row],[Counterpart Funding requirements]]+PC[[#This Row],[Cash Required for Contractual Commitments (value next FY)]]+PC[[#This Row],[Non contractual commitments]]</f>
        <v>0</v>
      </c>
      <c r="L220" s="97"/>
      <c r="M220" s="97"/>
      <c r="N220" s="97"/>
      <c r="O220" s="97"/>
      <c r="P220" s="97"/>
    </row>
    <row r="221" spans="1:16" ht="20.25" x14ac:dyDescent="0.3">
      <c r="A221" s="120"/>
      <c r="B221" s="93"/>
      <c r="C221" s="120"/>
      <c r="D221" s="120"/>
      <c r="E221" s="120"/>
      <c r="F221" s="120"/>
      <c r="G221" s="97"/>
      <c r="H221" s="97"/>
      <c r="I221" s="97"/>
      <c r="J221" s="97"/>
      <c r="K221" s="98">
        <f>PC[[#This Row],[Verified Arrears]]+PC[[#This Row],[Counterpart Funding requirements]]+PC[[#This Row],[Cash Required for Contractual Commitments (value next FY)]]+PC[[#This Row],[Non contractual commitments]]</f>
        <v>0</v>
      </c>
      <c r="L221" s="97"/>
      <c r="M221" s="97"/>
      <c r="N221" s="97"/>
      <c r="O221" s="97"/>
      <c r="P221" s="97"/>
    </row>
    <row r="222" spans="1:16" ht="20.25" x14ac:dyDescent="0.3">
      <c r="A222" s="120"/>
      <c r="B222" s="93"/>
      <c r="C222" s="120"/>
      <c r="D222" s="120"/>
      <c r="E222" s="120"/>
      <c r="F222" s="120"/>
      <c r="G222" s="97"/>
      <c r="H222" s="97"/>
      <c r="I222" s="97"/>
      <c r="J222" s="97"/>
      <c r="K222" s="98">
        <f>PC[[#This Row],[Verified Arrears]]+PC[[#This Row],[Counterpart Funding requirements]]+PC[[#This Row],[Cash Required for Contractual Commitments (value next FY)]]+PC[[#This Row],[Non contractual commitments]]</f>
        <v>0</v>
      </c>
      <c r="L222" s="97"/>
      <c r="M222" s="97"/>
      <c r="N222" s="97"/>
      <c r="O222" s="97"/>
      <c r="P222" s="97"/>
    </row>
    <row r="223" spans="1:16" ht="20.25" x14ac:dyDescent="0.3">
      <c r="A223" s="120"/>
      <c r="B223" s="93"/>
      <c r="C223" s="120"/>
      <c r="D223" s="120"/>
      <c r="E223" s="120"/>
      <c r="F223" s="120"/>
      <c r="G223" s="97"/>
      <c r="H223" s="97"/>
      <c r="I223" s="97"/>
      <c r="J223" s="97"/>
      <c r="K223" s="98">
        <f>PC[[#This Row],[Verified Arrears]]+PC[[#This Row],[Counterpart Funding requirements]]+PC[[#This Row],[Cash Required for Contractual Commitments (value next FY)]]+PC[[#This Row],[Non contractual commitments]]</f>
        <v>0</v>
      </c>
      <c r="L223" s="97"/>
      <c r="M223" s="97"/>
      <c r="N223" s="97"/>
      <c r="O223" s="97"/>
      <c r="P223" s="97"/>
    </row>
    <row r="224" spans="1:16" ht="20.25" x14ac:dyDescent="0.3">
      <c r="A224" s="120"/>
      <c r="B224" s="93"/>
      <c r="C224" s="120"/>
      <c r="D224" s="120"/>
      <c r="E224" s="120"/>
      <c r="F224" s="120"/>
      <c r="G224" s="97"/>
      <c r="H224" s="97"/>
      <c r="I224" s="97"/>
      <c r="J224" s="97"/>
      <c r="K224" s="98">
        <f>PC[[#This Row],[Verified Arrears]]+PC[[#This Row],[Counterpart Funding requirements]]+PC[[#This Row],[Cash Required for Contractual Commitments (value next FY)]]+PC[[#This Row],[Non contractual commitments]]</f>
        <v>0</v>
      </c>
      <c r="L224" s="97"/>
      <c r="M224" s="97"/>
      <c r="N224" s="97"/>
      <c r="O224" s="97"/>
      <c r="P224" s="97"/>
    </row>
    <row r="225" spans="1:16" ht="20.25" x14ac:dyDescent="0.3">
      <c r="A225" s="120"/>
      <c r="B225" s="93"/>
      <c r="C225" s="120"/>
      <c r="D225" s="120"/>
      <c r="E225" s="120"/>
      <c r="F225" s="120"/>
      <c r="G225" s="97"/>
      <c r="H225" s="97"/>
      <c r="I225" s="97"/>
      <c r="J225" s="97"/>
      <c r="K225" s="98">
        <f>PC[[#This Row],[Verified Arrears]]+PC[[#This Row],[Counterpart Funding requirements]]+PC[[#This Row],[Cash Required for Contractual Commitments (value next FY)]]+PC[[#This Row],[Non contractual commitments]]</f>
        <v>0</v>
      </c>
      <c r="L225" s="97"/>
      <c r="M225" s="97"/>
      <c r="N225" s="97"/>
      <c r="O225" s="97"/>
      <c r="P225" s="97"/>
    </row>
    <row r="226" spans="1:16" ht="20.25" x14ac:dyDescent="0.3">
      <c r="A226" s="120"/>
      <c r="B226" s="93"/>
      <c r="C226" s="120"/>
      <c r="D226" s="120"/>
      <c r="E226" s="120"/>
      <c r="F226" s="120"/>
      <c r="G226" s="97"/>
      <c r="H226" s="97"/>
      <c r="I226" s="97"/>
      <c r="J226" s="97"/>
      <c r="K226" s="98">
        <f>PC[[#This Row],[Verified Arrears]]+PC[[#This Row],[Counterpart Funding requirements]]+PC[[#This Row],[Cash Required for Contractual Commitments (value next FY)]]+PC[[#This Row],[Non contractual commitments]]</f>
        <v>0</v>
      </c>
      <c r="L226" s="97"/>
      <c r="M226" s="97"/>
      <c r="N226" s="97"/>
      <c r="O226" s="97"/>
      <c r="P226" s="97"/>
    </row>
    <row r="227" spans="1:16" ht="20.25" x14ac:dyDescent="0.3">
      <c r="A227" s="120"/>
      <c r="B227" s="93"/>
      <c r="C227" s="120"/>
      <c r="D227" s="120"/>
      <c r="E227" s="120"/>
      <c r="F227" s="120"/>
      <c r="G227" s="97"/>
      <c r="H227" s="97"/>
      <c r="I227" s="97"/>
      <c r="J227" s="97"/>
      <c r="K227" s="98">
        <f>PC[[#This Row],[Verified Arrears]]+PC[[#This Row],[Counterpart Funding requirements]]+PC[[#This Row],[Cash Required for Contractual Commitments (value next FY)]]+PC[[#This Row],[Non contractual commitments]]</f>
        <v>0</v>
      </c>
      <c r="L227" s="97"/>
      <c r="M227" s="97"/>
      <c r="N227" s="97"/>
      <c r="O227" s="97"/>
      <c r="P227" s="97"/>
    </row>
    <row r="228" spans="1:16" ht="20.25" x14ac:dyDescent="0.3">
      <c r="A228" s="120"/>
      <c r="B228" s="93"/>
      <c r="C228" s="120"/>
      <c r="D228" s="120"/>
      <c r="E228" s="120"/>
      <c r="F228" s="120"/>
      <c r="G228" s="97"/>
      <c r="H228" s="97"/>
      <c r="I228" s="97"/>
      <c r="J228" s="97"/>
      <c r="K228" s="98">
        <f>PC[[#This Row],[Verified Arrears]]+PC[[#This Row],[Counterpart Funding requirements]]+PC[[#This Row],[Cash Required for Contractual Commitments (value next FY)]]+PC[[#This Row],[Non contractual commitments]]</f>
        <v>0</v>
      </c>
      <c r="L228" s="97"/>
      <c r="M228" s="97"/>
      <c r="N228" s="97"/>
      <c r="O228" s="97"/>
      <c r="P228" s="97"/>
    </row>
    <row r="229" spans="1:16" ht="20.25" x14ac:dyDescent="0.3">
      <c r="A229" s="120"/>
      <c r="B229" s="93"/>
      <c r="C229" s="120"/>
      <c r="D229" s="120"/>
      <c r="E229" s="120"/>
      <c r="F229" s="120"/>
      <c r="G229" s="97"/>
      <c r="H229" s="97"/>
      <c r="I229" s="97"/>
      <c r="J229" s="97"/>
      <c r="K229" s="98">
        <f>PC[[#This Row],[Verified Arrears]]+PC[[#This Row],[Counterpart Funding requirements]]+PC[[#This Row],[Cash Required for Contractual Commitments (value next FY)]]+PC[[#This Row],[Non contractual commitments]]</f>
        <v>0</v>
      </c>
      <c r="L229" s="97"/>
      <c r="M229" s="97"/>
      <c r="N229" s="97"/>
      <c r="O229" s="97"/>
      <c r="P229" s="97"/>
    </row>
    <row r="230" spans="1:16" ht="20.25" x14ac:dyDescent="0.3">
      <c r="A230" s="120"/>
      <c r="B230" s="93"/>
      <c r="C230" s="120"/>
      <c r="D230" s="120"/>
      <c r="E230" s="120"/>
      <c r="F230" s="120"/>
      <c r="G230" s="97"/>
      <c r="H230" s="97"/>
      <c r="I230" s="97"/>
      <c r="J230" s="97"/>
      <c r="K230" s="98">
        <f>PC[[#This Row],[Verified Arrears]]+PC[[#This Row],[Counterpart Funding requirements]]+PC[[#This Row],[Cash Required for Contractual Commitments (value next FY)]]+PC[[#This Row],[Non contractual commitments]]</f>
        <v>0</v>
      </c>
      <c r="L230" s="97"/>
      <c r="M230" s="97"/>
      <c r="N230" s="97"/>
      <c r="O230" s="97"/>
      <c r="P230" s="97"/>
    </row>
    <row r="231" spans="1:16" ht="20.25" x14ac:dyDescent="0.3">
      <c r="A231" s="120"/>
      <c r="B231" s="93"/>
      <c r="C231" s="120"/>
      <c r="D231" s="120"/>
      <c r="E231" s="120"/>
      <c r="F231" s="120"/>
      <c r="G231" s="97"/>
      <c r="H231" s="97"/>
      <c r="I231" s="97"/>
      <c r="J231" s="97"/>
      <c r="K231" s="98">
        <f>PC[[#This Row],[Verified Arrears]]+PC[[#This Row],[Counterpart Funding requirements]]+PC[[#This Row],[Cash Required for Contractual Commitments (value next FY)]]+PC[[#This Row],[Non contractual commitments]]</f>
        <v>0</v>
      </c>
      <c r="L231" s="97"/>
      <c r="M231" s="97"/>
      <c r="N231" s="97"/>
      <c r="O231" s="97"/>
      <c r="P231" s="97"/>
    </row>
    <row r="232" spans="1:16" ht="20.25" x14ac:dyDescent="0.3">
      <c r="A232" s="120"/>
      <c r="B232" s="93"/>
      <c r="C232" s="120"/>
      <c r="D232" s="120"/>
      <c r="E232" s="120"/>
      <c r="F232" s="120"/>
      <c r="G232" s="97"/>
      <c r="H232" s="97"/>
      <c r="I232" s="97"/>
      <c r="J232" s="97"/>
      <c r="K232" s="98">
        <f>PC[[#This Row],[Verified Arrears]]+PC[[#This Row],[Counterpart Funding requirements]]+PC[[#This Row],[Cash Required for Contractual Commitments (value next FY)]]+PC[[#This Row],[Non contractual commitments]]</f>
        <v>0</v>
      </c>
      <c r="L232" s="97"/>
      <c r="M232" s="97"/>
      <c r="N232" s="97"/>
      <c r="O232" s="97"/>
      <c r="P232" s="97"/>
    </row>
    <row r="233" spans="1:16" ht="20.25" x14ac:dyDescent="0.3">
      <c r="A233" s="120"/>
      <c r="B233" s="93"/>
      <c r="C233" s="120"/>
      <c r="D233" s="120"/>
      <c r="E233" s="120"/>
      <c r="F233" s="120"/>
      <c r="G233" s="97"/>
      <c r="H233" s="97"/>
      <c r="I233" s="97"/>
      <c r="J233" s="97"/>
      <c r="K233" s="98">
        <f>PC[[#This Row],[Verified Arrears]]+PC[[#This Row],[Counterpart Funding requirements]]+PC[[#This Row],[Cash Required for Contractual Commitments (value next FY)]]+PC[[#This Row],[Non contractual commitments]]</f>
        <v>0</v>
      </c>
      <c r="L233" s="97"/>
      <c r="M233" s="97"/>
      <c r="N233" s="97"/>
      <c r="O233" s="97"/>
      <c r="P233" s="97"/>
    </row>
    <row r="234" spans="1:16" ht="20.25" x14ac:dyDescent="0.3">
      <c r="A234" s="120"/>
      <c r="B234" s="93"/>
      <c r="C234" s="120"/>
      <c r="D234" s="120"/>
      <c r="E234" s="120"/>
      <c r="F234" s="120"/>
      <c r="G234" s="97"/>
      <c r="H234" s="97"/>
      <c r="I234" s="97"/>
      <c r="J234" s="97"/>
      <c r="K234" s="98">
        <f>PC[[#This Row],[Verified Arrears]]+PC[[#This Row],[Counterpart Funding requirements]]+PC[[#This Row],[Cash Required for Contractual Commitments (value next FY)]]+PC[[#This Row],[Non contractual commitments]]</f>
        <v>0</v>
      </c>
      <c r="L234" s="97"/>
      <c r="M234" s="97"/>
      <c r="N234" s="97"/>
      <c r="O234" s="97"/>
      <c r="P234" s="97"/>
    </row>
    <row r="235" spans="1:16" ht="20.25" x14ac:dyDescent="0.3">
      <c r="A235" s="120"/>
      <c r="B235" s="93"/>
      <c r="C235" s="120"/>
      <c r="D235" s="120"/>
      <c r="E235" s="120"/>
      <c r="F235" s="120"/>
      <c r="G235" s="97"/>
      <c r="H235" s="97"/>
      <c r="I235" s="97"/>
      <c r="J235" s="97"/>
      <c r="K235" s="98">
        <f>PC[[#This Row],[Verified Arrears]]+PC[[#This Row],[Counterpart Funding requirements]]+PC[[#This Row],[Cash Required for Contractual Commitments (value next FY)]]+PC[[#This Row],[Non contractual commitments]]</f>
        <v>0</v>
      </c>
      <c r="L235" s="97"/>
      <c r="M235" s="97"/>
      <c r="N235" s="97"/>
      <c r="O235" s="97"/>
      <c r="P235" s="97"/>
    </row>
    <row r="236" spans="1:16" ht="20.25" x14ac:dyDescent="0.3">
      <c r="A236" s="120"/>
      <c r="B236" s="93"/>
      <c r="C236" s="120"/>
      <c r="D236" s="120"/>
      <c r="E236" s="120"/>
      <c r="F236" s="120"/>
      <c r="G236" s="97"/>
      <c r="H236" s="97"/>
      <c r="I236" s="97"/>
      <c r="J236" s="97"/>
      <c r="K236" s="98">
        <f>PC[[#This Row],[Verified Arrears]]+PC[[#This Row],[Counterpart Funding requirements]]+PC[[#This Row],[Cash Required for Contractual Commitments (value next FY)]]+PC[[#This Row],[Non contractual commitments]]</f>
        <v>0</v>
      </c>
      <c r="L236" s="97"/>
      <c r="M236" s="97"/>
      <c r="N236" s="97"/>
      <c r="O236" s="97"/>
      <c r="P236" s="97"/>
    </row>
    <row r="237" spans="1:16" ht="20.25" x14ac:dyDescent="0.3">
      <c r="A237" s="120"/>
      <c r="B237" s="93"/>
      <c r="C237" s="120"/>
      <c r="D237" s="120"/>
      <c r="E237" s="120"/>
      <c r="F237" s="120"/>
      <c r="G237" s="97"/>
      <c r="H237" s="97"/>
      <c r="I237" s="97"/>
      <c r="J237" s="97"/>
      <c r="K237" s="98">
        <f>PC[[#This Row],[Verified Arrears]]+PC[[#This Row],[Counterpart Funding requirements]]+PC[[#This Row],[Cash Required for Contractual Commitments (value next FY)]]+PC[[#This Row],[Non contractual commitments]]</f>
        <v>0</v>
      </c>
      <c r="L237" s="97"/>
      <c r="M237" s="97"/>
      <c r="N237" s="97"/>
      <c r="O237" s="97"/>
      <c r="P237" s="97"/>
    </row>
    <row r="238" spans="1:16" ht="20.25" x14ac:dyDescent="0.3">
      <c r="A238" s="120"/>
      <c r="B238" s="93"/>
      <c r="C238" s="120"/>
      <c r="D238" s="120"/>
      <c r="E238" s="120"/>
      <c r="F238" s="120"/>
      <c r="G238" s="97"/>
      <c r="H238" s="97"/>
      <c r="I238" s="97"/>
      <c r="J238" s="97"/>
      <c r="K238" s="98">
        <f>PC[[#This Row],[Verified Arrears]]+PC[[#This Row],[Counterpart Funding requirements]]+PC[[#This Row],[Cash Required for Contractual Commitments (value next FY)]]+PC[[#This Row],[Non contractual commitments]]</f>
        <v>0</v>
      </c>
      <c r="L238" s="97"/>
      <c r="M238" s="97"/>
      <c r="N238" s="97"/>
      <c r="O238" s="97"/>
      <c r="P238" s="97"/>
    </row>
    <row r="239" spans="1:16" ht="20.25" x14ac:dyDescent="0.3">
      <c r="A239" s="120"/>
      <c r="B239" s="93"/>
      <c r="C239" s="120"/>
      <c r="D239" s="120"/>
      <c r="E239" s="120"/>
      <c r="F239" s="120"/>
      <c r="G239" s="97"/>
      <c r="H239" s="97"/>
      <c r="I239" s="97"/>
      <c r="J239" s="97"/>
      <c r="K239" s="98">
        <f>PC[[#This Row],[Verified Arrears]]+PC[[#This Row],[Counterpart Funding requirements]]+PC[[#This Row],[Cash Required for Contractual Commitments (value next FY)]]+PC[[#This Row],[Non contractual commitments]]</f>
        <v>0</v>
      </c>
      <c r="L239" s="97"/>
      <c r="M239" s="97"/>
      <c r="N239" s="97"/>
      <c r="O239" s="97"/>
      <c r="P239" s="97"/>
    </row>
    <row r="240" spans="1:16" ht="20.25" x14ac:dyDescent="0.3">
      <c r="A240" s="120"/>
      <c r="B240" s="93"/>
      <c r="C240" s="120"/>
      <c r="D240" s="120"/>
      <c r="E240" s="120"/>
      <c r="F240" s="120"/>
      <c r="G240" s="97"/>
      <c r="H240" s="97"/>
      <c r="I240" s="97"/>
      <c r="J240" s="97"/>
      <c r="K240" s="98">
        <f>PC[[#This Row],[Verified Arrears]]+PC[[#This Row],[Counterpart Funding requirements]]+PC[[#This Row],[Cash Required for Contractual Commitments (value next FY)]]+PC[[#This Row],[Non contractual commitments]]</f>
        <v>0</v>
      </c>
      <c r="L240" s="97"/>
      <c r="M240" s="97"/>
      <c r="N240" s="97"/>
      <c r="O240" s="97"/>
      <c r="P240" s="97"/>
    </row>
    <row r="241" spans="1:16" ht="20.25" x14ac:dyDescent="0.3">
      <c r="A241" s="120"/>
      <c r="B241" s="93"/>
      <c r="C241" s="120"/>
      <c r="D241" s="120"/>
      <c r="E241" s="120"/>
      <c r="F241" s="120"/>
      <c r="G241" s="97"/>
      <c r="H241" s="97"/>
      <c r="I241" s="97"/>
      <c r="J241" s="97"/>
      <c r="K241" s="98">
        <f>PC[[#This Row],[Verified Arrears]]+PC[[#This Row],[Counterpart Funding requirements]]+PC[[#This Row],[Cash Required for Contractual Commitments (value next FY)]]+PC[[#This Row],[Non contractual commitments]]</f>
        <v>0</v>
      </c>
      <c r="L241" s="97"/>
      <c r="M241" s="97"/>
      <c r="N241" s="97"/>
      <c r="O241" s="97"/>
      <c r="P241" s="97"/>
    </row>
    <row r="242" spans="1:16" ht="20.25" x14ac:dyDescent="0.3">
      <c r="A242" s="120"/>
      <c r="B242" s="93"/>
      <c r="C242" s="120"/>
      <c r="D242" s="120"/>
      <c r="E242" s="120"/>
      <c r="F242" s="120"/>
      <c r="G242" s="97"/>
      <c r="H242" s="97"/>
      <c r="I242" s="97"/>
      <c r="J242" s="97"/>
      <c r="K242" s="98">
        <f>PC[[#This Row],[Verified Arrears]]+PC[[#This Row],[Counterpart Funding requirements]]+PC[[#This Row],[Cash Required for Contractual Commitments (value next FY)]]+PC[[#This Row],[Non contractual commitments]]</f>
        <v>0</v>
      </c>
      <c r="L242" s="97"/>
      <c r="M242" s="97"/>
      <c r="N242" s="97"/>
      <c r="O242" s="97"/>
      <c r="P242" s="97"/>
    </row>
    <row r="243" spans="1:16" ht="20.25" x14ac:dyDescent="0.3">
      <c r="A243" s="120"/>
      <c r="B243" s="93"/>
      <c r="C243" s="120"/>
      <c r="D243" s="120"/>
      <c r="E243" s="120"/>
      <c r="F243" s="120"/>
      <c r="G243" s="97"/>
      <c r="H243" s="97"/>
      <c r="I243" s="97"/>
      <c r="J243" s="97"/>
      <c r="K243" s="98">
        <f>PC[[#This Row],[Verified Arrears]]+PC[[#This Row],[Counterpart Funding requirements]]+PC[[#This Row],[Cash Required for Contractual Commitments (value next FY)]]+PC[[#This Row],[Non contractual commitments]]</f>
        <v>0</v>
      </c>
      <c r="L243" s="97"/>
      <c r="M243" s="97"/>
      <c r="N243" s="97"/>
      <c r="O243" s="97"/>
      <c r="P243" s="97"/>
    </row>
    <row r="244" spans="1:16" ht="20.25" x14ac:dyDescent="0.3">
      <c r="A244" s="120"/>
      <c r="B244" s="93"/>
      <c r="C244" s="120"/>
      <c r="D244" s="120"/>
      <c r="E244" s="120"/>
      <c r="F244" s="120"/>
      <c r="G244" s="97"/>
      <c r="H244" s="97"/>
      <c r="I244" s="97"/>
      <c r="J244" s="97"/>
      <c r="K244" s="98">
        <f>PC[[#This Row],[Verified Arrears]]+PC[[#This Row],[Counterpart Funding requirements]]+PC[[#This Row],[Cash Required for Contractual Commitments (value next FY)]]+PC[[#This Row],[Non contractual commitments]]</f>
        <v>0</v>
      </c>
      <c r="L244" s="97"/>
      <c r="M244" s="97"/>
      <c r="N244" s="97"/>
      <c r="O244" s="97"/>
      <c r="P244" s="97"/>
    </row>
    <row r="245" spans="1:16" ht="20.25" x14ac:dyDescent="0.3">
      <c r="A245" s="120"/>
      <c r="B245" s="93"/>
      <c r="C245" s="120"/>
      <c r="D245" s="120"/>
      <c r="E245" s="120"/>
      <c r="F245" s="120"/>
      <c r="G245" s="97"/>
      <c r="H245" s="97"/>
      <c r="I245" s="97"/>
      <c r="J245" s="97"/>
      <c r="K245" s="98">
        <f>PC[[#This Row],[Verified Arrears]]+PC[[#This Row],[Counterpart Funding requirements]]+PC[[#This Row],[Cash Required for Contractual Commitments (value next FY)]]+PC[[#This Row],[Non contractual commitments]]</f>
        <v>0</v>
      </c>
      <c r="L245" s="97"/>
      <c r="M245" s="97"/>
      <c r="N245" s="97"/>
      <c r="O245" s="97"/>
      <c r="P245" s="97"/>
    </row>
    <row r="246" spans="1:16" ht="20.25" x14ac:dyDescent="0.3">
      <c r="A246" s="120"/>
      <c r="B246" s="93"/>
      <c r="C246" s="120"/>
      <c r="D246" s="120"/>
      <c r="E246" s="120"/>
      <c r="F246" s="120"/>
      <c r="G246" s="97"/>
      <c r="H246" s="97"/>
      <c r="I246" s="97"/>
      <c r="J246" s="97"/>
      <c r="K246" s="98">
        <f>PC[[#This Row],[Verified Arrears]]+PC[[#This Row],[Counterpart Funding requirements]]+PC[[#This Row],[Cash Required for Contractual Commitments (value next FY)]]+PC[[#This Row],[Non contractual commitments]]</f>
        <v>0</v>
      </c>
      <c r="L246" s="97"/>
      <c r="M246" s="97"/>
      <c r="N246" s="97"/>
      <c r="O246" s="97"/>
      <c r="P246" s="97"/>
    </row>
    <row r="247" spans="1:16" ht="20.25" x14ac:dyDescent="0.3">
      <c r="A247" s="120"/>
      <c r="B247" s="93"/>
      <c r="C247" s="120"/>
      <c r="D247" s="120"/>
      <c r="E247" s="120"/>
      <c r="F247" s="120"/>
      <c r="G247" s="97"/>
      <c r="H247" s="97"/>
      <c r="I247" s="97"/>
      <c r="J247" s="97"/>
      <c r="K247" s="98">
        <f>PC[[#This Row],[Verified Arrears]]+PC[[#This Row],[Counterpart Funding requirements]]+PC[[#This Row],[Cash Required for Contractual Commitments (value next FY)]]+PC[[#This Row],[Non contractual commitments]]</f>
        <v>0</v>
      </c>
      <c r="L247" s="97"/>
      <c r="M247" s="97"/>
      <c r="N247" s="97"/>
      <c r="O247" s="97"/>
      <c r="P247" s="97"/>
    </row>
    <row r="248" spans="1:16" ht="20.25" x14ac:dyDescent="0.3">
      <c r="A248" s="120"/>
      <c r="B248" s="93"/>
      <c r="C248" s="120"/>
      <c r="D248" s="120"/>
      <c r="E248" s="120"/>
      <c r="F248" s="120"/>
      <c r="G248" s="97"/>
      <c r="H248" s="97"/>
      <c r="I248" s="97"/>
      <c r="J248" s="97"/>
      <c r="K248" s="98">
        <f>PC[[#This Row],[Verified Arrears]]+PC[[#This Row],[Counterpart Funding requirements]]+PC[[#This Row],[Cash Required for Contractual Commitments (value next FY)]]+PC[[#This Row],[Non contractual commitments]]</f>
        <v>0</v>
      </c>
      <c r="L248" s="97"/>
      <c r="M248" s="97"/>
      <c r="N248" s="97"/>
      <c r="O248" s="97"/>
      <c r="P248" s="97"/>
    </row>
    <row r="249" spans="1:16" ht="20.25" x14ac:dyDescent="0.3">
      <c r="A249" s="120"/>
      <c r="B249" s="93"/>
      <c r="C249" s="120"/>
      <c r="D249" s="120"/>
      <c r="E249" s="120"/>
      <c r="F249" s="120"/>
      <c r="G249" s="97"/>
      <c r="H249" s="97"/>
      <c r="I249" s="97"/>
      <c r="J249" s="97"/>
      <c r="K249" s="98">
        <f>PC[[#This Row],[Verified Arrears]]+PC[[#This Row],[Counterpart Funding requirements]]+PC[[#This Row],[Cash Required for Contractual Commitments (value next FY)]]+PC[[#This Row],[Non contractual commitments]]</f>
        <v>0</v>
      </c>
      <c r="L249" s="97"/>
      <c r="M249" s="97"/>
      <c r="N249" s="97"/>
      <c r="O249" s="97"/>
      <c r="P249" s="97"/>
    </row>
    <row r="250" spans="1:16" ht="20.25" x14ac:dyDescent="0.3">
      <c r="A250" s="120"/>
      <c r="B250" s="93"/>
      <c r="C250" s="120"/>
      <c r="D250" s="120"/>
      <c r="E250" s="120"/>
      <c r="F250" s="120"/>
      <c r="G250" s="97"/>
      <c r="H250" s="97"/>
      <c r="I250" s="97"/>
      <c r="J250" s="97"/>
      <c r="K250" s="98">
        <f>PC[[#This Row],[Verified Arrears]]+PC[[#This Row],[Counterpart Funding requirements]]+PC[[#This Row],[Cash Required for Contractual Commitments (value next FY)]]+PC[[#This Row],[Non contractual commitments]]</f>
        <v>0</v>
      </c>
      <c r="L250" s="97"/>
      <c r="M250" s="97"/>
      <c r="N250" s="97"/>
      <c r="O250" s="97"/>
      <c r="P250" s="97"/>
    </row>
    <row r="251" spans="1:16" ht="20.25" x14ac:dyDescent="0.3">
      <c r="A251" s="120"/>
      <c r="B251" s="93"/>
      <c r="C251" s="120"/>
      <c r="D251" s="120"/>
      <c r="E251" s="120"/>
      <c r="F251" s="120"/>
      <c r="G251" s="97"/>
      <c r="H251" s="97"/>
      <c r="I251" s="97"/>
      <c r="J251" s="97"/>
      <c r="K251" s="98">
        <f>PC[[#This Row],[Verified Arrears]]+PC[[#This Row],[Counterpart Funding requirements]]+PC[[#This Row],[Cash Required for Contractual Commitments (value next FY)]]+PC[[#This Row],[Non contractual commitments]]</f>
        <v>0</v>
      </c>
      <c r="L251" s="97"/>
      <c r="M251" s="97"/>
      <c r="N251" s="97"/>
      <c r="O251" s="97"/>
      <c r="P251" s="97"/>
    </row>
    <row r="252" spans="1:16" ht="20.25" x14ac:dyDescent="0.3">
      <c r="A252" s="120"/>
      <c r="B252" s="93"/>
      <c r="C252" s="120"/>
      <c r="D252" s="120"/>
      <c r="E252" s="120"/>
      <c r="F252" s="120"/>
      <c r="G252" s="97"/>
      <c r="H252" s="97"/>
      <c r="I252" s="97"/>
      <c r="J252" s="97"/>
      <c r="K252" s="98">
        <f>PC[[#This Row],[Verified Arrears]]+PC[[#This Row],[Counterpart Funding requirements]]+PC[[#This Row],[Cash Required for Contractual Commitments (value next FY)]]+PC[[#This Row],[Non contractual commitments]]</f>
        <v>0</v>
      </c>
      <c r="L252" s="97"/>
      <c r="M252" s="97"/>
      <c r="N252" s="97"/>
      <c r="O252" s="97"/>
      <c r="P252" s="97"/>
    </row>
    <row r="253" spans="1:16" ht="20.25" x14ac:dyDescent="0.3">
      <c r="A253" s="120"/>
      <c r="B253" s="93"/>
      <c r="C253" s="120"/>
      <c r="D253" s="120"/>
      <c r="E253" s="120"/>
      <c r="F253" s="120"/>
      <c r="G253" s="97"/>
      <c r="H253" s="97"/>
      <c r="I253" s="97"/>
      <c r="J253" s="97"/>
      <c r="K253" s="98">
        <f>PC[[#This Row],[Verified Arrears]]+PC[[#This Row],[Counterpart Funding requirements]]+PC[[#This Row],[Cash Required for Contractual Commitments (value next FY)]]+PC[[#This Row],[Non contractual commitments]]</f>
        <v>0</v>
      </c>
      <c r="L253" s="97"/>
      <c r="M253" s="97"/>
      <c r="N253" s="97"/>
      <c r="O253" s="97"/>
      <c r="P253" s="97"/>
    </row>
    <row r="254" spans="1:16" ht="20.25" x14ac:dyDescent="0.3">
      <c r="A254" s="120"/>
      <c r="B254" s="93"/>
      <c r="C254" s="120"/>
      <c r="D254" s="120"/>
      <c r="E254" s="120"/>
      <c r="F254" s="120"/>
      <c r="G254" s="97"/>
      <c r="H254" s="97"/>
      <c r="I254" s="97"/>
      <c r="J254" s="97"/>
      <c r="K254" s="98">
        <f>PC[[#This Row],[Verified Arrears]]+PC[[#This Row],[Counterpart Funding requirements]]+PC[[#This Row],[Cash Required for Contractual Commitments (value next FY)]]+PC[[#This Row],[Non contractual commitments]]</f>
        <v>0</v>
      </c>
      <c r="L254" s="97"/>
      <c r="M254" s="97"/>
      <c r="N254" s="97"/>
      <c r="O254" s="97"/>
      <c r="P254" s="97"/>
    </row>
    <row r="255" spans="1:16" ht="20.25" x14ac:dyDescent="0.3">
      <c r="A255" s="120"/>
      <c r="B255" s="93"/>
      <c r="C255" s="120"/>
      <c r="D255" s="120"/>
      <c r="E255" s="120"/>
      <c r="F255" s="120"/>
      <c r="G255" s="97"/>
      <c r="H255" s="97"/>
      <c r="I255" s="97"/>
      <c r="J255" s="97"/>
      <c r="K255" s="98">
        <f>PC[[#This Row],[Verified Arrears]]+PC[[#This Row],[Counterpart Funding requirements]]+PC[[#This Row],[Cash Required for Contractual Commitments (value next FY)]]+PC[[#This Row],[Non contractual commitments]]</f>
        <v>0</v>
      </c>
      <c r="L255" s="97"/>
      <c r="M255" s="97"/>
      <c r="N255" s="97"/>
      <c r="O255" s="97"/>
      <c r="P255" s="97"/>
    </row>
    <row r="256" spans="1:16" ht="20.25" x14ac:dyDescent="0.3">
      <c r="A256" s="120"/>
      <c r="B256" s="93"/>
      <c r="C256" s="120"/>
      <c r="D256" s="120"/>
      <c r="E256" s="120"/>
      <c r="F256" s="120"/>
      <c r="G256" s="97"/>
      <c r="H256" s="97"/>
      <c r="I256" s="97"/>
      <c r="J256" s="97"/>
      <c r="K256" s="98">
        <f>PC[[#This Row],[Verified Arrears]]+PC[[#This Row],[Counterpart Funding requirements]]+PC[[#This Row],[Cash Required for Contractual Commitments (value next FY)]]+PC[[#This Row],[Non contractual commitments]]</f>
        <v>0</v>
      </c>
      <c r="L256" s="97"/>
      <c r="M256" s="97"/>
      <c r="N256" s="97"/>
      <c r="O256" s="97"/>
      <c r="P256" s="97"/>
    </row>
    <row r="257" spans="1:16" ht="20.25" x14ac:dyDescent="0.3">
      <c r="A257" s="120"/>
      <c r="B257" s="93"/>
      <c r="C257" s="120"/>
      <c r="D257" s="120"/>
      <c r="E257" s="120"/>
      <c r="F257" s="120"/>
      <c r="G257" s="97"/>
      <c r="H257" s="97"/>
      <c r="I257" s="97"/>
      <c r="J257" s="97"/>
      <c r="K257" s="98">
        <f>PC[[#This Row],[Verified Arrears]]+PC[[#This Row],[Counterpart Funding requirements]]+PC[[#This Row],[Cash Required for Contractual Commitments (value next FY)]]+PC[[#This Row],[Non contractual commitments]]</f>
        <v>0</v>
      </c>
      <c r="L257" s="97"/>
      <c r="M257" s="97"/>
      <c r="N257" s="97"/>
      <c r="O257" s="97"/>
      <c r="P257" s="97"/>
    </row>
    <row r="258" spans="1:16" ht="20.25" x14ac:dyDescent="0.3">
      <c r="A258" s="120"/>
      <c r="B258" s="93"/>
      <c r="C258" s="120"/>
      <c r="D258" s="120"/>
      <c r="E258" s="120"/>
      <c r="F258" s="120"/>
      <c r="G258" s="97"/>
      <c r="H258" s="97"/>
      <c r="I258" s="97"/>
      <c r="J258" s="97"/>
      <c r="K258" s="98">
        <f>PC[[#This Row],[Verified Arrears]]+PC[[#This Row],[Counterpart Funding requirements]]+PC[[#This Row],[Cash Required for Contractual Commitments (value next FY)]]+PC[[#This Row],[Non contractual commitments]]</f>
        <v>0</v>
      </c>
      <c r="L258" s="97"/>
      <c r="M258" s="97"/>
      <c r="N258" s="97"/>
      <c r="O258" s="97"/>
      <c r="P258" s="97"/>
    </row>
    <row r="259" spans="1:16" ht="20.25" x14ac:dyDescent="0.3">
      <c r="A259" s="120"/>
      <c r="B259" s="93"/>
      <c r="C259" s="120"/>
      <c r="D259" s="120"/>
      <c r="E259" s="120"/>
      <c r="F259" s="120"/>
      <c r="G259" s="97"/>
      <c r="H259" s="97"/>
      <c r="I259" s="97"/>
      <c r="J259" s="97"/>
      <c r="K259" s="98">
        <f>PC[[#This Row],[Verified Arrears]]+PC[[#This Row],[Counterpart Funding requirements]]+PC[[#This Row],[Cash Required for Contractual Commitments (value next FY)]]+PC[[#This Row],[Non contractual commitments]]</f>
        <v>0</v>
      </c>
      <c r="L259" s="97"/>
      <c r="M259" s="97"/>
      <c r="N259" s="97"/>
      <c r="O259" s="97"/>
      <c r="P259" s="97"/>
    </row>
    <row r="260" spans="1:16" ht="20.25" x14ac:dyDescent="0.3">
      <c r="A260" s="120"/>
      <c r="B260" s="93"/>
      <c r="C260" s="120"/>
      <c r="D260" s="120"/>
      <c r="E260" s="120"/>
      <c r="F260" s="120"/>
      <c r="G260" s="97"/>
      <c r="H260" s="97"/>
      <c r="I260" s="97"/>
      <c r="J260" s="97"/>
      <c r="K260" s="98">
        <f>PC[[#This Row],[Verified Arrears]]+PC[[#This Row],[Counterpart Funding requirements]]+PC[[#This Row],[Cash Required for Contractual Commitments (value next FY)]]+PC[[#This Row],[Non contractual commitments]]</f>
        <v>0</v>
      </c>
      <c r="L260" s="97"/>
      <c r="M260" s="97"/>
      <c r="N260" s="97"/>
      <c r="O260" s="97"/>
      <c r="P260" s="97"/>
    </row>
    <row r="261" spans="1:16" ht="20.25" x14ac:dyDescent="0.3">
      <c r="A261" s="120"/>
      <c r="B261" s="93"/>
      <c r="C261" s="120"/>
      <c r="D261" s="120"/>
      <c r="E261" s="120"/>
      <c r="F261" s="120"/>
      <c r="G261" s="97"/>
      <c r="H261" s="97"/>
      <c r="I261" s="97"/>
      <c r="J261" s="97"/>
      <c r="K261" s="98">
        <f>PC[[#This Row],[Verified Arrears]]+PC[[#This Row],[Counterpart Funding requirements]]+PC[[#This Row],[Cash Required for Contractual Commitments (value next FY)]]+PC[[#This Row],[Non contractual commitments]]</f>
        <v>0</v>
      </c>
      <c r="L261" s="97"/>
      <c r="M261" s="97"/>
      <c r="N261" s="97"/>
      <c r="O261" s="97"/>
      <c r="P261" s="97"/>
    </row>
    <row r="262" spans="1:16" ht="20.25" x14ac:dyDescent="0.3">
      <c r="A262" s="120"/>
      <c r="B262" s="93"/>
      <c r="C262" s="120"/>
      <c r="D262" s="120"/>
      <c r="E262" s="120"/>
      <c r="F262" s="120"/>
      <c r="G262" s="97"/>
      <c r="H262" s="97"/>
      <c r="I262" s="97"/>
      <c r="J262" s="97"/>
      <c r="K262" s="98">
        <f>PC[[#This Row],[Verified Arrears]]+PC[[#This Row],[Counterpart Funding requirements]]+PC[[#This Row],[Cash Required for Contractual Commitments (value next FY)]]+PC[[#This Row],[Non contractual commitments]]</f>
        <v>0</v>
      </c>
      <c r="L262" s="97"/>
      <c r="M262" s="97"/>
      <c r="N262" s="97"/>
      <c r="O262" s="97"/>
      <c r="P262" s="97"/>
    </row>
    <row r="263" spans="1:16" ht="20.25" x14ac:dyDescent="0.3">
      <c r="A263" s="120"/>
      <c r="B263" s="93"/>
      <c r="C263" s="120"/>
      <c r="D263" s="120"/>
      <c r="E263" s="120"/>
      <c r="F263" s="120"/>
      <c r="G263" s="97"/>
      <c r="H263" s="97"/>
      <c r="I263" s="97"/>
      <c r="J263" s="97"/>
      <c r="K263" s="98">
        <f>PC[[#This Row],[Verified Arrears]]+PC[[#This Row],[Counterpart Funding requirements]]+PC[[#This Row],[Cash Required for Contractual Commitments (value next FY)]]+PC[[#This Row],[Non contractual commitments]]</f>
        <v>0</v>
      </c>
      <c r="L263" s="97"/>
      <c r="M263" s="97"/>
      <c r="N263" s="97"/>
      <c r="O263" s="97"/>
      <c r="P263" s="97"/>
    </row>
    <row r="264" spans="1:16" ht="20.25" x14ac:dyDescent="0.3">
      <c r="A264" s="120"/>
      <c r="B264" s="93"/>
      <c r="C264" s="120"/>
      <c r="D264" s="120"/>
      <c r="E264" s="120"/>
      <c r="F264" s="120"/>
      <c r="G264" s="97"/>
      <c r="H264" s="97"/>
      <c r="I264" s="97"/>
      <c r="J264" s="97"/>
      <c r="K264" s="98">
        <f>PC[[#This Row],[Verified Arrears]]+PC[[#This Row],[Counterpart Funding requirements]]+PC[[#This Row],[Cash Required for Contractual Commitments (value next FY)]]+PC[[#This Row],[Non contractual commitments]]</f>
        <v>0</v>
      </c>
      <c r="L264" s="97"/>
      <c r="M264" s="97"/>
      <c r="N264" s="97"/>
      <c r="O264" s="97"/>
      <c r="P264" s="97"/>
    </row>
    <row r="265" spans="1:16" ht="20.25" x14ac:dyDescent="0.3">
      <c r="A265" s="120"/>
      <c r="B265" s="93"/>
      <c r="C265" s="120"/>
      <c r="D265" s="120"/>
      <c r="E265" s="120"/>
      <c r="F265" s="120"/>
      <c r="G265" s="97"/>
      <c r="H265" s="97"/>
      <c r="I265" s="97"/>
      <c r="J265" s="97"/>
      <c r="K265" s="98">
        <f>PC[[#This Row],[Verified Arrears]]+PC[[#This Row],[Counterpart Funding requirements]]+PC[[#This Row],[Cash Required for Contractual Commitments (value next FY)]]+PC[[#This Row],[Non contractual commitments]]</f>
        <v>0</v>
      </c>
      <c r="L265" s="97"/>
      <c r="M265" s="97"/>
      <c r="N265" s="97"/>
      <c r="O265" s="97"/>
      <c r="P265" s="97"/>
    </row>
    <row r="266" spans="1:16" ht="20.25" x14ac:dyDescent="0.3">
      <c r="A266" s="120"/>
      <c r="B266" s="93"/>
      <c r="C266" s="120"/>
      <c r="D266" s="120"/>
      <c r="E266" s="120"/>
      <c r="F266" s="120"/>
      <c r="G266" s="97"/>
      <c r="H266" s="97"/>
      <c r="I266" s="97"/>
      <c r="J266" s="97"/>
      <c r="K266" s="98">
        <f>PC[[#This Row],[Verified Arrears]]+PC[[#This Row],[Counterpart Funding requirements]]+PC[[#This Row],[Cash Required for Contractual Commitments (value next FY)]]+PC[[#This Row],[Non contractual commitments]]</f>
        <v>0</v>
      </c>
      <c r="L266" s="97"/>
      <c r="M266" s="97"/>
      <c r="N266" s="97"/>
      <c r="O266" s="97"/>
      <c r="P266" s="97"/>
    </row>
    <row r="267" spans="1:16" ht="20.25" x14ac:dyDescent="0.3">
      <c r="A267" s="120"/>
      <c r="B267" s="93"/>
      <c r="C267" s="120"/>
      <c r="D267" s="120"/>
      <c r="E267" s="120"/>
      <c r="F267" s="120"/>
      <c r="G267" s="97"/>
      <c r="H267" s="97"/>
      <c r="I267" s="97"/>
      <c r="J267" s="97"/>
      <c r="K267" s="98">
        <f>PC[[#This Row],[Verified Arrears]]+PC[[#This Row],[Counterpart Funding requirements]]+PC[[#This Row],[Cash Required for Contractual Commitments (value next FY)]]+PC[[#This Row],[Non contractual commitments]]</f>
        <v>0</v>
      </c>
      <c r="L267" s="97"/>
      <c r="M267" s="97"/>
      <c r="N267" s="97"/>
      <c r="O267" s="97"/>
      <c r="P267" s="97"/>
    </row>
    <row r="268" spans="1:16" ht="20.25" x14ac:dyDescent="0.3">
      <c r="A268" s="120"/>
      <c r="B268" s="93"/>
      <c r="C268" s="120"/>
      <c r="D268" s="120"/>
      <c r="E268" s="120"/>
      <c r="F268" s="120"/>
      <c r="G268" s="97"/>
      <c r="H268" s="97"/>
      <c r="I268" s="97"/>
      <c r="J268" s="97"/>
      <c r="K268" s="98">
        <f>PC[[#This Row],[Verified Arrears]]+PC[[#This Row],[Counterpart Funding requirements]]+PC[[#This Row],[Cash Required for Contractual Commitments (value next FY)]]+PC[[#This Row],[Non contractual commitments]]</f>
        <v>0</v>
      </c>
      <c r="L268" s="97"/>
      <c r="M268" s="97"/>
      <c r="N268" s="97"/>
      <c r="O268" s="97"/>
      <c r="P268" s="97"/>
    </row>
    <row r="269" spans="1:16" ht="20.25" x14ac:dyDescent="0.3">
      <c r="A269" s="120"/>
      <c r="B269" s="93"/>
      <c r="C269" s="120"/>
      <c r="D269" s="120"/>
      <c r="E269" s="120"/>
      <c r="F269" s="120"/>
      <c r="G269" s="97"/>
      <c r="H269" s="97"/>
      <c r="I269" s="97"/>
      <c r="J269" s="97"/>
      <c r="K269" s="98">
        <f>PC[[#This Row],[Verified Arrears]]+PC[[#This Row],[Counterpart Funding requirements]]+PC[[#This Row],[Cash Required for Contractual Commitments (value next FY)]]+PC[[#This Row],[Non contractual commitments]]</f>
        <v>0</v>
      </c>
      <c r="L269" s="97"/>
      <c r="M269" s="97"/>
      <c r="N269" s="97"/>
      <c r="O269" s="97"/>
      <c r="P269" s="97"/>
    </row>
    <row r="270" spans="1:16" ht="20.25" x14ac:dyDescent="0.3">
      <c r="A270" s="120"/>
      <c r="B270" s="93"/>
      <c r="C270" s="120"/>
      <c r="D270" s="120"/>
      <c r="E270" s="120"/>
      <c r="F270" s="120"/>
      <c r="G270" s="97"/>
      <c r="H270" s="97"/>
      <c r="I270" s="97"/>
      <c r="J270" s="97"/>
      <c r="K270" s="98">
        <f>PC[[#This Row],[Verified Arrears]]+PC[[#This Row],[Counterpart Funding requirements]]+PC[[#This Row],[Cash Required for Contractual Commitments (value next FY)]]+PC[[#This Row],[Non contractual commitments]]</f>
        <v>0</v>
      </c>
      <c r="L270" s="97"/>
      <c r="M270" s="97"/>
      <c r="N270" s="97"/>
      <c r="O270" s="97"/>
      <c r="P270" s="97"/>
    </row>
    <row r="271" spans="1:16" ht="20.25" x14ac:dyDescent="0.3">
      <c r="A271" s="120"/>
      <c r="B271" s="93"/>
      <c r="C271" s="120"/>
      <c r="D271" s="120"/>
      <c r="E271" s="120"/>
      <c r="F271" s="120"/>
      <c r="G271" s="97"/>
      <c r="H271" s="97"/>
      <c r="I271" s="97"/>
      <c r="J271" s="97"/>
      <c r="K271" s="98">
        <f>PC[[#This Row],[Verified Arrears]]+PC[[#This Row],[Counterpart Funding requirements]]+PC[[#This Row],[Cash Required for Contractual Commitments (value next FY)]]+PC[[#This Row],[Non contractual commitments]]</f>
        <v>0</v>
      </c>
      <c r="L271" s="97"/>
      <c r="M271" s="97"/>
      <c r="N271" s="97"/>
      <c r="O271" s="97"/>
      <c r="P271" s="97"/>
    </row>
    <row r="272" spans="1:16" ht="20.25" x14ac:dyDescent="0.3">
      <c r="A272" s="120"/>
      <c r="B272" s="93"/>
      <c r="C272" s="120"/>
      <c r="D272" s="120"/>
      <c r="E272" s="120"/>
      <c r="F272" s="120"/>
      <c r="G272" s="97"/>
      <c r="H272" s="97"/>
      <c r="I272" s="97"/>
      <c r="J272" s="97"/>
      <c r="K272" s="98">
        <f>PC[[#This Row],[Verified Arrears]]+PC[[#This Row],[Counterpart Funding requirements]]+PC[[#This Row],[Cash Required for Contractual Commitments (value next FY)]]+PC[[#This Row],[Non contractual commitments]]</f>
        <v>0</v>
      </c>
      <c r="L272" s="97"/>
      <c r="M272" s="97"/>
      <c r="N272" s="97"/>
      <c r="O272" s="97"/>
      <c r="P272" s="97"/>
    </row>
    <row r="273" spans="1:16" ht="20.25" x14ac:dyDescent="0.3">
      <c r="A273" s="120"/>
      <c r="B273" s="93"/>
      <c r="C273" s="120"/>
      <c r="D273" s="120"/>
      <c r="E273" s="120"/>
      <c r="F273" s="120"/>
      <c r="G273" s="97"/>
      <c r="H273" s="97"/>
      <c r="I273" s="97"/>
      <c r="J273" s="97"/>
      <c r="K273" s="98">
        <f>PC[[#This Row],[Verified Arrears]]+PC[[#This Row],[Counterpart Funding requirements]]+PC[[#This Row],[Cash Required for Contractual Commitments (value next FY)]]+PC[[#This Row],[Non contractual commitments]]</f>
        <v>0</v>
      </c>
      <c r="L273" s="97"/>
      <c r="M273" s="97"/>
      <c r="N273" s="97"/>
      <c r="O273" s="97"/>
      <c r="P273" s="97"/>
    </row>
    <row r="274" spans="1:16" ht="20.25" x14ac:dyDescent="0.3">
      <c r="A274" s="120"/>
      <c r="B274" s="93"/>
      <c r="C274" s="120"/>
      <c r="D274" s="120"/>
      <c r="E274" s="120"/>
      <c r="F274" s="120"/>
      <c r="G274" s="97"/>
      <c r="H274" s="97"/>
      <c r="I274" s="97"/>
      <c r="J274" s="97"/>
      <c r="K274" s="98">
        <f>PC[[#This Row],[Verified Arrears]]+PC[[#This Row],[Counterpart Funding requirements]]+PC[[#This Row],[Cash Required for Contractual Commitments (value next FY)]]+PC[[#This Row],[Non contractual commitments]]</f>
        <v>0</v>
      </c>
      <c r="L274" s="97"/>
      <c r="M274" s="97"/>
      <c r="N274" s="97"/>
      <c r="O274" s="97"/>
      <c r="P274" s="97"/>
    </row>
    <row r="275" spans="1:16" ht="20.25" x14ac:dyDescent="0.3">
      <c r="A275" s="120"/>
      <c r="B275" s="93"/>
      <c r="C275" s="120"/>
      <c r="D275" s="120"/>
      <c r="E275" s="120"/>
      <c r="F275" s="120"/>
      <c r="G275" s="97"/>
      <c r="H275" s="97"/>
      <c r="I275" s="97"/>
      <c r="J275" s="97"/>
      <c r="K275" s="98">
        <f>PC[[#This Row],[Verified Arrears]]+PC[[#This Row],[Counterpart Funding requirements]]+PC[[#This Row],[Cash Required for Contractual Commitments (value next FY)]]+PC[[#This Row],[Non contractual commitments]]</f>
        <v>0</v>
      </c>
      <c r="L275" s="97"/>
      <c r="M275" s="97"/>
      <c r="N275" s="97"/>
      <c r="O275" s="97"/>
      <c r="P275" s="97"/>
    </row>
    <row r="276" spans="1:16" ht="20.25" x14ac:dyDescent="0.3">
      <c r="A276" s="120"/>
      <c r="B276" s="93"/>
      <c r="C276" s="120"/>
      <c r="D276" s="120"/>
      <c r="E276" s="120"/>
      <c r="F276" s="120"/>
      <c r="G276" s="97"/>
      <c r="H276" s="97"/>
      <c r="I276" s="97"/>
      <c r="J276" s="97"/>
      <c r="K276" s="98">
        <f>PC[[#This Row],[Verified Arrears]]+PC[[#This Row],[Counterpart Funding requirements]]+PC[[#This Row],[Cash Required for Contractual Commitments (value next FY)]]+PC[[#This Row],[Non contractual commitments]]</f>
        <v>0</v>
      </c>
      <c r="L276" s="97"/>
      <c r="M276" s="97"/>
      <c r="N276" s="97"/>
      <c r="O276" s="97"/>
      <c r="P276" s="97"/>
    </row>
    <row r="277" spans="1:16" ht="20.25" x14ac:dyDescent="0.3">
      <c r="A277" s="120"/>
      <c r="B277" s="93"/>
      <c r="C277" s="120"/>
      <c r="D277" s="120"/>
      <c r="E277" s="120"/>
      <c r="F277" s="120"/>
      <c r="G277" s="97"/>
      <c r="H277" s="97"/>
      <c r="I277" s="97"/>
      <c r="J277" s="97"/>
      <c r="K277" s="98">
        <f>PC[[#This Row],[Verified Arrears]]+PC[[#This Row],[Counterpart Funding requirements]]+PC[[#This Row],[Cash Required for Contractual Commitments (value next FY)]]+PC[[#This Row],[Non contractual commitments]]</f>
        <v>0</v>
      </c>
      <c r="L277" s="97"/>
      <c r="M277" s="97"/>
      <c r="N277" s="97"/>
      <c r="O277" s="97"/>
      <c r="P277" s="97"/>
    </row>
    <row r="278" spans="1:16" ht="20.25" x14ac:dyDescent="0.3">
      <c r="A278" s="120"/>
      <c r="B278" s="93"/>
      <c r="C278" s="120"/>
      <c r="D278" s="120"/>
      <c r="E278" s="120"/>
      <c r="F278" s="120"/>
      <c r="G278" s="97"/>
      <c r="H278" s="97"/>
      <c r="I278" s="97"/>
      <c r="J278" s="97"/>
      <c r="K278" s="98">
        <f>PC[[#This Row],[Verified Arrears]]+PC[[#This Row],[Counterpart Funding requirements]]+PC[[#This Row],[Cash Required for Contractual Commitments (value next FY)]]+PC[[#This Row],[Non contractual commitments]]</f>
        <v>0</v>
      </c>
      <c r="L278" s="97"/>
      <c r="M278" s="97"/>
      <c r="N278" s="97"/>
      <c r="O278" s="97"/>
      <c r="P278" s="97"/>
    </row>
    <row r="279" spans="1:16" ht="20.25" x14ac:dyDescent="0.3">
      <c r="A279" s="120"/>
      <c r="B279" s="93"/>
      <c r="C279" s="120"/>
      <c r="D279" s="120"/>
      <c r="E279" s="120"/>
      <c r="F279" s="120"/>
      <c r="G279" s="97"/>
      <c r="H279" s="97"/>
      <c r="I279" s="97"/>
      <c r="J279" s="97"/>
      <c r="K279" s="98">
        <f>PC[[#This Row],[Verified Arrears]]+PC[[#This Row],[Counterpart Funding requirements]]+PC[[#This Row],[Cash Required for Contractual Commitments (value next FY)]]+PC[[#This Row],[Non contractual commitments]]</f>
        <v>0</v>
      </c>
      <c r="L279" s="97"/>
      <c r="M279" s="97"/>
      <c r="N279" s="97"/>
      <c r="O279" s="97"/>
      <c r="P279" s="97"/>
    </row>
    <row r="280" spans="1:16" ht="20.25" x14ac:dyDescent="0.3">
      <c r="A280" s="120"/>
      <c r="B280" s="93"/>
      <c r="C280" s="120"/>
      <c r="D280" s="120"/>
      <c r="E280" s="120"/>
      <c r="F280" s="120"/>
      <c r="G280" s="97"/>
      <c r="H280" s="97"/>
      <c r="I280" s="97"/>
      <c r="J280" s="97"/>
      <c r="K280" s="98">
        <f>PC[[#This Row],[Verified Arrears]]+PC[[#This Row],[Counterpart Funding requirements]]+PC[[#This Row],[Cash Required for Contractual Commitments (value next FY)]]+PC[[#This Row],[Non contractual commitments]]</f>
        <v>0</v>
      </c>
      <c r="L280" s="97"/>
      <c r="M280" s="97"/>
      <c r="N280" s="97"/>
      <c r="O280" s="97"/>
      <c r="P280" s="97"/>
    </row>
    <row r="281" spans="1:16" ht="20.25" x14ac:dyDescent="0.3">
      <c r="A281" s="120"/>
      <c r="B281" s="93"/>
      <c r="C281" s="120"/>
      <c r="D281" s="120"/>
      <c r="E281" s="120"/>
      <c r="F281" s="120"/>
      <c r="G281" s="97"/>
      <c r="H281" s="97"/>
      <c r="I281" s="97"/>
      <c r="J281" s="97"/>
      <c r="K281" s="98">
        <f>PC[[#This Row],[Verified Arrears]]+PC[[#This Row],[Counterpart Funding requirements]]+PC[[#This Row],[Cash Required for Contractual Commitments (value next FY)]]+PC[[#This Row],[Non contractual commitments]]</f>
        <v>0</v>
      </c>
      <c r="L281" s="97"/>
      <c r="M281" s="97"/>
      <c r="N281" s="97"/>
      <c r="O281" s="97"/>
      <c r="P281" s="97"/>
    </row>
    <row r="282" spans="1:16" ht="20.25" x14ac:dyDescent="0.3">
      <c r="A282" s="120"/>
      <c r="B282" s="93"/>
      <c r="C282" s="120"/>
      <c r="D282" s="120"/>
      <c r="E282" s="120"/>
      <c r="F282" s="120"/>
      <c r="G282" s="97"/>
      <c r="H282" s="97"/>
      <c r="I282" s="97"/>
      <c r="J282" s="97"/>
      <c r="K282" s="98">
        <f>PC[[#This Row],[Verified Arrears]]+PC[[#This Row],[Counterpart Funding requirements]]+PC[[#This Row],[Cash Required for Contractual Commitments (value next FY)]]+PC[[#This Row],[Non contractual commitments]]</f>
        <v>0</v>
      </c>
      <c r="L282" s="97"/>
      <c r="M282" s="97"/>
      <c r="N282" s="97"/>
      <c r="O282" s="97"/>
      <c r="P282" s="97"/>
    </row>
    <row r="283" spans="1:16" ht="20.25" x14ac:dyDescent="0.3">
      <c r="A283" s="120"/>
      <c r="B283" s="93"/>
      <c r="C283" s="120"/>
      <c r="D283" s="120"/>
      <c r="E283" s="120"/>
      <c r="F283" s="120"/>
      <c r="G283" s="97"/>
      <c r="H283" s="97"/>
      <c r="I283" s="97"/>
      <c r="J283" s="97"/>
      <c r="K283" s="98">
        <f>PC[[#This Row],[Verified Arrears]]+PC[[#This Row],[Counterpart Funding requirements]]+PC[[#This Row],[Cash Required for Contractual Commitments (value next FY)]]+PC[[#This Row],[Non contractual commitments]]</f>
        <v>0</v>
      </c>
      <c r="L283" s="97"/>
      <c r="M283" s="97"/>
      <c r="N283" s="97"/>
      <c r="O283" s="97"/>
      <c r="P283" s="97"/>
    </row>
    <row r="284" spans="1:16" ht="20.25" x14ac:dyDescent="0.3">
      <c r="A284" s="120"/>
      <c r="B284" s="93"/>
      <c r="C284" s="120"/>
      <c r="D284" s="120"/>
      <c r="E284" s="120"/>
      <c r="F284" s="120"/>
      <c r="G284" s="97"/>
      <c r="H284" s="97"/>
      <c r="I284" s="97"/>
      <c r="J284" s="97"/>
      <c r="K284" s="98">
        <f>PC[[#This Row],[Verified Arrears]]+PC[[#This Row],[Counterpart Funding requirements]]+PC[[#This Row],[Cash Required for Contractual Commitments (value next FY)]]+PC[[#This Row],[Non contractual commitments]]</f>
        <v>0</v>
      </c>
      <c r="L284" s="97"/>
      <c r="M284" s="97"/>
      <c r="N284" s="97"/>
      <c r="O284" s="97"/>
      <c r="P284" s="97"/>
    </row>
    <row r="285" spans="1:16" ht="20.25" x14ac:dyDescent="0.3">
      <c r="A285" s="120"/>
      <c r="B285" s="93"/>
      <c r="C285" s="120"/>
      <c r="D285" s="120"/>
      <c r="E285" s="120"/>
      <c r="F285" s="120"/>
      <c r="G285" s="97"/>
      <c r="H285" s="97"/>
      <c r="I285" s="97"/>
      <c r="J285" s="97"/>
      <c r="K285" s="98">
        <f>PC[[#This Row],[Verified Arrears]]+PC[[#This Row],[Counterpart Funding requirements]]+PC[[#This Row],[Cash Required for Contractual Commitments (value next FY)]]+PC[[#This Row],[Non contractual commitments]]</f>
        <v>0</v>
      </c>
      <c r="L285" s="97"/>
      <c r="M285" s="97"/>
      <c r="N285" s="97"/>
      <c r="O285" s="97"/>
      <c r="P285" s="97"/>
    </row>
    <row r="286" spans="1:16" ht="20.25" x14ac:dyDescent="0.3">
      <c r="A286" s="120"/>
      <c r="B286" s="93"/>
      <c r="C286" s="120"/>
      <c r="D286" s="120"/>
      <c r="E286" s="120"/>
      <c r="F286" s="120"/>
      <c r="G286" s="97"/>
      <c r="H286" s="97"/>
      <c r="I286" s="97"/>
      <c r="J286" s="97"/>
      <c r="K286" s="98">
        <f>PC[[#This Row],[Verified Arrears]]+PC[[#This Row],[Counterpart Funding requirements]]+PC[[#This Row],[Cash Required for Contractual Commitments (value next FY)]]+PC[[#This Row],[Non contractual commitments]]</f>
        <v>0</v>
      </c>
      <c r="L286" s="97"/>
      <c r="M286" s="97"/>
      <c r="N286" s="97"/>
      <c r="O286" s="97"/>
      <c r="P286" s="97"/>
    </row>
    <row r="287" spans="1:16" ht="20.25" x14ac:dyDescent="0.3">
      <c r="A287" s="120"/>
      <c r="B287" s="93"/>
      <c r="C287" s="120"/>
      <c r="D287" s="120"/>
      <c r="E287" s="120"/>
      <c r="F287" s="120"/>
      <c r="G287" s="97"/>
      <c r="H287" s="97"/>
      <c r="I287" s="97"/>
      <c r="J287" s="97"/>
      <c r="K287" s="98">
        <f>PC[[#This Row],[Verified Arrears]]+PC[[#This Row],[Counterpart Funding requirements]]+PC[[#This Row],[Cash Required for Contractual Commitments (value next FY)]]+PC[[#This Row],[Non contractual commitments]]</f>
        <v>0</v>
      </c>
      <c r="L287" s="97"/>
      <c r="M287" s="97"/>
      <c r="N287" s="97"/>
      <c r="O287" s="97"/>
      <c r="P287" s="97"/>
    </row>
    <row r="288" spans="1:16" ht="20.25" x14ac:dyDescent="0.3">
      <c r="A288" s="120"/>
      <c r="B288" s="93"/>
      <c r="C288" s="120"/>
      <c r="D288" s="120"/>
      <c r="E288" s="120"/>
      <c r="F288" s="120"/>
      <c r="G288" s="97"/>
      <c r="H288" s="97"/>
      <c r="I288" s="97"/>
      <c r="J288" s="97"/>
      <c r="K288" s="98">
        <f>PC[[#This Row],[Verified Arrears]]+PC[[#This Row],[Counterpart Funding requirements]]+PC[[#This Row],[Cash Required for Contractual Commitments (value next FY)]]+PC[[#This Row],[Non contractual commitments]]</f>
        <v>0</v>
      </c>
      <c r="L288" s="97"/>
      <c r="M288" s="97"/>
      <c r="N288" s="97"/>
      <c r="O288" s="97"/>
      <c r="P288" s="97"/>
    </row>
    <row r="289" spans="1:16" ht="20.25" x14ac:dyDescent="0.3">
      <c r="A289" s="120"/>
      <c r="B289" s="93"/>
      <c r="C289" s="120"/>
      <c r="D289" s="120"/>
      <c r="E289" s="120"/>
      <c r="F289" s="120"/>
      <c r="G289" s="97"/>
      <c r="H289" s="97"/>
      <c r="I289" s="97"/>
      <c r="J289" s="97"/>
      <c r="K289" s="98">
        <f>PC[[#This Row],[Verified Arrears]]+PC[[#This Row],[Counterpart Funding requirements]]+PC[[#This Row],[Cash Required for Contractual Commitments (value next FY)]]+PC[[#This Row],[Non contractual commitments]]</f>
        <v>0</v>
      </c>
      <c r="L289" s="97"/>
      <c r="M289" s="97"/>
      <c r="N289" s="97"/>
      <c r="O289" s="97"/>
      <c r="P289" s="97"/>
    </row>
    <row r="290" spans="1:16" ht="20.25" x14ac:dyDescent="0.3">
      <c r="A290" s="120"/>
      <c r="B290" s="93"/>
      <c r="C290" s="120"/>
      <c r="D290" s="120"/>
      <c r="E290" s="120"/>
      <c r="F290" s="120"/>
      <c r="G290" s="97"/>
      <c r="H290" s="97"/>
      <c r="I290" s="97"/>
      <c r="J290" s="97"/>
      <c r="K290" s="98">
        <f>PC[[#This Row],[Verified Arrears]]+PC[[#This Row],[Counterpart Funding requirements]]+PC[[#This Row],[Cash Required for Contractual Commitments (value next FY)]]+PC[[#This Row],[Non contractual commitments]]</f>
        <v>0</v>
      </c>
      <c r="L290" s="97"/>
      <c r="M290" s="97"/>
      <c r="N290" s="97"/>
      <c r="O290" s="97"/>
      <c r="P290" s="97"/>
    </row>
    <row r="291" spans="1:16" ht="20.25" x14ac:dyDescent="0.3">
      <c r="A291" s="120"/>
      <c r="B291" s="93"/>
      <c r="C291" s="120"/>
      <c r="D291" s="120"/>
      <c r="E291" s="120"/>
      <c r="F291" s="120"/>
      <c r="G291" s="97"/>
      <c r="H291" s="97"/>
      <c r="I291" s="97"/>
      <c r="J291" s="97"/>
      <c r="K291" s="98">
        <f>PC[[#This Row],[Verified Arrears]]+PC[[#This Row],[Counterpart Funding requirements]]+PC[[#This Row],[Cash Required for Contractual Commitments (value next FY)]]+PC[[#This Row],[Non contractual commitments]]</f>
        <v>0</v>
      </c>
      <c r="L291" s="97"/>
      <c r="M291" s="97"/>
      <c r="N291" s="97"/>
      <c r="O291" s="97"/>
      <c r="P291" s="97"/>
    </row>
    <row r="292" spans="1:16" ht="20.25" x14ac:dyDescent="0.3">
      <c r="A292" s="120"/>
      <c r="B292" s="93"/>
      <c r="C292" s="120"/>
      <c r="D292" s="120"/>
      <c r="E292" s="120"/>
      <c r="F292" s="120"/>
      <c r="G292" s="97"/>
      <c r="H292" s="97"/>
      <c r="I292" s="97"/>
      <c r="J292" s="97"/>
      <c r="K292" s="98">
        <f>PC[[#This Row],[Verified Arrears]]+PC[[#This Row],[Counterpart Funding requirements]]+PC[[#This Row],[Cash Required for Contractual Commitments (value next FY)]]+PC[[#This Row],[Non contractual commitments]]</f>
        <v>0</v>
      </c>
      <c r="L292" s="97"/>
      <c r="M292" s="97"/>
      <c r="N292" s="97"/>
      <c r="O292" s="97"/>
      <c r="P292" s="97"/>
    </row>
    <row r="293" spans="1:16" ht="20.25" x14ac:dyDescent="0.3">
      <c r="A293" s="120"/>
      <c r="B293" s="93"/>
      <c r="C293" s="120"/>
      <c r="D293" s="120"/>
      <c r="E293" s="120"/>
      <c r="F293" s="120"/>
      <c r="G293" s="97"/>
      <c r="H293" s="97"/>
      <c r="I293" s="97"/>
      <c r="J293" s="97"/>
      <c r="K293" s="98">
        <f>PC[[#This Row],[Verified Arrears]]+PC[[#This Row],[Counterpart Funding requirements]]+PC[[#This Row],[Cash Required for Contractual Commitments (value next FY)]]+PC[[#This Row],[Non contractual commitments]]</f>
        <v>0</v>
      </c>
      <c r="L293" s="97"/>
      <c r="M293" s="97"/>
      <c r="N293" s="97"/>
      <c r="O293" s="97"/>
      <c r="P293" s="97"/>
    </row>
    <row r="294" spans="1:16" ht="20.25" x14ac:dyDescent="0.3">
      <c r="A294" s="120"/>
      <c r="B294" s="93"/>
      <c r="C294" s="120"/>
      <c r="D294" s="120"/>
      <c r="E294" s="120"/>
      <c r="F294" s="120"/>
      <c r="G294" s="97"/>
      <c r="H294" s="97"/>
      <c r="I294" s="97"/>
      <c r="J294" s="97"/>
      <c r="K294" s="98">
        <f>PC[[#This Row],[Verified Arrears]]+PC[[#This Row],[Counterpart Funding requirements]]+PC[[#This Row],[Cash Required for Contractual Commitments (value next FY)]]+PC[[#This Row],[Non contractual commitments]]</f>
        <v>0</v>
      </c>
      <c r="L294" s="97"/>
      <c r="M294" s="97"/>
      <c r="N294" s="97"/>
      <c r="O294" s="97"/>
      <c r="P294" s="97"/>
    </row>
    <row r="295" spans="1:16" ht="20.25" x14ac:dyDescent="0.3">
      <c r="A295" s="120"/>
      <c r="B295" s="93"/>
      <c r="C295" s="120"/>
      <c r="D295" s="120"/>
      <c r="E295" s="120"/>
      <c r="F295" s="120"/>
      <c r="G295" s="97"/>
      <c r="H295" s="97"/>
      <c r="I295" s="97"/>
      <c r="J295" s="97"/>
      <c r="K295" s="98">
        <f>PC[[#This Row],[Verified Arrears]]+PC[[#This Row],[Counterpart Funding requirements]]+PC[[#This Row],[Cash Required for Contractual Commitments (value next FY)]]+PC[[#This Row],[Non contractual commitments]]</f>
        <v>0</v>
      </c>
      <c r="L295" s="97"/>
      <c r="M295" s="97"/>
      <c r="N295" s="97"/>
      <c r="O295" s="97"/>
      <c r="P295" s="97"/>
    </row>
    <row r="296" spans="1:16" ht="20.25" x14ac:dyDescent="0.3">
      <c r="A296" s="120"/>
      <c r="B296" s="93"/>
      <c r="C296" s="120"/>
      <c r="D296" s="120"/>
      <c r="E296" s="120"/>
      <c r="F296" s="120"/>
      <c r="G296" s="97"/>
      <c r="H296" s="97"/>
      <c r="I296" s="97"/>
      <c r="J296" s="97"/>
      <c r="K296" s="98">
        <f>PC[[#This Row],[Verified Arrears]]+PC[[#This Row],[Counterpart Funding requirements]]+PC[[#This Row],[Cash Required for Contractual Commitments (value next FY)]]+PC[[#This Row],[Non contractual commitments]]</f>
        <v>0</v>
      </c>
      <c r="L296" s="97"/>
      <c r="M296" s="97"/>
      <c r="N296" s="97"/>
      <c r="O296" s="97"/>
      <c r="P296" s="97"/>
    </row>
    <row r="297" spans="1:16" ht="20.25" x14ac:dyDescent="0.3">
      <c r="A297" s="120"/>
      <c r="B297" s="93"/>
      <c r="C297" s="120"/>
      <c r="D297" s="120"/>
      <c r="E297" s="120"/>
      <c r="F297" s="120"/>
      <c r="G297" s="97"/>
      <c r="H297" s="97"/>
      <c r="I297" s="97"/>
      <c r="J297" s="97"/>
      <c r="K297" s="98">
        <f>PC[[#This Row],[Verified Arrears]]+PC[[#This Row],[Counterpart Funding requirements]]+PC[[#This Row],[Cash Required for Contractual Commitments (value next FY)]]+PC[[#This Row],[Non contractual commitments]]</f>
        <v>0</v>
      </c>
      <c r="L297" s="97"/>
      <c r="M297" s="97"/>
      <c r="N297" s="97"/>
      <c r="O297" s="97"/>
      <c r="P297" s="97"/>
    </row>
    <row r="298" spans="1:16" ht="20.25" x14ac:dyDescent="0.3">
      <c r="A298" s="120"/>
      <c r="B298" s="93"/>
      <c r="C298" s="120"/>
      <c r="D298" s="120"/>
      <c r="E298" s="120"/>
      <c r="F298" s="120"/>
      <c r="G298" s="97"/>
      <c r="H298" s="97"/>
      <c r="I298" s="97"/>
      <c r="J298" s="97"/>
      <c r="K298" s="98">
        <f>PC[[#This Row],[Verified Arrears]]+PC[[#This Row],[Counterpart Funding requirements]]+PC[[#This Row],[Cash Required for Contractual Commitments (value next FY)]]+PC[[#This Row],[Non contractual commitments]]</f>
        <v>0</v>
      </c>
      <c r="L298" s="97"/>
      <c r="M298" s="97"/>
      <c r="N298" s="97"/>
      <c r="O298" s="97"/>
      <c r="P298" s="97"/>
    </row>
    <row r="299" spans="1:16" ht="20.25" x14ac:dyDescent="0.3">
      <c r="A299" s="120"/>
      <c r="B299" s="93"/>
      <c r="C299" s="120"/>
      <c r="D299" s="120"/>
      <c r="E299" s="120"/>
      <c r="F299" s="120"/>
      <c r="G299" s="97"/>
      <c r="H299" s="97"/>
      <c r="I299" s="97"/>
      <c r="J299" s="97"/>
      <c r="K299" s="98">
        <f>PC[[#This Row],[Verified Arrears]]+PC[[#This Row],[Counterpart Funding requirements]]+PC[[#This Row],[Cash Required for Contractual Commitments (value next FY)]]+PC[[#This Row],[Non contractual commitments]]</f>
        <v>0</v>
      </c>
      <c r="L299" s="97"/>
      <c r="M299" s="97"/>
      <c r="N299" s="97"/>
      <c r="O299" s="97"/>
      <c r="P299" s="97"/>
    </row>
    <row r="300" spans="1:16" ht="20.25" x14ac:dyDescent="0.3">
      <c r="A300" s="120"/>
      <c r="B300" s="93"/>
      <c r="C300" s="120"/>
      <c r="D300" s="120"/>
      <c r="E300" s="120"/>
      <c r="F300" s="120"/>
      <c r="G300" s="97"/>
      <c r="H300" s="97"/>
      <c r="I300" s="97"/>
      <c r="J300" s="97"/>
      <c r="K300" s="98">
        <f>PC[[#This Row],[Verified Arrears]]+PC[[#This Row],[Counterpart Funding requirements]]+PC[[#This Row],[Cash Required for Contractual Commitments (value next FY)]]+PC[[#This Row],[Non contractual commitments]]</f>
        <v>0</v>
      </c>
      <c r="L300" s="97"/>
      <c r="M300" s="97"/>
      <c r="N300" s="97"/>
      <c r="O300" s="97"/>
      <c r="P300" s="97"/>
    </row>
    <row r="301" spans="1:16" ht="20.25" x14ac:dyDescent="0.3">
      <c r="A301" s="120"/>
      <c r="B301" s="93"/>
      <c r="C301" s="120"/>
      <c r="D301" s="120"/>
      <c r="E301" s="120"/>
      <c r="F301" s="120"/>
      <c r="G301" s="97"/>
      <c r="H301" s="97"/>
      <c r="I301" s="97"/>
      <c r="J301" s="97"/>
      <c r="K301" s="98">
        <f>PC[[#This Row],[Verified Arrears]]+PC[[#This Row],[Counterpart Funding requirements]]+PC[[#This Row],[Cash Required for Contractual Commitments (value next FY)]]+PC[[#This Row],[Non contractual commitments]]</f>
        <v>0</v>
      </c>
      <c r="L301" s="97"/>
      <c r="M301" s="97"/>
      <c r="N301" s="97"/>
      <c r="O301" s="97"/>
      <c r="P301" s="97"/>
    </row>
    <row r="302" spans="1:16" ht="20.25" x14ac:dyDescent="0.3">
      <c r="A302" s="120"/>
      <c r="B302" s="93"/>
      <c r="C302" s="120"/>
      <c r="D302" s="120"/>
      <c r="E302" s="120"/>
      <c r="F302" s="120"/>
      <c r="G302" s="97"/>
      <c r="H302" s="97"/>
      <c r="I302" s="97"/>
      <c r="J302" s="97"/>
      <c r="K302" s="98">
        <f>PC[[#This Row],[Verified Arrears]]+PC[[#This Row],[Counterpart Funding requirements]]+PC[[#This Row],[Cash Required for Contractual Commitments (value next FY)]]+PC[[#This Row],[Non contractual commitments]]</f>
        <v>0</v>
      </c>
      <c r="L302" s="97"/>
      <c r="M302" s="97"/>
      <c r="N302" s="97"/>
      <c r="O302" s="97"/>
      <c r="P302" s="97"/>
    </row>
    <row r="303" spans="1:16" ht="20.25" x14ac:dyDescent="0.3">
      <c r="A303" s="120"/>
      <c r="B303" s="93"/>
      <c r="C303" s="120"/>
      <c r="D303" s="120"/>
      <c r="E303" s="120"/>
      <c r="F303" s="120"/>
      <c r="G303" s="97"/>
      <c r="H303" s="97"/>
      <c r="I303" s="97"/>
      <c r="J303" s="97"/>
      <c r="K303" s="98">
        <f>PC[[#This Row],[Verified Arrears]]+PC[[#This Row],[Counterpart Funding requirements]]+PC[[#This Row],[Cash Required for Contractual Commitments (value next FY)]]+PC[[#This Row],[Non contractual commitments]]</f>
        <v>0</v>
      </c>
      <c r="L303" s="97"/>
      <c r="M303" s="97"/>
      <c r="N303" s="97"/>
      <c r="O303" s="97"/>
      <c r="P303" s="97"/>
    </row>
    <row r="304" spans="1:16" ht="20.25" x14ac:dyDescent="0.3">
      <c r="A304" s="120"/>
      <c r="B304" s="93"/>
      <c r="C304" s="120"/>
      <c r="D304" s="120"/>
      <c r="E304" s="120"/>
      <c r="F304" s="120"/>
      <c r="G304" s="97"/>
      <c r="H304" s="97"/>
      <c r="I304" s="97"/>
      <c r="J304" s="97"/>
      <c r="K304" s="98">
        <f>PC[[#This Row],[Verified Arrears]]+PC[[#This Row],[Counterpart Funding requirements]]+PC[[#This Row],[Cash Required for Contractual Commitments (value next FY)]]+PC[[#This Row],[Non contractual commitments]]</f>
        <v>0</v>
      </c>
      <c r="L304" s="97"/>
      <c r="M304" s="97"/>
      <c r="N304" s="97"/>
      <c r="O304" s="97"/>
      <c r="P304" s="97"/>
    </row>
    <row r="305" spans="1:16" ht="20.25" x14ac:dyDescent="0.3">
      <c r="A305" s="120"/>
      <c r="B305" s="93"/>
      <c r="C305" s="120"/>
      <c r="D305" s="120"/>
      <c r="E305" s="120"/>
      <c r="F305" s="120"/>
      <c r="G305" s="97"/>
      <c r="H305" s="97"/>
      <c r="I305" s="97"/>
      <c r="J305" s="97"/>
      <c r="K305" s="98">
        <f>PC[[#This Row],[Verified Arrears]]+PC[[#This Row],[Counterpart Funding requirements]]+PC[[#This Row],[Cash Required for Contractual Commitments (value next FY)]]+PC[[#This Row],[Non contractual commitments]]</f>
        <v>0</v>
      </c>
      <c r="L305" s="97"/>
      <c r="M305" s="97"/>
      <c r="N305" s="97"/>
      <c r="O305" s="97"/>
      <c r="P305" s="97"/>
    </row>
    <row r="306" spans="1:16" ht="20.25" x14ac:dyDescent="0.3">
      <c r="A306" s="120"/>
      <c r="B306" s="93"/>
      <c r="C306" s="120"/>
      <c r="D306" s="120"/>
      <c r="E306" s="120"/>
      <c r="F306" s="120"/>
      <c r="G306" s="97"/>
      <c r="H306" s="97"/>
      <c r="I306" s="97"/>
      <c r="J306" s="97"/>
      <c r="K306" s="98">
        <f>PC[[#This Row],[Verified Arrears]]+PC[[#This Row],[Counterpart Funding requirements]]+PC[[#This Row],[Cash Required for Contractual Commitments (value next FY)]]+PC[[#This Row],[Non contractual commitments]]</f>
        <v>0</v>
      </c>
      <c r="L306" s="97"/>
      <c r="M306" s="97"/>
      <c r="N306" s="97"/>
      <c r="O306" s="97"/>
      <c r="P306" s="97"/>
    </row>
    <row r="307" spans="1:16" ht="20.25" x14ac:dyDescent="0.3">
      <c r="A307" s="120"/>
      <c r="B307" s="93"/>
      <c r="C307" s="120"/>
      <c r="D307" s="120"/>
      <c r="E307" s="120"/>
      <c r="F307" s="120"/>
      <c r="G307" s="97"/>
      <c r="H307" s="97"/>
      <c r="I307" s="97"/>
      <c r="J307" s="97"/>
      <c r="K307" s="98">
        <f>PC[[#This Row],[Verified Arrears]]+PC[[#This Row],[Counterpart Funding requirements]]+PC[[#This Row],[Cash Required for Contractual Commitments (value next FY)]]+PC[[#This Row],[Non contractual commitments]]</f>
        <v>0</v>
      </c>
      <c r="L307" s="97"/>
      <c r="M307" s="97"/>
      <c r="N307" s="97"/>
      <c r="O307" s="97"/>
      <c r="P307" s="97"/>
    </row>
    <row r="308" spans="1:16" ht="20.25" x14ac:dyDescent="0.3">
      <c r="A308" s="120"/>
      <c r="B308" s="93"/>
      <c r="C308" s="120"/>
      <c r="D308" s="120"/>
      <c r="E308" s="120"/>
      <c r="F308" s="120"/>
      <c r="G308" s="97"/>
      <c r="H308" s="97"/>
      <c r="I308" s="97"/>
      <c r="J308" s="97"/>
      <c r="K308" s="98">
        <f>PC[[#This Row],[Verified Arrears]]+PC[[#This Row],[Counterpart Funding requirements]]+PC[[#This Row],[Cash Required for Contractual Commitments (value next FY)]]+PC[[#This Row],[Non contractual commitments]]</f>
        <v>0</v>
      </c>
      <c r="L308" s="97"/>
      <c r="M308" s="97"/>
      <c r="N308" s="97"/>
      <c r="O308" s="97"/>
      <c r="P308" s="97"/>
    </row>
    <row r="309" spans="1:16" ht="20.25" x14ac:dyDescent="0.3">
      <c r="A309" s="120"/>
      <c r="B309" s="93"/>
      <c r="C309" s="120"/>
      <c r="D309" s="120"/>
      <c r="E309" s="120"/>
      <c r="F309" s="120"/>
      <c r="G309" s="97"/>
      <c r="H309" s="97"/>
      <c r="I309" s="97"/>
      <c r="J309" s="97"/>
      <c r="K309" s="98">
        <f>PC[[#This Row],[Verified Arrears]]+PC[[#This Row],[Counterpart Funding requirements]]+PC[[#This Row],[Cash Required for Contractual Commitments (value next FY)]]+PC[[#This Row],[Non contractual commitments]]</f>
        <v>0</v>
      </c>
      <c r="L309" s="97"/>
      <c r="M309" s="97"/>
      <c r="N309" s="97"/>
      <c r="O309" s="97"/>
      <c r="P309" s="97"/>
    </row>
    <row r="310" spans="1:16" ht="20.25" x14ac:dyDescent="0.3">
      <c r="A310" s="120"/>
      <c r="B310" s="93"/>
      <c r="C310" s="120"/>
      <c r="D310" s="120"/>
      <c r="E310" s="120"/>
      <c r="F310" s="120"/>
      <c r="G310" s="97"/>
      <c r="H310" s="97"/>
      <c r="I310" s="97"/>
      <c r="J310" s="97"/>
      <c r="K310" s="98">
        <f>PC[[#This Row],[Verified Arrears]]+PC[[#This Row],[Counterpart Funding requirements]]+PC[[#This Row],[Cash Required for Contractual Commitments (value next FY)]]+PC[[#This Row],[Non contractual commitments]]</f>
        <v>0</v>
      </c>
      <c r="L310" s="97"/>
      <c r="M310" s="97"/>
      <c r="N310" s="97"/>
      <c r="O310" s="97"/>
      <c r="P310" s="97"/>
    </row>
    <row r="311" spans="1:16" ht="20.25" x14ac:dyDescent="0.3">
      <c r="A311" s="120"/>
      <c r="B311" s="93"/>
      <c r="C311" s="120"/>
      <c r="D311" s="120"/>
      <c r="E311" s="120"/>
      <c r="F311" s="120"/>
      <c r="G311" s="97"/>
      <c r="H311" s="97"/>
      <c r="I311" s="97"/>
      <c r="J311" s="97"/>
      <c r="K311" s="98">
        <f>PC[[#This Row],[Verified Arrears]]+PC[[#This Row],[Counterpart Funding requirements]]+PC[[#This Row],[Cash Required for Contractual Commitments (value next FY)]]+PC[[#This Row],[Non contractual commitments]]</f>
        <v>0</v>
      </c>
      <c r="L311" s="97"/>
      <c r="M311" s="97"/>
      <c r="N311" s="97"/>
      <c r="O311" s="97"/>
      <c r="P311" s="97"/>
    </row>
    <row r="312" spans="1:16" ht="20.25" x14ac:dyDescent="0.3">
      <c r="A312" s="120"/>
      <c r="B312" s="93"/>
      <c r="C312" s="120"/>
      <c r="D312" s="120"/>
      <c r="E312" s="120"/>
      <c r="F312" s="120"/>
      <c r="G312" s="97"/>
      <c r="H312" s="97"/>
      <c r="I312" s="97"/>
      <c r="J312" s="97"/>
      <c r="K312" s="98">
        <f>PC[[#This Row],[Verified Arrears]]+PC[[#This Row],[Counterpart Funding requirements]]+PC[[#This Row],[Cash Required for Contractual Commitments (value next FY)]]+PC[[#This Row],[Non contractual commitments]]</f>
        <v>0</v>
      </c>
      <c r="L312" s="97"/>
      <c r="M312" s="97"/>
      <c r="N312" s="97"/>
      <c r="O312" s="97"/>
      <c r="P312" s="97"/>
    </row>
    <row r="313" spans="1:16" ht="20.25" x14ac:dyDescent="0.3">
      <c r="A313" s="120"/>
      <c r="B313" s="93"/>
      <c r="C313" s="120"/>
      <c r="D313" s="120"/>
      <c r="E313" s="120"/>
      <c r="F313" s="120"/>
      <c r="G313" s="97"/>
      <c r="H313" s="97"/>
      <c r="I313" s="97"/>
      <c r="J313" s="97"/>
      <c r="K313" s="98">
        <f>PC[[#This Row],[Verified Arrears]]+PC[[#This Row],[Counterpart Funding requirements]]+PC[[#This Row],[Cash Required for Contractual Commitments (value next FY)]]+PC[[#This Row],[Non contractual commitments]]</f>
        <v>0</v>
      </c>
      <c r="L313" s="97"/>
      <c r="M313" s="97"/>
      <c r="N313" s="97"/>
      <c r="O313" s="97"/>
      <c r="P313" s="97"/>
    </row>
    <row r="314" spans="1:16" ht="20.25" x14ac:dyDescent="0.3">
      <c r="A314" s="120"/>
      <c r="B314" s="93"/>
      <c r="C314" s="120"/>
      <c r="D314" s="120"/>
      <c r="E314" s="120"/>
      <c r="F314" s="120"/>
      <c r="G314" s="97"/>
      <c r="H314" s="97"/>
      <c r="I314" s="97"/>
      <c r="J314" s="97"/>
      <c r="K314" s="98">
        <f>PC[[#This Row],[Verified Arrears]]+PC[[#This Row],[Counterpart Funding requirements]]+PC[[#This Row],[Cash Required for Contractual Commitments (value next FY)]]+PC[[#This Row],[Non contractual commitments]]</f>
        <v>0</v>
      </c>
      <c r="L314" s="97"/>
      <c r="M314" s="97"/>
      <c r="N314" s="97"/>
      <c r="O314" s="97"/>
      <c r="P314" s="97"/>
    </row>
    <row r="315" spans="1:16" ht="20.25" x14ac:dyDescent="0.3">
      <c r="A315" s="120"/>
      <c r="B315" s="93"/>
      <c r="C315" s="120"/>
      <c r="D315" s="120"/>
      <c r="E315" s="120"/>
      <c r="F315" s="120"/>
      <c r="G315" s="97"/>
      <c r="H315" s="97"/>
      <c r="I315" s="97"/>
      <c r="J315" s="97"/>
      <c r="K315" s="98">
        <f>PC[[#This Row],[Verified Arrears]]+PC[[#This Row],[Counterpart Funding requirements]]+PC[[#This Row],[Cash Required for Contractual Commitments (value next FY)]]+PC[[#This Row],[Non contractual commitments]]</f>
        <v>0</v>
      </c>
      <c r="L315" s="97"/>
      <c r="M315" s="97"/>
      <c r="N315" s="97"/>
      <c r="O315" s="97"/>
      <c r="P315" s="97"/>
    </row>
    <row r="316" spans="1:16" ht="20.25" x14ac:dyDescent="0.3">
      <c r="A316" s="120"/>
      <c r="B316" s="93"/>
      <c r="C316" s="120"/>
      <c r="D316" s="120"/>
      <c r="E316" s="120"/>
      <c r="F316" s="120"/>
      <c r="G316" s="97"/>
      <c r="H316" s="97"/>
      <c r="I316" s="97"/>
      <c r="J316" s="97"/>
      <c r="K316" s="98">
        <f>PC[[#This Row],[Verified Arrears]]+PC[[#This Row],[Counterpart Funding requirements]]+PC[[#This Row],[Cash Required for Contractual Commitments (value next FY)]]+PC[[#This Row],[Non contractual commitments]]</f>
        <v>0</v>
      </c>
      <c r="L316" s="97"/>
      <c r="M316" s="97"/>
      <c r="N316" s="97"/>
      <c r="O316" s="97"/>
      <c r="P316" s="97"/>
    </row>
    <row r="317" spans="1:16" ht="20.25" x14ac:dyDescent="0.3">
      <c r="A317" s="120"/>
      <c r="B317" s="93"/>
      <c r="C317" s="120"/>
      <c r="D317" s="120"/>
      <c r="E317" s="120"/>
      <c r="F317" s="120"/>
      <c r="G317" s="97"/>
      <c r="H317" s="97"/>
      <c r="I317" s="97"/>
      <c r="J317" s="97"/>
      <c r="K317" s="98">
        <f>PC[[#This Row],[Verified Arrears]]+PC[[#This Row],[Counterpart Funding requirements]]+PC[[#This Row],[Cash Required for Contractual Commitments (value next FY)]]+PC[[#This Row],[Non contractual commitments]]</f>
        <v>0</v>
      </c>
      <c r="L317" s="97"/>
      <c r="M317" s="97"/>
      <c r="N317" s="97"/>
      <c r="O317" s="97"/>
      <c r="P317" s="97"/>
    </row>
    <row r="318" spans="1:16" ht="20.25" x14ac:dyDescent="0.3">
      <c r="A318" s="120"/>
      <c r="B318" s="93"/>
      <c r="C318" s="120"/>
      <c r="D318" s="120"/>
      <c r="E318" s="120"/>
      <c r="F318" s="120"/>
      <c r="G318" s="97"/>
      <c r="H318" s="97"/>
      <c r="I318" s="97"/>
      <c r="J318" s="97"/>
      <c r="K318" s="98">
        <f>PC[[#This Row],[Verified Arrears]]+PC[[#This Row],[Counterpart Funding requirements]]+PC[[#This Row],[Cash Required for Contractual Commitments (value next FY)]]+PC[[#This Row],[Non contractual commitments]]</f>
        <v>0</v>
      </c>
      <c r="L318" s="97"/>
      <c r="M318" s="97"/>
      <c r="N318" s="97"/>
      <c r="O318" s="97"/>
      <c r="P318" s="97"/>
    </row>
    <row r="319" spans="1:16" ht="20.25" x14ac:dyDescent="0.3">
      <c r="A319" s="120"/>
      <c r="B319" s="93"/>
      <c r="C319" s="120"/>
      <c r="D319" s="120"/>
      <c r="E319" s="120"/>
      <c r="F319" s="120"/>
      <c r="G319" s="97"/>
      <c r="H319" s="97"/>
      <c r="I319" s="97"/>
      <c r="J319" s="97"/>
      <c r="K319" s="98">
        <f>PC[[#This Row],[Verified Arrears]]+PC[[#This Row],[Counterpart Funding requirements]]+PC[[#This Row],[Cash Required for Contractual Commitments (value next FY)]]+PC[[#This Row],[Non contractual commitments]]</f>
        <v>0</v>
      </c>
      <c r="L319" s="97"/>
      <c r="M319" s="97"/>
      <c r="N319" s="97"/>
      <c r="O319" s="97"/>
      <c r="P319" s="97"/>
    </row>
    <row r="320" spans="1:16" ht="20.25" x14ac:dyDescent="0.3">
      <c r="A320" s="120"/>
      <c r="B320" s="93"/>
      <c r="C320" s="120"/>
      <c r="D320" s="120"/>
      <c r="E320" s="120"/>
      <c r="F320" s="120"/>
      <c r="G320" s="97"/>
      <c r="H320" s="97"/>
      <c r="I320" s="97"/>
      <c r="J320" s="97"/>
      <c r="K320" s="98">
        <f>PC[[#This Row],[Verified Arrears]]+PC[[#This Row],[Counterpart Funding requirements]]+PC[[#This Row],[Cash Required for Contractual Commitments (value next FY)]]+PC[[#This Row],[Non contractual commitments]]</f>
        <v>0</v>
      </c>
      <c r="L320" s="97"/>
      <c r="M320" s="97"/>
      <c r="N320" s="97"/>
      <c r="O320" s="97"/>
      <c r="P320" s="97"/>
    </row>
    <row r="321" spans="1:16" ht="20.25" x14ac:dyDescent="0.3">
      <c r="A321" s="120"/>
      <c r="B321" s="93"/>
      <c r="C321" s="120"/>
      <c r="D321" s="120"/>
      <c r="E321" s="120"/>
      <c r="F321" s="120"/>
      <c r="G321" s="97"/>
      <c r="H321" s="97"/>
      <c r="I321" s="97"/>
      <c r="J321" s="97"/>
      <c r="K321" s="98">
        <f>PC[[#This Row],[Verified Arrears]]+PC[[#This Row],[Counterpart Funding requirements]]+PC[[#This Row],[Cash Required for Contractual Commitments (value next FY)]]+PC[[#This Row],[Non contractual commitments]]</f>
        <v>0</v>
      </c>
      <c r="L321" s="97"/>
      <c r="M321" s="97"/>
      <c r="N321" s="97"/>
      <c r="O321" s="97"/>
      <c r="P321" s="97"/>
    </row>
    <row r="322" spans="1:16" ht="20.25" x14ac:dyDescent="0.3">
      <c r="A322" s="120"/>
      <c r="B322" s="93"/>
      <c r="C322" s="120"/>
      <c r="D322" s="120"/>
      <c r="E322" s="120"/>
      <c r="F322" s="120"/>
      <c r="G322" s="97"/>
      <c r="H322" s="97"/>
      <c r="I322" s="97"/>
      <c r="J322" s="97"/>
      <c r="K322" s="98">
        <f>PC[[#This Row],[Verified Arrears]]+PC[[#This Row],[Counterpart Funding requirements]]+PC[[#This Row],[Cash Required for Contractual Commitments (value next FY)]]+PC[[#This Row],[Non contractual commitments]]</f>
        <v>0</v>
      </c>
      <c r="L322" s="97"/>
      <c r="M322" s="97"/>
      <c r="N322" s="97"/>
      <c r="O322" s="97"/>
      <c r="P322" s="97"/>
    </row>
    <row r="323" spans="1:16" ht="20.25" x14ac:dyDescent="0.3">
      <c r="A323" s="120"/>
      <c r="B323" s="93"/>
      <c r="C323" s="120"/>
      <c r="D323" s="120"/>
      <c r="E323" s="120"/>
      <c r="F323" s="120"/>
      <c r="G323" s="97"/>
      <c r="H323" s="97"/>
      <c r="I323" s="97"/>
      <c r="J323" s="97"/>
      <c r="K323" s="98">
        <f>PC[[#This Row],[Verified Arrears]]+PC[[#This Row],[Counterpart Funding requirements]]+PC[[#This Row],[Cash Required for Contractual Commitments (value next FY)]]+PC[[#This Row],[Non contractual commitments]]</f>
        <v>0</v>
      </c>
      <c r="L323" s="97"/>
      <c r="M323" s="97"/>
      <c r="N323" s="97"/>
      <c r="O323" s="97"/>
      <c r="P323" s="97"/>
    </row>
    <row r="324" spans="1:16" ht="20.25" x14ac:dyDescent="0.3">
      <c r="A324" s="120"/>
      <c r="B324" s="93"/>
      <c r="C324" s="120"/>
      <c r="D324" s="120"/>
      <c r="E324" s="120"/>
      <c r="F324" s="120"/>
      <c r="G324" s="97"/>
      <c r="H324" s="97"/>
      <c r="I324" s="97"/>
      <c r="J324" s="97"/>
      <c r="K324" s="98">
        <f>PC[[#This Row],[Verified Arrears]]+PC[[#This Row],[Counterpart Funding requirements]]+PC[[#This Row],[Cash Required for Contractual Commitments (value next FY)]]+PC[[#This Row],[Non contractual commitments]]</f>
        <v>0</v>
      </c>
      <c r="L324" s="97"/>
      <c r="M324" s="97"/>
      <c r="N324" s="97"/>
      <c r="O324" s="97"/>
      <c r="P324" s="97"/>
    </row>
    <row r="325" spans="1:16" ht="20.25" x14ac:dyDescent="0.3">
      <c r="A325" s="120"/>
      <c r="B325" s="93"/>
      <c r="C325" s="120"/>
      <c r="D325" s="120"/>
      <c r="E325" s="120"/>
      <c r="F325" s="120"/>
      <c r="G325" s="97"/>
      <c r="H325" s="97"/>
      <c r="I325" s="97"/>
      <c r="J325" s="97"/>
      <c r="K325" s="98">
        <f>PC[[#This Row],[Verified Arrears]]+PC[[#This Row],[Counterpart Funding requirements]]+PC[[#This Row],[Cash Required for Contractual Commitments (value next FY)]]+PC[[#This Row],[Non contractual commitments]]</f>
        <v>0</v>
      </c>
      <c r="L325" s="97"/>
      <c r="M325" s="97"/>
      <c r="N325" s="97"/>
      <c r="O325" s="97"/>
      <c r="P325" s="97"/>
    </row>
    <row r="326" spans="1:16" ht="20.25" x14ac:dyDescent="0.3">
      <c r="A326" s="120"/>
      <c r="B326" s="93"/>
      <c r="C326" s="120"/>
      <c r="D326" s="120"/>
      <c r="E326" s="120"/>
      <c r="F326" s="120"/>
      <c r="G326" s="97"/>
      <c r="H326" s="97"/>
      <c r="I326" s="97"/>
      <c r="J326" s="97"/>
      <c r="K326" s="98">
        <f>PC[[#This Row],[Verified Arrears]]+PC[[#This Row],[Counterpart Funding requirements]]+PC[[#This Row],[Cash Required for Contractual Commitments (value next FY)]]+PC[[#This Row],[Non contractual commitments]]</f>
        <v>0</v>
      </c>
      <c r="L326" s="97"/>
      <c r="M326" s="97"/>
      <c r="N326" s="97"/>
      <c r="O326" s="97"/>
      <c r="P326" s="97"/>
    </row>
    <row r="327" spans="1:16" ht="20.25" x14ac:dyDescent="0.3">
      <c r="A327" s="120"/>
      <c r="B327" s="93"/>
      <c r="C327" s="120"/>
      <c r="D327" s="120"/>
      <c r="E327" s="120"/>
      <c r="F327" s="120"/>
      <c r="G327" s="97"/>
      <c r="H327" s="97"/>
      <c r="I327" s="97"/>
      <c r="J327" s="97"/>
      <c r="K327" s="98">
        <f>PC[[#This Row],[Verified Arrears]]+PC[[#This Row],[Counterpart Funding requirements]]+PC[[#This Row],[Cash Required for Contractual Commitments (value next FY)]]+PC[[#This Row],[Non contractual commitments]]</f>
        <v>0</v>
      </c>
      <c r="L327" s="97"/>
      <c r="M327" s="97"/>
      <c r="N327" s="97"/>
      <c r="O327" s="97"/>
      <c r="P327" s="97"/>
    </row>
    <row r="328" spans="1:16" ht="20.25" x14ac:dyDescent="0.3">
      <c r="A328" s="120"/>
      <c r="B328" s="93"/>
      <c r="C328" s="120"/>
      <c r="D328" s="120"/>
      <c r="E328" s="120"/>
      <c r="F328" s="120"/>
      <c r="G328" s="97"/>
      <c r="H328" s="97"/>
      <c r="I328" s="97"/>
      <c r="J328" s="97"/>
      <c r="K328" s="98">
        <f>PC[[#This Row],[Verified Arrears]]+PC[[#This Row],[Counterpart Funding requirements]]+PC[[#This Row],[Cash Required for Contractual Commitments (value next FY)]]+PC[[#This Row],[Non contractual commitments]]</f>
        <v>0</v>
      </c>
      <c r="L328" s="97"/>
      <c r="M328" s="97"/>
      <c r="N328" s="97"/>
      <c r="O328" s="97"/>
      <c r="P328" s="97"/>
    </row>
    <row r="329" spans="1:16" ht="20.25" x14ac:dyDescent="0.3">
      <c r="A329" s="120"/>
      <c r="B329" s="93"/>
      <c r="C329" s="120"/>
      <c r="D329" s="120"/>
      <c r="E329" s="120"/>
      <c r="F329" s="120"/>
      <c r="G329" s="97"/>
      <c r="H329" s="97"/>
      <c r="I329" s="97"/>
      <c r="J329" s="97"/>
      <c r="K329" s="98">
        <f>PC[[#This Row],[Verified Arrears]]+PC[[#This Row],[Counterpart Funding requirements]]+PC[[#This Row],[Cash Required for Contractual Commitments (value next FY)]]+PC[[#This Row],[Non contractual commitments]]</f>
        <v>0</v>
      </c>
      <c r="L329" s="97"/>
      <c r="M329" s="97"/>
      <c r="N329" s="97"/>
      <c r="O329" s="97"/>
      <c r="P329" s="97"/>
    </row>
    <row r="330" spans="1:16" ht="20.25" x14ac:dyDescent="0.3">
      <c r="A330" s="120"/>
      <c r="B330" s="93"/>
      <c r="C330" s="120"/>
      <c r="D330" s="120"/>
      <c r="E330" s="120"/>
      <c r="F330" s="120"/>
      <c r="G330" s="97"/>
      <c r="H330" s="97"/>
      <c r="I330" s="97"/>
      <c r="J330" s="97"/>
      <c r="K330" s="98">
        <f>PC[[#This Row],[Verified Arrears]]+PC[[#This Row],[Counterpart Funding requirements]]+PC[[#This Row],[Cash Required for Contractual Commitments (value next FY)]]+PC[[#This Row],[Non contractual commitments]]</f>
        <v>0</v>
      </c>
      <c r="L330" s="97"/>
      <c r="M330" s="97"/>
      <c r="N330" s="97"/>
      <c r="O330" s="97"/>
      <c r="P330" s="97"/>
    </row>
    <row r="331" spans="1:16" ht="20.25" x14ac:dyDescent="0.3">
      <c r="A331" s="120"/>
      <c r="B331" s="93"/>
      <c r="C331" s="120"/>
      <c r="D331" s="120"/>
      <c r="E331" s="120"/>
      <c r="F331" s="120"/>
      <c r="G331" s="97"/>
      <c r="H331" s="97"/>
      <c r="I331" s="97"/>
      <c r="J331" s="97"/>
      <c r="K331" s="98">
        <f>PC[[#This Row],[Verified Arrears]]+PC[[#This Row],[Counterpart Funding requirements]]+PC[[#This Row],[Cash Required for Contractual Commitments (value next FY)]]+PC[[#This Row],[Non contractual commitments]]</f>
        <v>0</v>
      </c>
      <c r="L331" s="97"/>
      <c r="M331" s="97"/>
      <c r="N331" s="97"/>
      <c r="O331" s="97"/>
      <c r="P331" s="97"/>
    </row>
    <row r="332" spans="1:16" ht="20.25" x14ac:dyDescent="0.3">
      <c r="A332" s="120"/>
      <c r="B332" s="93"/>
      <c r="C332" s="120"/>
      <c r="D332" s="120"/>
      <c r="E332" s="120"/>
      <c r="F332" s="120"/>
      <c r="G332" s="97"/>
      <c r="H332" s="97"/>
      <c r="I332" s="97"/>
      <c r="J332" s="97"/>
      <c r="K332" s="98">
        <f>PC[[#This Row],[Verified Arrears]]+PC[[#This Row],[Counterpart Funding requirements]]+PC[[#This Row],[Cash Required for Contractual Commitments (value next FY)]]+PC[[#This Row],[Non contractual commitments]]</f>
        <v>0</v>
      </c>
      <c r="L332" s="97"/>
      <c r="M332" s="97"/>
      <c r="N332" s="97"/>
      <c r="O332" s="97"/>
      <c r="P332" s="97"/>
    </row>
    <row r="333" spans="1:16" ht="20.25" x14ac:dyDescent="0.3">
      <c r="A333" s="120"/>
      <c r="B333" s="93"/>
      <c r="C333" s="120"/>
      <c r="D333" s="120"/>
      <c r="E333" s="120"/>
      <c r="F333" s="120"/>
      <c r="G333" s="97"/>
      <c r="H333" s="97"/>
      <c r="I333" s="97"/>
      <c r="J333" s="97"/>
      <c r="K333" s="98">
        <f>PC[[#This Row],[Verified Arrears]]+PC[[#This Row],[Counterpart Funding requirements]]+PC[[#This Row],[Cash Required for Contractual Commitments (value next FY)]]+PC[[#This Row],[Non contractual commitments]]</f>
        <v>0</v>
      </c>
      <c r="L333" s="97"/>
      <c r="M333" s="97"/>
      <c r="N333" s="97"/>
      <c r="O333" s="97"/>
      <c r="P333" s="97"/>
    </row>
    <row r="334" spans="1:16" ht="20.25" x14ac:dyDescent="0.3">
      <c r="A334" s="120"/>
      <c r="B334" s="93"/>
      <c r="C334" s="120"/>
      <c r="D334" s="120"/>
      <c r="E334" s="120"/>
      <c r="F334" s="120"/>
      <c r="G334" s="97"/>
      <c r="H334" s="97"/>
      <c r="I334" s="97"/>
      <c r="J334" s="97"/>
      <c r="K334" s="98">
        <f>PC[[#This Row],[Verified Arrears]]+PC[[#This Row],[Counterpart Funding requirements]]+PC[[#This Row],[Cash Required for Contractual Commitments (value next FY)]]+PC[[#This Row],[Non contractual commitments]]</f>
        <v>0</v>
      </c>
      <c r="L334" s="97"/>
      <c r="M334" s="97"/>
      <c r="N334" s="97"/>
      <c r="O334" s="97"/>
      <c r="P334" s="97"/>
    </row>
    <row r="335" spans="1:16" ht="20.25" x14ac:dyDescent="0.3">
      <c r="A335" s="120"/>
      <c r="B335" s="93"/>
      <c r="C335" s="120"/>
      <c r="D335" s="120"/>
      <c r="E335" s="120"/>
      <c r="F335" s="120"/>
      <c r="G335" s="97"/>
      <c r="H335" s="97"/>
      <c r="I335" s="97"/>
      <c r="J335" s="97"/>
      <c r="K335" s="98">
        <f>PC[[#This Row],[Verified Arrears]]+PC[[#This Row],[Counterpart Funding requirements]]+PC[[#This Row],[Cash Required for Contractual Commitments (value next FY)]]+PC[[#This Row],[Non contractual commitments]]</f>
        <v>0</v>
      </c>
      <c r="L335" s="97"/>
      <c r="M335" s="97"/>
      <c r="N335" s="97"/>
      <c r="O335" s="97"/>
      <c r="P335" s="97"/>
    </row>
    <row r="336" spans="1:16" ht="20.25" x14ac:dyDescent="0.3">
      <c r="A336" s="120"/>
      <c r="B336" s="93"/>
      <c r="C336" s="120"/>
      <c r="D336" s="120"/>
      <c r="E336" s="120"/>
      <c r="F336" s="120"/>
      <c r="G336" s="97"/>
      <c r="H336" s="97"/>
      <c r="I336" s="97"/>
      <c r="J336" s="97"/>
      <c r="K336" s="98">
        <f>PC[[#This Row],[Verified Arrears]]+PC[[#This Row],[Counterpart Funding requirements]]+PC[[#This Row],[Cash Required for Contractual Commitments (value next FY)]]+PC[[#This Row],[Non contractual commitments]]</f>
        <v>0</v>
      </c>
      <c r="L336" s="97"/>
      <c r="M336" s="97"/>
      <c r="N336" s="97"/>
      <c r="O336" s="97"/>
      <c r="P336" s="97"/>
    </row>
    <row r="337" spans="1:16" ht="20.25" x14ac:dyDescent="0.3">
      <c r="A337" s="120"/>
      <c r="B337" s="93"/>
      <c r="C337" s="120"/>
      <c r="D337" s="120"/>
      <c r="E337" s="120"/>
      <c r="F337" s="120"/>
      <c r="G337" s="97"/>
      <c r="H337" s="97"/>
      <c r="I337" s="97"/>
      <c r="J337" s="97"/>
      <c r="K337" s="98">
        <f>PC[[#This Row],[Verified Arrears]]+PC[[#This Row],[Counterpart Funding requirements]]+PC[[#This Row],[Cash Required for Contractual Commitments (value next FY)]]+PC[[#This Row],[Non contractual commitments]]</f>
        <v>0</v>
      </c>
      <c r="L337" s="97"/>
      <c r="M337" s="97"/>
      <c r="N337" s="97"/>
      <c r="O337" s="97"/>
      <c r="P337" s="97"/>
    </row>
    <row r="338" spans="1:16" ht="20.25" x14ac:dyDescent="0.3">
      <c r="A338" s="120"/>
      <c r="B338" s="93"/>
      <c r="C338" s="120"/>
      <c r="D338" s="120"/>
      <c r="E338" s="120"/>
      <c r="F338" s="120"/>
      <c r="G338" s="97"/>
      <c r="H338" s="97"/>
      <c r="I338" s="97"/>
      <c r="J338" s="97"/>
      <c r="K338" s="98">
        <f>PC[[#This Row],[Verified Arrears]]+PC[[#This Row],[Counterpart Funding requirements]]+PC[[#This Row],[Cash Required for Contractual Commitments (value next FY)]]+PC[[#This Row],[Non contractual commitments]]</f>
        <v>0</v>
      </c>
      <c r="L338" s="97"/>
      <c r="M338" s="97"/>
      <c r="N338" s="97"/>
      <c r="O338" s="97"/>
      <c r="P338" s="97"/>
    </row>
    <row r="339" spans="1:16" ht="20.25" x14ac:dyDescent="0.3">
      <c r="A339" s="120"/>
      <c r="B339" s="93"/>
      <c r="C339" s="120"/>
      <c r="D339" s="120"/>
      <c r="E339" s="120"/>
      <c r="F339" s="120"/>
      <c r="G339" s="97"/>
      <c r="H339" s="97"/>
      <c r="I339" s="97"/>
      <c r="J339" s="97"/>
      <c r="K339" s="98">
        <f>PC[[#This Row],[Verified Arrears]]+PC[[#This Row],[Counterpart Funding requirements]]+PC[[#This Row],[Cash Required for Contractual Commitments (value next FY)]]+PC[[#This Row],[Non contractual commitments]]</f>
        <v>0</v>
      </c>
      <c r="L339" s="97"/>
      <c r="M339" s="97"/>
      <c r="N339" s="97"/>
      <c r="O339" s="97"/>
      <c r="P339" s="97"/>
    </row>
    <row r="340" spans="1:16" ht="20.25" x14ac:dyDescent="0.3">
      <c r="A340" s="120"/>
      <c r="B340" s="93"/>
      <c r="C340" s="120"/>
      <c r="D340" s="120"/>
      <c r="E340" s="120"/>
      <c r="F340" s="120"/>
      <c r="G340" s="97"/>
      <c r="H340" s="97"/>
      <c r="I340" s="97"/>
      <c r="J340" s="97"/>
      <c r="K340" s="98">
        <f>PC[[#This Row],[Verified Arrears]]+PC[[#This Row],[Counterpart Funding requirements]]+PC[[#This Row],[Cash Required for Contractual Commitments (value next FY)]]+PC[[#This Row],[Non contractual commitments]]</f>
        <v>0</v>
      </c>
      <c r="L340" s="97"/>
      <c r="M340" s="97"/>
      <c r="N340" s="97"/>
      <c r="O340" s="97"/>
      <c r="P340" s="97"/>
    </row>
    <row r="341" spans="1:16" ht="20.25" x14ac:dyDescent="0.3">
      <c r="A341" s="120"/>
      <c r="B341" s="93"/>
      <c r="C341" s="120"/>
      <c r="D341" s="120"/>
      <c r="E341" s="120"/>
      <c r="F341" s="120"/>
      <c r="G341" s="97"/>
      <c r="H341" s="97"/>
      <c r="I341" s="97"/>
      <c r="J341" s="97"/>
      <c r="K341" s="98">
        <f>PC[[#This Row],[Verified Arrears]]+PC[[#This Row],[Counterpart Funding requirements]]+PC[[#This Row],[Cash Required for Contractual Commitments (value next FY)]]+PC[[#This Row],[Non contractual commitments]]</f>
        <v>0</v>
      </c>
      <c r="L341" s="97"/>
      <c r="M341" s="97"/>
      <c r="N341" s="97"/>
      <c r="O341" s="97"/>
      <c r="P341" s="97"/>
    </row>
    <row r="342" spans="1:16" ht="20.25" x14ac:dyDescent="0.3">
      <c r="A342" s="120"/>
      <c r="B342" s="93"/>
      <c r="C342" s="120"/>
      <c r="D342" s="120"/>
      <c r="E342" s="120"/>
      <c r="F342" s="120"/>
      <c r="G342" s="97"/>
      <c r="H342" s="97"/>
      <c r="I342" s="97"/>
      <c r="J342" s="97"/>
      <c r="K342" s="98">
        <f>PC[[#This Row],[Verified Arrears]]+PC[[#This Row],[Counterpart Funding requirements]]+PC[[#This Row],[Cash Required for Contractual Commitments (value next FY)]]+PC[[#This Row],[Non contractual commitments]]</f>
        <v>0</v>
      </c>
      <c r="L342" s="97"/>
      <c r="M342" s="97"/>
      <c r="N342" s="97"/>
      <c r="O342" s="97"/>
      <c r="P342" s="97"/>
    </row>
    <row r="343" spans="1:16" ht="20.25" x14ac:dyDescent="0.3">
      <c r="A343" s="120"/>
      <c r="B343" s="93"/>
      <c r="C343" s="120"/>
      <c r="D343" s="120"/>
      <c r="E343" s="120"/>
      <c r="F343" s="120"/>
      <c r="G343" s="97"/>
      <c r="H343" s="97"/>
      <c r="I343" s="97"/>
      <c r="J343" s="97"/>
      <c r="K343" s="98">
        <f>PC[[#This Row],[Verified Arrears]]+PC[[#This Row],[Counterpart Funding requirements]]+PC[[#This Row],[Cash Required for Contractual Commitments (value next FY)]]+PC[[#This Row],[Non contractual commitments]]</f>
        <v>0</v>
      </c>
      <c r="L343" s="97"/>
      <c r="M343" s="97"/>
      <c r="N343" s="97"/>
      <c r="O343" s="97"/>
      <c r="P343" s="97"/>
    </row>
    <row r="344" spans="1:16" ht="20.25" x14ac:dyDescent="0.3">
      <c r="A344" s="120"/>
      <c r="B344" s="93"/>
      <c r="C344" s="120"/>
      <c r="D344" s="120"/>
      <c r="E344" s="120"/>
      <c r="F344" s="120"/>
      <c r="G344" s="97"/>
      <c r="H344" s="97"/>
      <c r="I344" s="97"/>
      <c r="J344" s="97"/>
      <c r="K344" s="98">
        <f>PC[[#This Row],[Verified Arrears]]+PC[[#This Row],[Counterpart Funding requirements]]+PC[[#This Row],[Cash Required for Contractual Commitments (value next FY)]]+PC[[#This Row],[Non contractual commitments]]</f>
        <v>0</v>
      </c>
      <c r="L344" s="97"/>
      <c r="M344" s="97"/>
      <c r="N344" s="97"/>
      <c r="O344" s="97"/>
      <c r="P344" s="97"/>
    </row>
    <row r="345" spans="1:16" ht="20.25" x14ac:dyDescent="0.3">
      <c r="A345" s="120"/>
      <c r="B345" s="93"/>
      <c r="C345" s="120"/>
      <c r="D345" s="120"/>
      <c r="E345" s="120"/>
      <c r="F345" s="120"/>
      <c r="G345" s="97"/>
      <c r="H345" s="97"/>
      <c r="I345" s="97"/>
      <c r="J345" s="97"/>
      <c r="K345" s="98">
        <f>PC[[#This Row],[Verified Arrears]]+PC[[#This Row],[Counterpart Funding requirements]]+PC[[#This Row],[Cash Required for Contractual Commitments (value next FY)]]+PC[[#This Row],[Non contractual commitments]]</f>
        <v>0</v>
      </c>
      <c r="L345" s="97"/>
      <c r="M345" s="97"/>
      <c r="N345" s="97"/>
      <c r="O345" s="97"/>
      <c r="P345" s="97"/>
    </row>
    <row r="346" spans="1:16" ht="20.25" x14ac:dyDescent="0.3">
      <c r="A346" s="120"/>
      <c r="B346" s="93"/>
      <c r="C346" s="120"/>
      <c r="D346" s="120"/>
      <c r="E346" s="120"/>
      <c r="F346" s="120"/>
      <c r="G346" s="97"/>
      <c r="H346" s="97"/>
      <c r="I346" s="97"/>
      <c r="J346" s="97"/>
      <c r="K346" s="98">
        <f>PC[[#This Row],[Verified Arrears]]+PC[[#This Row],[Counterpart Funding requirements]]+PC[[#This Row],[Cash Required for Contractual Commitments (value next FY)]]+PC[[#This Row],[Non contractual commitments]]</f>
        <v>0</v>
      </c>
      <c r="L346" s="97"/>
      <c r="M346" s="97"/>
      <c r="N346" s="97"/>
      <c r="O346" s="97"/>
      <c r="P346" s="97"/>
    </row>
    <row r="347" spans="1:16" ht="20.25" x14ac:dyDescent="0.3">
      <c r="A347" s="120"/>
      <c r="B347" s="93"/>
      <c r="C347" s="120"/>
      <c r="D347" s="120"/>
      <c r="E347" s="120"/>
      <c r="F347" s="120"/>
      <c r="G347" s="97"/>
      <c r="H347" s="97"/>
      <c r="I347" s="97"/>
      <c r="J347" s="97"/>
      <c r="K347" s="98">
        <f>PC[[#This Row],[Verified Arrears]]+PC[[#This Row],[Counterpart Funding requirements]]+PC[[#This Row],[Cash Required for Contractual Commitments (value next FY)]]+PC[[#This Row],[Non contractual commitments]]</f>
        <v>0</v>
      </c>
      <c r="L347" s="97"/>
      <c r="M347" s="97"/>
      <c r="N347" s="97"/>
      <c r="O347" s="97"/>
      <c r="P347" s="97"/>
    </row>
    <row r="348" spans="1:16" ht="20.25" x14ac:dyDescent="0.3">
      <c r="A348" s="120"/>
      <c r="B348" s="93"/>
      <c r="C348" s="120"/>
      <c r="D348" s="120"/>
      <c r="E348" s="120"/>
      <c r="F348" s="120"/>
      <c r="G348" s="97"/>
      <c r="H348" s="97"/>
      <c r="I348" s="97"/>
      <c r="J348" s="97"/>
      <c r="K348" s="98">
        <f>PC[[#This Row],[Verified Arrears]]+PC[[#This Row],[Counterpart Funding requirements]]+PC[[#This Row],[Cash Required for Contractual Commitments (value next FY)]]+PC[[#This Row],[Non contractual commitments]]</f>
        <v>0</v>
      </c>
      <c r="L348" s="97"/>
      <c r="M348" s="97"/>
      <c r="N348" s="97"/>
      <c r="O348" s="97"/>
      <c r="P348" s="97"/>
    </row>
    <row r="349" spans="1:16" ht="20.25" x14ac:dyDescent="0.3">
      <c r="A349" s="120"/>
      <c r="B349" s="93"/>
      <c r="C349" s="120"/>
      <c r="D349" s="120"/>
      <c r="E349" s="120"/>
      <c r="F349" s="120"/>
      <c r="G349" s="97"/>
      <c r="H349" s="97"/>
      <c r="I349" s="97"/>
      <c r="J349" s="97"/>
      <c r="K349" s="98">
        <f>PC[[#This Row],[Verified Arrears]]+PC[[#This Row],[Counterpart Funding requirements]]+PC[[#This Row],[Cash Required for Contractual Commitments (value next FY)]]+PC[[#This Row],[Non contractual commitments]]</f>
        <v>0</v>
      </c>
      <c r="L349" s="97"/>
      <c r="M349" s="97"/>
      <c r="N349" s="97"/>
      <c r="O349" s="97"/>
      <c r="P349" s="97"/>
    </row>
    <row r="350" spans="1:16" ht="20.25" x14ac:dyDescent="0.3">
      <c r="A350" s="120"/>
      <c r="B350" s="93"/>
      <c r="C350" s="120"/>
      <c r="D350" s="120"/>
      <c r="E350" s="120"/>
      <c r="F350" s="120"/>
      <c r="G350" s="97"/>
      <c r="H350" s="97"/>
      <c r="I350" s="97"/>
      <c r="J350" s="97"/>
      <c r="K350" s="98">
        <f>PC[[#This Row],[Verified Arrears]]+PC[[#This Row],[Counterpart Funding requirements]]+PC[[#This Row],[Cash Required for Contractual Commitments (value next FY)]]+PC[[#This Row],[Non contractual commitments]]</f>
        <v>0</v>
      </c>
      <c r="L350" s="97"/>
      <c r="M350" s="97"/>
      <c r="N350" s="97"/>
      <c r="O350" s="97"/>
      <c r="P350" s="97"/>
    </row>
    <row r="351" spans="1:16" ht="20.25" x14ac:dyDescent="0.3">
      <c r="A351" s="120"/>
      <c r="B351" s="93"/>
      <c r="C351" s="120"/>
      <c r="D351" s="120"/>
      <c r="E351" s="120"/>
      <c r="F351" s="120"/>
      <c r="G351" s="97"/>
      <c r="H351" s="97"/>
      <c r="I351" s="97"/>
      <c r="J351" s="97"/>
      <c r="K351" s="98">
        <f>PC[[#This Row],[Verified Arrears]]+PC[[#This Row],[Counterpart Funding requirements]]+PC[[#This Row],[Cash Required for Contractual Commitments (value next FY)]]+PC[[#This Row],[Non contractual commitments]]</f>
        <v>0</v>
      </c>
      <c r="L351" s="97"/>
      <c r="M351" s="97"/>
      <c r="N351" s="97"/>
      <c r="O351" s="97"/>
      <c r="P351" s="97"/>
    </row>
    <row r="352" spans="1:16" ht="20.25" x14ac:dyDescent="0.3">
      <c r="A352" s="120"/>
      <c r="B352" s="93"/>
      <c r="C352" s="120"/>
      <c r="D352" s="120"/>
      <c r="E352" s="120"/>
      <c r="F352" s="120"/>
      <c r="G352" s="97"/>
      <c r="H352" s="97"/>
      <c r="I352" s="97"/>
      <c r="J352" s="97"/>
      <c r="K352" s="98">
        <f>PC[[#This Row],[Verified Arrears]]+PC[[#This Row],[Counterpart Funding requirements]]+PC[[#This Row],[Cash Required for Contractual Commitments (value next FY)]]+PC[[#This Row],[Non contractual commitments]]</f>
        <v>0</v>
      </c>
      <c r="L352" s="97"/>
      <c r="M352" s="97"/>
      <c r="N352" s="97"/>
      <c r="O352" s="97"/>
      <c r="P352" s="97"/>
    </row>
    <row r="353" spans="1:16" ht="20.25" x14ac:dyDescent="0.3">
      <c r="A353" s="120"/>
      <c r="B353" s="93"/>
      <c r="C353" s="120"/>
      <c r="D353" s="120"/>
      <c r="E353" s="120"/>
      <c r="F353" s="120"/>
      <c r="G353" s="97"/>
      <c r="H353" s="97"/>
      <c r="I353" s="97"/>
      <c r="J353" s="97"/>
      <c r="K353" s="98">
        <f>PC[[#This Row],[Verified Arrears]]+PC[[#This Row],[Counterpart Funding requirements]]+PC[[#This Row],[Cash Required for Contractual Commitments (value next FY)]]+PC[[#This Row],[Non contractual commitments]]</f>
        <v>0</v>
      </c>
      <c r="L353" s="97"/>
      <c r="M353" s="97"/>
      <c r="N353" s="97"/>
      <c r="O353" s="97"/>
      <c r="P353" s="97"/>
    </row>
    <row r="354" spans="1:16" ht="20.25" x14ac:dyDescent="0.3">
      <c r="A354" s="120"/>
      <c r="B354" s="93"/>
      <c r="C354" s="120"/>
      <c r="D354" s="120"/>
      <c r="E354" s="120"/>
      <c r="F354" s="120"/>
      <c r="G354" s="97"/>
      <c r="H354" s="97"/>
      <c r="I354" s="97"/>
      <c r="J354" s="97"/>
      <c r="K354" s="98">
        <f>PC[[#This Row],[Verified Arrears]]+PC[[#This Row],[Counterpart Funding requirements]]+PC[[#This Row],[Cash Required for Contractual Commitments (value next FY)]]+PC[[#This Row],[Non contractual commitments]]</f>
        <v>0</v>
      </c>
      <c r="L354" s="97"/>
      <c r="M354" s="97"/>
      <c r="N354" s="97"/>
      <c r="O354" s="97"/>
      <c r="P354" s="97"/>
    </row>
    <row r="355" spans="1:16" ht="20.25" x14ac:dyDescent="0.3">
      <c r="A355" s="120"/>
      <c r="B355" s="93"/>
      <c r="C355" s="120"/>
      <c r="D355" s="120"/>
      <c r="E355" s="120"/>
      <c r="F355" s="120"/>
      <c r="G355" s="97"/>
      <c r="H355" s="97"/>
      <c r="I355" s="97"/>
      <c r="J355" s="97"/>
      <c r="K355" s="98">
        <f>PC[[#This Row],[Verified Arrears]]+PC[[#This Row],[Counterpart Funding requirements]]+PC[[#This Row],[Cash Required for Contractual Commitments (value next FY)]]+PC[[#This Row],[Non contractual commitments]]</f>
        <v>0</v>
      </c>
      <c r="L355" s="97"/>
      <c r="M355" s="97"/>
      <c r="N355" s="97"/>
      <c r="O355" s="97"/>
      <c r="P355" s="97"/>
    </row>
    <row r="356" spans="1:16" ht="20.25" x14ac:dyDescent="0.3">
      <c r="A356" s="120"/>
      <c r="B356" s="93"/>
      <c r="C356" s="120"/>
      <c r="D356" s="120"/>
      <c r="E356" s="120"/>
      <c r="F356" s="120"/>
      <c r="G356" s="97"/>
      <c r="H356" s="97"/>
      <c r="I356" s="97"/>
      <c r="J356" s="97"/>
      <c r="K356" s="98">
        <f>PC[[#This Row],[Verified Arrears]]+PC[[#This Row],[Counterpart Funding requirements]]+PC[[#This Row],[Cash Required for Contractual Commitments (value next FY)]]+PC[[#This Row],[Non contractual commitments]]</f>
        <v>0</v>
      </c>
      <c r="L356" s="97"/>
      <c r="M356" s="97"/>
      <c r="N356" s="97"/>
      <c r="O356" s="97"/>
      <c r="P356" s="97"/>
    </row>
    <row r="357" spans="1:16" ht="20.25" x14ac:dyDescent="0.3">
      <c r="A357" s="120"/>
      <c r="B357" s="93"/>
      <c r="C357" s="120"/>
      <c r="D357" s="120"/>
      <c r="E357" s="120"/>
      <c r="F357" s="120"/>
      <c r="G357" s="97"/>
      <c r="H357" s="97"/>
      <c r="I357" s="97"/>
      <c r="J357" s="97"/>
      <c r="K357" s="98">
        <f>PC[[#This Row],[Verified Arrears]]+PC[[#This Row],[Counterpart Funding requirements]]+PC[[#This Row],[Cash Required for Contractual Commitments (value next FY)]]+PC[[#This Row],[Non contractual commitments]]</f>
        <v>0</v>
      </c>
      <c r="L357" s="97"/>
      <c r="M357" s="97"/>
      <c r="N357" s="97"/>
      <c r="O357" s="97"/>
      <c r="P357" s="97"/>
    </row>
    <row r="358" spans="1:16" ht="20.25" x14ac:dyDescent="0.3">
      <c r="A358" s="120"/>
      <c r="B358" s="93"/>
      <c r="C358" s="120"/>
      <c r="D358" s="120"/>
      <c r="E358" s="120"/>
      <c r="F358" s="120"/>
      <c r="G358" s="97"/>
      <c r="H358" s="97"/>
      <c r="I358" s="97"/>
      <c r="J358" s="97"/>
      <c r="K358" s="98">
        <f>PC[[#This Row],[Verified Arrears]]+PC[[#This Row],[Counterpart Funding requirements]]+PC[[#This Row],[Cash Required for Contractual Commitments (value next FY)]]+PC[[#This Row],[Non contractual commitments]]</f>
        <v>0</v>
      </c>
      <c r="L358" s="97"/>
      <c r="M358" s="97"/>
      <c r="N358" s="97"/>
      <c r="O358" s="97"/>
      <c r="P358" s="97"/>
    </row>
    <row r="359" spans="1:16" ht="20.25" x14ac:dyDescent="0.3">
      <c r="A359" s="120"/>
      <c r="B359" s="93"/>
      <c r="C359" s="120"/>
      <c r="D359" s="120"/>
      <c r="E359" s="120"/>
      <c r="F359" s="120"/>
      <c r="G359" s="97"/>
      <c r="H359" s="97"/>
      <c r="I359" s="97"/>
      <c r="J359" s="97"/>
      <c r="K359" s="98">
        <f>PC[[#This Row],[Verified Arrears]]+PC[[#This Row],[Counterpart Funding requirements]]+PC[[#This Row],[Cash Required for Contractual Commitments (value next FY)]]+PC[[#This Row],[Non contractual commitments]]</f>
        <v>0</v>
      </c>
      <c r="L359" s="97"/>
      <c r="M359" s="97"/>
      <c r="N359" s="97"/>
      <c r="O359" s="97"/>
      <c r="P359" s="97"/>
    </row>
    <row r="360" spans="1:16" ht="20.25" x14ac:dyDescent="0.3">
      <c r="A360" s="120"/>
      <c r="B360" s="93"/>
      <c r="C360" s="120"/>
      <c r="D360" s="120"/>
      <c r="E360" s="120"/>
      <c r="F360" s="120"/>
      <c r="G360" s="97"/>
      <c r="H360" s="97"/>
      <c r="I360" s="97"/>
      <c r="J360" s="97"/>
      <c r="K360" s="98">
        <f>PC[[#This Row],[Verified Arrears]]+PC[[#This Row],[Counterpart Funding requirements]]+PC[[#This Row],[Cash Required for Contractual Commitments (value next FY)]]+PC[[#This Row],[Non contractual commitments]]</f>
        <v>0</v>
      </c>
      <c r="L360" s="97"/>
      <c r="M360" s="97"/>
      <c r="N360" s="97"/>
      <c r="O360" s="97"/>
      <c r="P360" s="97"/>
    </row>
    <row r="361" spans="1:16" ht="20.25" x14ac:dyDescent="0.3">
      <c r="A361" s="120"/>
      <c r="B361" s="93"/>
      <c r="C361" s="120"/>
      <c r="D361" s="120"/>
      <c r="E361" s="120"/>
      <c r="F361" s="120"/>
      <c r="G361" s="97"/>
      <c r="H361" s="97"/>
      <c r="I361" s="97"/>
      <c r="J361" s="97"/>
      <c r="K361" s="98">
        <f>PC[[#This Row],[Verified Arrears]]+PC[[#This Row],[Counterpart Funding requirements]]+PC[[#This Row],[Cash Required for Contractual Commitments (value next FY)]]+PC[[#This Row],[Non contractual commitments]]</f>
        <v>0</v>
      </c>
      <c r="L361" s="97"/>
      <c r="M361" s="97"/>
      <c r="N361" s="97"/>
      <c r="O361" s="97"/>
      <c r="P361" s="97"/>
    </row>
    <row r="362" spans="1:16" ht="20.25" x14ac:dyDescent="0.3">
      <c r="A362" s="120"/>
      <c r="B362" s="93"/>
      <c r="C362" s="120"/>
      <c r="D362" s="120"/>
      <c r="E362" s="120"/>
      <c r="F362" s="120"/>
      <c r="G362" s="97"/>
      <c r="H362" s="97"/>
      <c r="I362" s="97"/>
      <c r="J362" s="97"/>
      <c r="K362" s="98">
        <f>PC[[#This Row],[Verified Arrears]]+PC[[#This Row],[Counterpart Funding requirements]]+PC[[#This Row],[Cash Required for Contractual Commitments (value next FY)]]+PC[[#This Row],[Non contractual commitments]]</f>
        <v>0</v>
      </c>
      <c r="L362" s="97"/>
      <c r="M362" s="97"/>
      <c r="N362" s="97"/>
      <c r="O362" s="97"/>
      <c r="P362" s="97"/>
    </row>
    <row r="363" spans="1:16" ht="20.25" x14ac:dyDescent="0.3">
      <c r="A363" s="120"/>
      <c r="B363" s="93"/>
      <c r="C363" s="120"/>
      <c r="D363" s="120"/>
      <c r="E363" s="120"/>
      <c r="F363" s="120"/>
      <c r="G363" s="97"/>
      <c r="H363" s="97"/>
      <c r="I363" s="97"/>
      <c r="J363" s="97"/>
      <c r="K363" s="98">
        <f>PC[[#This Row],[Verified Arrears]]+PC[[#This Row],[Counterpart Funding requirements]]+PC[[#This Row],[Cash Required for Contractual Commitments (value next FY)]]+PC[[#This Row],[Non contractual commitments]]</f>
        <v>0</v>
      </c>
      <c r="L363" s="97"/>
      <c r="M363" s="97"/>
      <c r="N363" s="97"/>
      <c r="O363" s="97"/>
      <c r="P363" s="97"/>
    </row>
    <row r="364" spans="1:16" ht="20.25" x14ac:dyDescent="0.3">
      <c r="A364" s="120"/>
      <c r="B364" s="93"/>
      <c r="C364" s="120"/>
      <c r="D364" s="120"/>
      <c r="E364" s="120"/>
      <c r="F364" s="120"/>
      <c r="G364" s="97"/>
      <c r="H364" s="97"/>
      <c r="I364" s="97"/>
      <c r="J364" s="97"/>
      <c r="K364" s="98">
        <f>PC[[#This Row],[Verified Arrears]]+PC[[#This Row],[Counterpart Funding requirements]]+PC[[#This Row],[Cash Required for Contractual Commitments (value next FY)]]+PC[[#This Row],[Non contractual commitments]]</f>
        <v>0</v>
      </c>
      <c r="L364" s="97"/>
      <c r="M364" s="97"/>
      <c r="N364" s="97"/>
      <c r="O364" s="97"/>
      <c r="P364" s="97"/>
    </row>
    <row r="365" spans="1:16" ht="20.25" x14ac:dyDescent="0.3">
      <c r="A365" s="120"/>
      <c r="B365" s="93"/>
      <c r="C365" s="120"/>
      <c r="D365" s="120"/>
      <c r="E365" s="120"/>
      <c r="F365" s="120"/>
      <c r="G365" s="97"/>
      <c r="H365" s="97"/>
      <c r="I365" s="97"/>
      <c r="J365" s="97"/>
      <c r="K365" s="98">
        <f>PC[[#This Row],[Verified Arrears]]+PC[[#This Row],[Counterpart Funding requirements]]+PC[[#This Row],[Cash Required for Contractual Commitments (value next FY)]]+PC[[#This Row],[Non contractual commitments]]</f>
        <v>0</v>
      </c>
      <c r="L365" s="97"/>
      <c r="M365" s="97"/>
      <c r="N365" s="97"/>
      <c r="O365" s="97"/>
      <c r="P365" s="97"/>
    </row>
    <row r="366" spans="1:16" ht="20.25" x14ac:dyDescent="0.3">
      <c r="A366" s="120"/>
      <c r="B366" s="93"/>
      <c r="C366" s="120"/>
      <c r="D366" s="120"/>
      <c r="E366" s="120"/>
      <c r="F366" s="120"/>
      <c r="G366" s="97"/>
      <c r="H366" s="97"/>
      <c r="I366" s="97"/>
      <c r="J366" s="97"/>
      <c r="K366" s="98">
        <f>PC[[#This Row],[Verified Arrears]]+PC[[#This Row],[Counterpart Funding requirements]]+PC[[#This Row],[Cash Required for Contractual Commitments (value next FY)]]+PC[[#This Row],[Non contractual commitments]]</f>
        <v>0</v>
      </c>
      <c r="L366" s="97"/>
      <c r="M366" s="97"/>
      <c r="N366" s="97"/>
      <c r="O366" s="97"/>
      <c r="P366" s="97"/>
    </row>
    <row r="367" spans="1:16" ht="20.25" x14ac:dyDescent="0.3">
      <c r="A367" s="120"/>
      <c r="B367" s="93"/>
      <c r="C367" s="120"/>
      <c r="D367" s="120"/>
      <c r="E367" s="120"/>
      <c r="F367" s="120"/>
      <c r="G367" s="97"/>
      <c r="H367" s="97"/>
      <c r="I367" s="97"/>
      <c r="J367" s="97"/>
      <c r="K367" s="98">
        <f>PC[[#This Row],[Verified Arrears]]+PC[[#This Row],[Counterpart Funding requirements]]+PC[[#This Row],[Cash Required for Contractual Commitments (value next FY)]]+PC[[#This Row],[Non contractual commitments]]</f>
        <v>0</v>
      </c>
      <c r="L367" s="97"/>
      <c r="M367" s="97"/>
      <c r="N367" s="97"/>
      <c r="O367" s="97"/>
      <c r="P367" s="97"/>
    </row>
    <row r="368" spans="1:16" ht="20.25" x14ac:dyDescent="0.3">
      <c r="A368" s="120"/>
      <c r="B368" s="93"/>
      <c r="C368" s="120"/>
      <c r="D368" s="120"/>
      <c r="E368" s="120"/>
      <c r="F368" s="120"/>
      <c r="G368" s="97"/>
      <c r="H368" s="97"/>
      <c r="I368" s="97"/>
      <c r="J368" s="97"/>
      <c r="K368" s="98">
        <f>PC[[#This Row],[Verified Arrears]]+PC[[#This Row],[Counterpart Funding requirements]]+PC[[#This Row],[Cash Required for Contractual Commitments (value next FY)]]+PC[[#This Row],[Non contractual commitments]]</f>
        <v>0</v>
      </c>
      <c r="L368" s="97"/>
      <c r="M368" s="97"/>
      <c r="N368" s="97"/>
      <c r="O368" s="97"/>
      <c r="P368" s="97"/>
    </row>
    <row r="369" spans="1:16" ht="20.25" x14ac:dyDescent="0.3">
      <c r="A369" s="120"/>
      <c r="B369" s="93"/>
      <c r="C369" s="120"/>
      <c r="D369" s="120"/>
      <c r="E369" s="120"/>
      <c r="F369" s="120"/>
      <c r="G369" s="97"/>
      <c r="H369" s="97"/>
      <c r="I369" s="97"/>
      <c r="J369" s="97"/>
      <c r="K369" s="98">
        <f>PC[[#This Row],[Verified Arrears]]+PC[[#This Row],[Counterpart Funding requirements]]+PC[[#This Row],[Cash Required for Contractual Commitments (value next FY)]]+PC[[#This Row],[Non contractual commitments]]</f>
        <v>0</v>
      </c>
      <c r="L369" s="97"/>
      <c r="M369" s="97"/>
      <c r="N369" s="97"/>
      <c r="O369" s="97"/>
      <c r="P369" s="97"/>
    </row>
    <row r="370" spans="1:16" ht="20.25" x14ac:dyDescent="0.3">
      <c r="A370" s="120"/>
      <c r="B370" s="93"/>
      <c r="C370" s="120"/>
      <c r="D370" s="120"/>
      <c r="E370" s="120"/>
      <c r="F370" s="120"/>
      <c r="G370" s="97"/>
      <c r="H370" s="97"/>
      <c r="I370" s="97"/>
      <c r="J370" s="97"/>
      <c r="K370" s="98">
        <f>PC[[#This Row],[Verified Arrears]]+PC[[#This Row],[Counterpart Funding requirements]]+PC[[#This Row],[Cash Required for Contractual Commitments (value next FY)]]+PC[[#This Row],[Non contractual commitments]]</f>
        <v>0</v>
      </c>
      <c r="L370" s="97"/>
      <c r="M370" s="97"/>
      <c r="N370" s="97"/>
      <c r="O370" s="97"/>
      <c r="P370" s="97"/>
    </row>
    <row r="371" spans="1:16" ht="20.25" x14ac:dyDescent="0.3">
      <c r="A371" s="120"/>
      <c r="B371" s="93"/>
      <c r="C371" s="120"/>
      <c r="D371" s="120"/>
      <c r="E371" s="120"/>
      <c r="F371" s="120"/>
      <c r="G371" s="97"/>
      <c r="H371" s="97"/>
      <c r="I371" s="97"/>
      <c r="J371" s="97"/>
      <c r="K371" s="98">
        <f>PC[[#This Row],[Verified Arrears]]+PC[[#This Row],[Counterpart Funding requirements]]+PC[[#This Row],[Cash Required for Contractual Commitments (value next FY)]]+PC[[#This Row],[Non contractual commitments]]</f>
        <v>0</v>
      </c>
      <c r="L371" s="97"/>
      <c r="M371" s="97"/>
      <c r="N371" s="97"/>
      <c r="O371" s="97"/>
      <c r="P371" s="97"/>
    </row>
    <row r="372" spans="1:16" ht="20.25" x14ac:dyDescent="0.3">
      <c r="A372" s="120"/>
      <c r="B372" s="93"/>
      <c r="C372" s="120"/>
      <c r="D372" s="120"/>
      <c r="E372" s="120"/>
      <c r="F372" s="120"/>
      <c r="G372" s="97"/>
      <c r="H372" s="97"/>
      <c r="I372" s="97"/>
      <c r="J372" s="97"/>
      <c r="K372" s="98">
        <f>PC[[#This Row],[Verified Arrears]]+PC[[#This Row],[Counterpart Funding requirements]]+PC[[#This Row],[Cash Required for Contractual Commitments (value next FY)]]+PC[[#This Row],[Non contractual commitments]]</f>
        <v>0</v>
      </c>
      <c r="L372" s="97"/>
      <c r="M372" s="97"/>
      <c r="N372" s="97"/>
      <c r="O372" s="97"/>
      <c r="P372" s="97"/>
    </row>
    <row r="373" spans="1:16" ht="20.25" x14ac:dyDescent="0.3">
      <c r="A373" s="120"/>
      <c r="B373" s="93"/>
      <c r="C373" s="120"/>
      <c r="D373" s="120"/>
      <c r="E373" s="120"/>
      <c r="F373" s="120"/>
      <c r="G373" s="97"/>
      <c r="H373" s="97"/>
      <c r="I373" s="97"/>
      <c r="J373" s="97"/>
      <c r="K373" s="98">
        <f>PC[[#This Row],[Verified Arrears]]+PC[[#This Row],[Counterpart Funding requirements]]+PC[[#This Row],[Cash Required for Contractual Commitments (value next FY)]]+PC[[#This Row],[Non contractual commitments]]</f>
        <v>0</v>
      </c>
      <c r="L373" s="97"/>
      <c r="M373" s="97"/>
      <c r="N373" s="97"/>
      <c r="O373" s="97"/>
      <c r="P373" s="97"/>
    </row>
    <row r="374" spans="1:16" ht="20.25" x14ac:dyDescent="0.3">
      <c r="A374" s="120"/>
      <c r="B374" s="93"/>
      <c r="C374" s="120"/>
      <c r="D374" s="120"/>
      <c r="E374" s="120"/>
      <c r="F374" s="120"/>
      <c r="G374" s="97"/>
      <c r="H374" s="97"/>
      <c r="I374" s="97"/>
      <c r="J374" s="97"/>
      <c r="K374" s="98">
        <f>PC[[#This Row],[Verified Arrears]]+PC[[#This Row],[Counterpart Funding requirements]]+PC[[#This Row],[Cash Required for Contractual Commitments (value next FY)]]+PC[[#This Row],[Non contractual commitments]]</f>
        <v>0</v>
      </c>
      <c r="L374" s="97"/>
      <c r="M374" s="97"/>
      <c r="N374" s="97"/>
      <c r="O374" s="97"/>
      <c r="P374" s="97"/>
    </row>
    <row r="375" spans="1:16" ht="20.25" x14ac:dyDescent="0.3">
      <c r="A375" s="120"/>
      <c r="B375" s="93"/>
      <c r="C375" s="120"/>
      <c r="D375" s="120"/>
      <c r="E375" s="120"/>
      <c r="F375" s="120"/>
      <c r="G375" s="97"/>
      <c r="H375" s="97"/>
      <c r="I375" s="97"/>
      <c r="J375" s="97"/>
      <c r="K375" s="98">
        <f>PC[[#This Row],[Verified Arrears]]+PC[[#This Row],[Counterpart Funding requirements]]+PC[[#This Row],[Cash Required for Contractual Commitments (value next FY)]]+PC[[#This Row],[Non contractual commitments]]</f>
        <v>0</v>
      </c>
      <c r="L375" s="97"/>
      <c r="M375" s="97"/>
      <c r="N375" s="97"/>
      <c r="O375" s="97"/>
      <c r="P375" s="97"/>
    </row>
    <row r="376" spans="1:16" ht="20.25" x14ac:dyDescent="0.3">
      <c r="A376" s="120"/>
      <c r="B376" s="93"/>
      <c r="C376" s="120"/>
      <c r="D376" s="120"/>
      <c r="E376" s="120"/>
      <c r="F376" s="120"/>
      <c r="G376" s="97"/>
      <c r="H376" s="97"/>
      <c r="I376" s="97"/>
      <c r="J376" s="97"/>
      <c r="K376" s="98">
        <f>PC[[#This Row],[Verified Arrears]]+PC[[#This Row],[Counterpart Funding requirements]]+PC[[#This Row],[Cash Required for Contractual Commitments (value next FY)]]+PC[[#This Row],[Non contractual commitments]]</f>
        <v>0</v>
      </c>
      <c r="L376" s="97"/>
      <c r="M376" s="97"/>
      <c r="N376" s="97"/>
      <c r="O376" s="97"/>
      <c r="P376" s="97"/>
    </row>
    <row r="377" spans="1:16" ht="20.25" x14ac:dyDescent="0.3">
      <c r="A377" s="120"/>
      <c r="B377" s="93"/>
      <c r="C377" s="120"/>
      <c r="D377" s="120"/>
      <c r="E377" s="120"/>
      <c r="F377" s="120"/>
      <c r="G377" s="97"/>
      <c r="H377" s="97"/>
      <c r="I377" s="97"/>
      <c r="J377" s="97"/>
      <c r="K377" s="98">
        <f>PC[[#This Row],[Verified Arrears]]+PC[[#This Row],[Counterpart Funding requirements]]+PC[[#This Row],[Cash Required for Contractual Commitments (value next FY)]]+PC[[#This Row],[Non contractual commitments]]</f>
        <v>0</v>
      </c>
      <c r="L377" s="97"/>
      <c r="M377" s="97"/>
      <c r="N377" s="97"/>
      <c r="O377" s="97"/>
      <c r="P377" s="97"/>
    </row>
    <row r="378" spans="1:16" ht="20.25" x14ac:dyDescent="0.3">
      <c r="A378" s="120"/>
      <c r="B378" s="93"/>
      <c r="C378" s="120"/>
      <c r="D378" s="120"/>
      <c r="E378" s="120"/>
      <c r="F378" s="120"/>
      <c r="G378" s="97"/>
      <c r="H378" s="97"/>
      <c r="I378" s="97"/>
      <c r="J378" s="97"/>
      <c r="K378" s="98">
        <f>PC[[#This Row],[Verified Arrears]]+PC[[#This Row],[Counterpart Funding requirements]]+PC[[#This Row],[Cash Required for Contractual Commitments (value next FY)]]+PC[[#This Row],[Non contractual commitments]]</f>
        <v>0</v>
      </c>
      <c r="L378" s="97"/>
      <c r="M378" s="97"/>
      <c r="N378" s="97"/>
      <c r="O378" s="97"/>
      <c r="P378" s="97"/>
    </row>
    <row r="379" spans="1:16" ht="20.25" x14ac:dyDescent="0.3">
      <c r="A379" s="120"/>
      <c r="B379" s="93"/>
      <c r="C379" s="120"/>
      <c r="D379" s="120"/>
      <c r="E379" s="120"/>
      <c r="F379" s="120"/>
      <c r="G379" s="97"/>
      <c r="H379" s="97"/>
      <c r="I379" s="97"/>
      <c r="J379" s="97"/>
      <c r="K379" s="98">
        <f>PC[[#This Row],[Verified Arrears]]+PC[[#This Row],[Counterpart Funding requirements]]+PC[[#This Row],[Cash Required for Contractual Commitments (value next FY)]]+PC[[#This Row],[Non contractual commitments]]</f>
        <v>0</v>
      </c>
      <c r="L379" s="97"/>
      <c r="M379" s="97"/>
      <c r="N379" s="97"/>
      <c r="O379" s="97"/>
      <c r="P379" s="97"/>
    </row>
    <row r="380" spans="1:16" ht="20.25" x14ac:dyDescent="0.3">
      <c r="A380" s="120"/>
      <c r="B380" s="93"/>
      <c r="C380" s="120"/>
      <c r="D380" s="120"/>
      <c r="E380" s="120"/>
      <c r="F380" s="120"/>
      <c r="G380" s="97"/>
      <c r="H380" s="97"/>
      <c r="I380" s="97"/>
      <c r="J380" s="97"/>
      <c r="K380" s="98">
        <f>PC[[#This Row],[Verified Arrears]]+PC[[#This Row],[Counterpart Funding requirements]]+PC[[#This Row],[Cash Required for Contractual Commitments (value next FY)]]+PC[[#This Row],[Non contractual commitments]]</f>
        <v>0</v>
      </c>
      <c r="L380" s="97"/>
      <c r="M380" s="97"/>
      <c r="N380" s="97"/>
      <c r="O380" s="97"/>
      <c r="P380" s="97"/>
    </row>
    <row r="381" spans="1:16" ht="20.25" x14ac:dyDescent="0.3">
      <c r="A381" s="120"/>
      <c r="B381" s="93"/>
      <c r="C381" s="120"/>
      <c r="D381" s="120"/>
      <c r="E381" s="120"/>
      <c r="F381" s="120"/>
      <c r="G381" s="97"/>
      <c r="H381" s="97"/>
      <c r="I381" s="97"/>
      <c r="J381" s="97"/>
      <c r="K381" s="98">
        <f>PC[[#This Row],[Verified Arrears]]+PC[[#This Row],[Counterpart Funding requirements]]+PC[[#This Row],[Cash Required for Contractual Commitments (value next FY)]]+PC[[#This Row],[Non contractual commitments]]</f>
        <v>0</v>
      </c>
      <c r="L381" s="97"/>
      <c r="M381" s="97"/>
      <c r="N381" s="97"/>
      <c r="O381" s="97"/>
      <c r="P381" s="97"/>
    </row>
    <row r="382" spans="1:16" ht="20.25" x14ac:dyDescent="0.3">
      <c r="A382" s="120"/>
      <c r="B382" s="93"/>
      <c r="C382" s="120"/>
      <c r="D382" s="120"/>
      <c r="E382" s="120"/>
      <c r="F382" s="120"/>
      <c r="G382" s="97"/>
      <c r="H382" s="97"/>
      <c r="I382" s="97"/>
      <c r="J382" s="97"/>
      <c r="K382" s="98">
        <f>PC[[#This Row],[Verified Arrears]]+PC[[#This Row],[Counterpart Funding requirements]]+PC[[#This Row],[Cash Required for Contractual Commitments (value next FY)]]+PC[[#This Row],[Non contractual commitments]]</f>
        <v>0</v>
      </c>
      <c r="L382" s="97"/>
      <c r="M382" s="97"/>
      <c r="N382" s="97"/>
      <c r="O382" s="97"/>
      <c r="P382" s="97"/>
    </row>
    <row r="383" spans="1:16" ht="20.25" x14ac:dyDescent="0.3">
      <c r="A383" s="120"/>
      <c r="B383" s="93"/>
      <c r="C383" s="120"/>
      <c r="D383" s="120"/>
      <c r="E383" s="120"/>
      <c r="F383" s="120"/>
      <c r="G383" s="97"/>
      <c r="H383" s="97"/>
      <c r="I383" s="97"/>
      <c r="J383" s="97"/>
      <c r="K383" s="98">
        <f>PC[[#This Row],[Verified Arrears]]+PC[[#This Row],[Counterpart Funding requirements]]+PC[[#This Row],[Cash Required for Contractual Commitments (value next FY)]]+PC[[#This Row],[Non contractual commitments]]</f>
        <v>0</v>
      </c>
      <c r="L383" s="97"/>
      <c r="M383" s="97"/>
      <c r="N383" s="97"/>
      <c r="O383" s="97"/>
      <c r="P383" s="97"/>
    </row>
    <row r="384" spans="1:16" ht="20.25" x14ac:dyDescent="0.3">
      <c r="A384" s="120"/>
      <c r="B384" s="93"/>
      <c r="C384" s="120"/>
      <c r="D384" s="120"/>
      <c r="E384" s="120"/>
      <c r="F384" s="120"/>
      <c r="G384" s="97"/>
      <c r="H384" s="97"/>
      <c r="I384" s="97"/>
      <c r="J384" s="97"/>
      <c r="K384" s="98">
        <f>PC[[#This Row],[Verified Arrears]]+PC[[#This Row],[Counterpart Funding requirements]]+PC[[#This Row],[Cash Required for Contractual Commitments (value next FY)]]+PC[[#This Row],[Non contractual commitments]]</f>
        <v>0</v>
      </c>
      <c r="L384" s="97"/>
      <c r="M384" s="97"/>
      <c r="N384" s="97"/>
      <c r="O384" s="97"/>
      <c r="P384" s="97"/>
    </row>
    <row r="385" spans="1:16" ht="20.25" x14ac:dyDescent="0.3">
      <c r="A385" s="120"/>
      <c r="B385" s="93"/>
      <c r="C385" s="120"/>
      <c r="D385" s="120"/>
      <c r="E385" s="120"/>
      <c r="F385" s="120"/>
      <c r="G385" s="97"/>
      <c r="H385" s="97"/>
      <c r="I385" s="97"/>
      <c r="J385" s="97"/>
      <c r="K385" s="98">
        <f>PC[[#This Row],[Verified Arrears]]+PC[[#This Row],[Counterpart Funding requirements]]+PC[[#This Row],[Cash Required for Contractual Commitments (value next FY)]]+PC[[#This Row],[Non contractual commitments]]</f>
        <v>0</v>
      </c>
      <c r="L385" s="97"/>
      <c r="M385" s="97"/>
      <c r="N385" s="97"/>
      <c r="O385" s="97"/>
      <c r="P385" s="97"/>
    </row>
    <row r="386" spans="1:16" ht="20.25" x14ac:dyDescent="0.3">
      <c r="A386" s="120"/>
      <c r="B386" s="93"/>
      <c r="C386" s="120"/>
      <c r="D386" s="120"/>
      <c r="E386" s="120"/>
      <c r="F386" s="120"/>
      <c r="G386" s="97"/>
      <c r="H386" s="97"/>
      <c r="I386" s="97"/>
      <c r="J386" s="97"/>
      <c r="K386" s="98">
        <f>PC[[#This Row],[Verified Arrears]]+PC[[#This Row],[Counterpart Funding requirements]]+PC[[#This Row],[Cash Required for Contractual Commitments (value next FY)]]+PC[[#This Row],[Non contractual commitments]]</f>
        <v>0</v>
      </c>
      <c r="L386" s="97"/>
      <c r="M386" s="97"/>
      <c r="N386" s="97"/>
      <c r="O386" s="97"/>
      <c r="P386" s="97"/>
    </row>
    <row r="387" spans="1:16" ht="20.25" x14ac:dyDescent="0.3">
      <c r="A387" s="120"/>
      <c r="B387" s="93"/>
      <c r="C387" s="120"/>
      <c r="D387" s="120"/>
      <c r="E387" s="120"/>
      <c r="F387" s="120"/>
      <c r="G387" s="97"/>
      <c r="H387" s="97"/>
      <c r="I387" s="97"/>
      <c r="J387" s="97"/>
      <c r="K387" s="98">
        <f>PC[[#This Row],[Verified Arrears]]+PC[[#This Row],[Counterpart Funding requirements]]+PC[[#This Row],[Cash Required for Contractual Commitments (value next FY)]]+PC[[#This Row],[Non contractual commitments]]</f>
        <v>0</v>
      </c>
      <c r="L387" s="97"/>
      <c r="M387" s="97"/>
      <c r="N387" s="97"/>
      <c r="O387" s="97"/>
      <c r="P387" s="97"/>
    </row>
    <row r="388" spans="1:16" ht="20.25" x14ac:dyDescent="0.3">
      <c r="A388" s="120"/>
      <c r="B388" s="93"/>
      <c r="C388" s="120"/>
      <c r="D388" s="120"/>
      <c r="E388" s="120"/>
      <c r="F388" s="120"/>
      <c r="G388" s="97"/>
      <c r="H388" s="97"/>
      <c r="I388" s="97"/>
      <c r="J388" s="97"/>
      <c r="K388" s="98">
        <f>PC[[#This Row],[Verified Arrears]]+PC[[#This Row],[Counterpart Funding requirements]]+PC[[#This Row],[Cash Required for Contractual Commitments (value next FY)]]+PC[[#This Row],[Non contractual commitments]]</f>
        <v>0</v>
      </c>
      <c r="L388" s="97"/>
      <c r="M388" s="97"/>
      <c r="N388" s="97"/>
      <c r="O388" s="97"/>
      <c r="P388" s="97"/>
    </row>
    <row r="389" spans="1:16" ht="20.25" x14ac:dyDescent="0.3">
      <c r="A389" s="120"/>
      <c r="B389" s="93"/>
      <c r="C389" s="120"/>
      <c r="D389" s="120"/>
      <c r="E389" s="120"/>
      <c r="F389" s="120"/>
      <c r="G389" s="97"/>
      <c r="H389" s="97"/>
      <c r="I389" s="97"/>
      <c r="J389" s="97"/>
      <c r="K389" s="98">
        <f>PC[[#This Row],[Verified Arrears]]+PC[[#This Row],[Counterpart Funding requirements]]+PC[[#This Row],[Cash Required for Contractual Commitments (value next FY)]]+PC[[#This Row],[Non contractual commitments]]</f>
        <v>0</v>
      </c>
      <c r="L389" s="97"/>
      <c r="M389" s="97"/>
      <c r="N389" s="97"/>
      <c r="O389" s="97"/>
      <c r="P389" s="97"/>
    </row>
    <row r="390" spans="1:16" ht="20.25" x14ac:dyDescent="0.3">
      <c r="A390" s="120"/>
      <c r="B390" s="93"/>
      <c r="C390" s="120"/>
      <c r="D390" s="120"/>
      <c r="E390" s="120"/>
      <c r="F390" s="120"/>
      <c r="G390" s="97"/>
      <c r="H390" s="97"/>
      <c r="I390" s="97"/>
      <c r="J390" s="97"/>
      <c r="K390" s="98">
        <f>PC[[#This Row],[Verified Arrears]]+PC[[#This Row],[Counterpart Funding requirements]]+PC[[#This Row],[Cash Required for Contractual Commitments (value next FY)]]+PC[[#This Row],[Non contractual commitments]]</f>
        <v>0</v>
      </c>
      <c r="L390" s="97"/>
      <c r="M390" s="97"/>
      <c r="N390" s="97"/>
      <c r="O390" s="97"/>
      <c r="P390" s="97"/>
    </row>
    <row r="391" spans="1:16" ht="20.25" x14ac:dyDescent="0.3">
      <c r="A391" s="120"/>
      <c r="B391" s="93"/>
      <c r="C391" s="120"/>
      <c r="D391" s="120"/>
      <c r="E391" s="120"/>
      <c r="F391" s="120"/>
      <c r="G391" s="97"/>
      <c r="H391" s="97"/>
      <c r="I391" s="97"/>
      <c r="J391" s="97"/>
      <c r="K391" s="98">
        <f>PC[[#This Row],[Verified Arrears]]+PC[[#This Row],[Counterpart Funding requirements]]+PC[[#This Row],[Cash Required for Contractual Commitments (value next FY)]]+PC[[#This Row],[Non contractual commitments]]</f>
        <v>0</v>
      </c>
      <c r="L391" s="97"/>
      <c r="M391" s="97"/>
      <c r="N391" s="97"/>
      <c r="O391" s="97"/>
      <c r="P391" s="97"/>
    </row>
    <row r="392" spans="1:16" ht="20.25" x14ac:dyDescent="0.3">
      <c r="A392" s="120"/>
      <c r="B392" s="93"/>
      <c r="C392" s="120"/>
      <c r="D392" s="120"/>
      <c r="E392" s="120"/>
      <c r="F392" s="120"/>
      <c r="G392" s="97"/>
      <c r="H392" s="97"/>
      <c r="I392" s="97"/>
      <c r="J392" s="97"/>
      <c r="K392" s="98">
        <f>PC[[#This Row],[Verified Arrears]]+PC[[#This Row],[Counterpart Funding requirements]]+PC[[#This Row],[Cash Required for Contractual Commitments (value next FY)]]+PC[[#This Row],[Non contractual commitments]]</f>
        <v>0</v>
      </c>
      <c r="L392" s="97"/>
      <c r="M392" s="97"/>
      <c r="N392" s="97"/>
      <c r="O392" s="97"/>
      <c r="P392" s="97"/>
    </row>
    <row r="393" spans="1:16" ht="20.25" x14ac:dyDescent="0.3">
      <c r="A393" s="120"/>
      <c r="B393" s="93"/>
      <c r="C393" s="120"/>
      <c r="D393" s="120"/>
      <c r="E393" s="120"/>
      <c r="F393" s="120"/>
      <c r="G393" s="97"/>
      <c r="H393" s="97"/>
      <c r="I393" s="97"/>
      <c r="J393" s="97"/>
      <c r="K393" s="98">
        <f>PC[[#This Row],[Verified Arrears]]+PC[[#This Row],[Counterpart Funding requirements]]+PC[[#This Row],[Cash Required for Contractual Commitments (value next FY)]]+PC[[#This Row],[Non contractual commitments]]</f>
        <v>0</v>
      </c>
      <c r="L393" s="97"/>
      <c r="M393" s="97"/>
      <c r="N393" s="97"/>
      <c r="O393" s="97"/>
      <c r="P393" s="97"/>
    </row>
    <row r="394" spans="1:16" ht="20.25" x14ac:dyDescent="0.3">
      <c r="A394" s="120"/>
      <c r="B394" s="93"/>
      <c r="C394" s="120"/>
      <c r="D394" s="120"/>
      <c r="E394" s="120"/>
      <c r="F394" s="120"/>
      <c r="G394" s="97"/>
      <c r="H394" s="97"/>
      <c r="I394" s="97"/>
      <c r="J394" s="97"/>
      <c r="K394" s="98">
        <f>PC[[#This Row],[Verified Arrears]]+PC[[#This Row],[Counterpart Funding requirements]]+PC[[#This Row],[Cash Required for Contractual Commitments (value next FY)]]+PC[[#This Row],[Non contractual commitments]]</f>
        <v>0</v>
      </c>
      <c r="L394" s="97"/>
      <c r="M394" s="97"/>
      <c r="N394" s="97"/>
      <c r="O394" s="97"/>
      <c r="P394" s="97"/>
    </row>
    <row r="395" spans="1:16" ht="20.25" x14ac:dyDescent="0.3">
      <c r="A395" s="120"/>
      <c r="B395" s="93"/>
      <c r="C395" s="120"/>
      <c r="D395" s="120"/>
      <c r="E395" s="120"/>
      <c r="F395" s="120"/>
      <c r="G395" s="97"/>
      <c r="H395" s="97"/>
      <c r="I395" s="97"/>
      <c r="J395" s="97"/>
      <c r="K395" s="98">
        <f>PC[[#This Row],[Verified Arrears]]+PC[[#This Row],[Counterpart Funding requirements]]+PC[[#This Row],[Cash Required for Contractual Commitments (value next FY)]]+PC[[#This Row],[Non contractual commitments]]</f>
        <v>0</v>
      </c>
      <c r="L395" s="97"/>
      <c r="M395" s="97"/>
      <c r="N395" s="97"/>
      <c r="O395" s="97"/>
      <c r="P395" s="97"/>
    </row>
    <row r="396" spans="1:16" ht="20.25" x14ac:dyDescent="0.3">
      <c r="A396" s="120"/>
      <c r="B396" s="93"/>
      <c r="C396" s="120"/>
      <c r="D396" s="120"/>
      <c r="E396" s="120"/>
      <c r="F396" s="120"/>
      <c r="G396" s="97"/>
      <c r="H396" s="97"/>
      <c r="I396" s="97"/>
      <c r="J396" s="97"/>
      <c r="K396" s="98">
        <f>PC[[#This Row],[Verified Arrears]]+PC[[#This Row],[Counterpart Funding requirements]]+PC[[#This Row],[Cash Required for Contractual Commitments (value next FY)]]+PC[[#This Row],[Non contractual commitments]]</f>
        <v>0</v>
      </c>
      <c r="L396" s="97"/>
      <c r="M396" s="97"/>
      <c r="N396" s="97"/>
      <c r="O396" s="97"/>
      <c r="P396" s="97"/>
    </row>
    <row r="397" spans="1:16" ht="20.25" x14ac:dyDescent="0.3">
      <c r="A397" s="120"/>
      <c r="B397" s="93"/>
      <c r="C397" s="120"/>
      <c r="D397" s="120"/>
      <c r="E397" s="120"/>
      <c r="F397" s="120"/>
      <c r="G397" s="97"/>
      <c r="H397" s="97"/>
      <c r="I397" s="97"/>
      <c r="J397" s="97"/>
      <c r="K397" s="98">
        <f>PC[[#This Row],[Verified Arrears]]+PC[[#This Row],[Counterpart Funding requirements]]+PC[[#This Row],[Cash Required for Contractual Commitments (value next FY)]]+PC[[#This Row],[Non contractual commitments]]</f>
        <v>0</v>
      </c>
      <c r="L397" s="97"/>
      <c r="M397" s="97"/>
      <c r="N397" s="97"/>
      <c r="O397" s="97"/>
      <c r="P397" s="97"/>
    </row>
    <row r="398" spans="1:16" ht="20.25" x14ac:dyDescent="0.3">
      <c r="A398" s="120"/>
      <c r="B398" s="93"/>
      <c r="C398" s="120"/>
      <c r="D398" s="120"/>
      <c r="E398" s="120"/>
      <c r="F398" s="120"/>
      <c r="G398" s="97"/>
      <c r="H398" s="97"/>
      <c r="I398" s="97"/>
      <c r="J398" s="97"/>
      <c r="K398" s="98">
        <f>PC[[#This Row],[Verified Arrears]]+PC[[#This Row],[Counterpart Funding requirements]]+PC[[#This Row],[Cash Required for Contractual Commitments (value next FY)]]+PC[[#This Row],[Non contractual commitments]]</f>
        <v>0</v>
      </c>
      <c r="L398" s="97"/>
      <c r="M398" s="97"/>
      <c r="N398" s="97"/>
      <c r="O398" s="97"/>
      <c r="P398" s="97"/>
    </row>
    <row r="399" spans="1:16" ht="20.25" x14ac:dyDescent="0.3">
      <c r="A399" s="120"/>
      <c r="B399" s="93"/>
      <c r="C399" s="120"/>
      <c r="D399" s="120"/>
      <c r="E399" s="120"/>
      <c r="F399" s="120"/>
      <c r="G399" s="97"/>
      <c r="H399" s="97"/>
      <c r="I399" s="97"/>
      <c r="J399" s="97"/>
      <c r="K399" s="98">
        <f>PC[[#This Row],[Verified Arrears]]+PC[[#This Row],[Counterpart Funding requirements]]+PC[[#This Row],[Cash Required for Contractual Commitments (value next FY)]]+PC[[#This Row],[Non contractual commitments]]</f>
        <v>0</v>
      </c>
      <c r="L399" s="97"/>
      <c r="M399" s="97"/>
      <c r="N399" s="97"/>
      <c r="O399" s="97"/>
      <c r="P399" s="97"/>
    </row>
    <row r="400" spans="1:16" ht="20.25" x14ac:dyDescent="0.3">
      <c r="A400" s="121"/>
      <c r="B400" s="93" t="s">
        <v>23</v>
      </c>
      <c r="C400" s="121"/>
      <c r="D400" s="121"/>
      <c r="E400" s="121"/>
      <c r="F400" s="121"/>
      <c r="G400" s="97"/>
      <c r="H400" s="97"/>
      <c r="I400" s="97"/>
      <c r="J400" s="97"/>
      <c r="K400" s="98">
        <f>PC[[#This Row],[Verified Arrears]]+PC[[#This Row],[Counterpart Funding requirements]]+PC[[#This Row],[Cash Required for Contractual Commitments (value next FY)]]+PC[[#This Row],[Non contractual commitments]]</f>
        <v>0</v>
      </c>
      <c r="L400" s="97"/>
      <c r="M400" s="97"/>
      <c r="N400" s="97"/>
      <c r="O400" s="97"/>
      <c r="P400" s="97"/>
    </row>
  </sheetData>
  <protectedRanges>
    <protectedRange sqref="B3:B400" name="OpenRange"/>
  </protectedRanges>
  <dataValidations count="1">
    <dataValidation type="list" allowBlank="1" showInputMessage="1" showErrorMessage="1" sqref="B3:B400" xr:uid="{00000000-0002-0000-0500-000000000000}">
      <formula1>FundingSource</formula1>
    </dataValidation>
  </dataValidation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sheetPr>
  <dimension ref="A1:I19"/>
  <sheetViews>
    <sheetView zoomScale="130" zoomScaleNormal="130" workbookViewId="0">
      <selection activeCell="C7" sqref="C7"/>
    </sheetView>
  </sheetViews>
  <sheetFormatPr defaultRowHeight="15" x14ac:dyDescent="0.25"/>
  <cols>
    <col min="2" max="2" width="28.7109375" customWidth="1"/>
    <col min="3" max="3" width="9.7109375" bestFit="1" customWidth="1"/>
  </cols>
  <sheetData>
    <row r="1" spans="1:9" x14ac:dyDescent="0.25">
      <c r="A1" s="116"/>
      <c r="B1" s="117" t="s">
        <v>740</v>
      </c>
      <c r="C1" s="117"/>
      <c r="D1" s="116"/>
      <c r="E1" s="116"/>
      <c r="F1" s="116"/>
      <c r="G1" s="116"/>
      <c r="H1" s="116"/>
      <c r="I1" s="116"/>
    </row>
    <row r="2" spans="1:9" x14ac:dyDescent="0.25">
      <c r="A2" s="116"/>
      <c r="B2" s="117" t="s">
        <v>739</v>
      </c>
      <c r="C2" s="153" t="str">
        <f>MDAMYC!B2</f>
        <v>001</v>
      </c>
      <c r="D2" s="116"/>
      <c r="E2" s="116"/>
      <c r="F2" s="116"/>
      <c r="G2" s="116"/>
      <c r="H2" s="116"/>
      <c r="I2" s="116"/>
    </row>
    <row r="3" spans="1:9" x14ac:dyDescent="0.25">
      <c r="A3" s="116"/>
      <c r="B3" s="114" t="s">
        <v>726</v>
      </c>
      <c r="C3" s="115" t="s">
        <v>722</v>
      </c>
      <c r="D3" s="115" t="s">
        <v>723</v>
      </c>
      <c r="E3" s="115" t="s">
        <v>724</v>
      </c>
      <c r="F3" s="115" t="s">
        <v>725</v>
      </c>
      <c r="G3" s="115" t="s">
        <v>762</v>
      </c>
      <c r="H3" s="115" t="s">
        <v>859</v>
      </c>
      <c r="I3" s="116"/>
    </row>
    <row r="4" spans="1:9" x14ac:dyDescent="0.25">
      <c r="A4" s="116"/>
      <c r="B4" s="112" t="s">
        <v>23</v>
      </c>
      <c r="C4" s="112">
        <f>IF($C2=MDAMYC!$B2,(SUMIF(MYCS[Funding Source],"GoU Funded",MYCS[FY25-26 sum (signed)])/10^9),0)</f>
        <v>0</v>
      </c>
      <c r="D4" s="112">
        <f>IF($C2=MDAMYC!$B2,(SUMIF(MYCS[Funding Source],"GoU Funded",MYCS[FY2 (FY26-27) Commitments])/10^9),0)</f>
        <v>0</v>
      </c>
      <c r="E4" s="112">
        <f>IF($C2=MDAMYC!$B2,(SUMIF(MYCS[Funding Source],"GoU Funded",MYCS[FY3 (FY27-28) Commitments])/10^9),0)</f>
        <v>0</v>
      </c>
      <c r="F4" s="112">
        <f>IF($C2=MDAMYC!$B2,(SUMIF(MYCS[Funding Source],"GoU Funded",MYCS[FY4 (FY28-29) Commitments])/10^9),0)</f>
        <v>0</v>
      </c>
      <c r="G4" s="112">
        <f>IF($C2=MDAMYC!$B2,(SUMIF(MYCS[Funding Source],"GoU Funded",MYCS[FY5 (FY29-30) Commitments])/10^9),0)</f>
        <v>0</v>
      </c>
      <c r="H4" s="112">
        <f>IF($C2=MDAMYC!$B2,(SUMIF(MYCS[Funding Source],"GoU Funded",MYCS[FY6 (FY30-31) Commitments])/10^9),0)</f>
        <v>0</v>
      </c>
      <c r="I4" s="116"/>
    </row>
    <row r="5" spans="1:9" x14ac:dyDescent="0.25">
      <c r="A5" s="116"/>
      <c r="B5" s="112" t="s">
        <v>151</v>
      </c>
      <c r="C5" s="112">
        <f>IF($C2=MDAMYC!$B2,(SUMIF(MYCS[Funding Source],"External Financing",MYCS[FY25-26 sum (signed)])/10^9),0)</f>
        <v>0</v>
      </c>
      <c r="D5" s="112">
        <f>IF($C2=MDAMYC!$B2,(SUMIF(MYCS[Funding Source],"External Financing",MYCS[FY2 (FY26-27) Commitments])/10^9),0)</f>
        <v>0</v>
      </c>
      <c r="E5" s="112">
        <f>IF($C2=MDAMYC!$B2,(SUMIF(MYCS[Funding Source],"External Financing",MYCS[FY3 (FY27-28) Commitments])/10^9),0)</f>
        <v>0</v>
      </c>
      <c r="F5" s="112">
        <f>IF($C2=MDAMYC!$B2,(SUMIF(MYCS[Funding Source],"External Financing",MYCS[FY4 (FY28-29) Commitments])/10^9),0)</f>
        <v>0</v>
      </c>
      <c r="G5" s="112">
        <f>IF($C2=MDAMYC!$B2,(SUMIF(MYCS[Funding Source],"External Financing",MYCS[FY5 (FY29-30) Commitments])/10^9),0)</f>
        <v>0</v>
      </c>
      <c r="H5" s="112">
        <f>IF($C2=MDAMYC!$B2,(SUMIF(MYCS[Funding Source],"External Financing",MYCS[FY6 (FY30-31) Commitments])/10^9),0)</f>
        <v>0</v>
      </c>
      <c r="I5" s="116"/>
    </row>
    <row r="6" spans="1:9" x14ac:dyDescent="0.25">
      <c r="A6" s="116"/>
      <c r="B6" s="112" t="s">
        <v>718</v>
      </c>
      <c r="C6" s="113">
        <f>SUM(C4:C5)</f>
        <v>0</v>
      </c>
      <c r="D6" s="113">
        <f t="shared" ref="D6:H6" si="0">SUM(D4:D5)</f>
        <v>0</v>
      </c>
      <c r="E6" s="113">
        <f t="shared" si="0"/>
        <v>0</v>
      </c>
      <c r="F6" s="113">
        <f t="shared" si="0"/>
        <v>0</v>
      </c>
      <c r="G6" s="113">
        <f t="shared" si="0"/>
        <v>0</v>
      </c>
      <c r="H6" s="113">
        <f t="shared" si="0"/>
        <v>0</v>
      </c>
      <c r="I6" s="116"/>
    </row>
    <row r="7" spans="1:9" x14ac:dyDescent="0.25">
      <c r="A7" s="116"/>
      <c r="B7" s="116"/>
      <c r="C7" s="116"/>
      <c r="D7" s="116"/>
      <c r="E7" s="116"/>
      <c r="F7" s="116"/>
      <c r="G7" s="116"/>
      <c r="H7" s="116"/>
      <c r="I7" s="116"/>
    </row>
    <row r="8" spans="1:9" x14ac:dyDescent="0.25">
      <c r="A8" s="116"/>
      <c r="B8" s="117" t="s">
        <v>741</v>
      </c>
      <c r="C8" s="116"/>
      <c r="D8" s="116"/>
      <c r="E8" s="116"/>
      <c r="F8" s="116"/>
      <c r="G8" s="116"/>
      <c r="H8" s="116"/>
      <c r="I8" s="116"/>
    </row>
    <row r="9" spans="1:9" x14ac:dyDescent="0.25">
      <c r="A9" s="116"/>
      <c r="B9" s="114" t="s">
        <v>726</v>
      </c>
      <c r="C9" s="115" t="s">
        <v>722</v>
      </c>
      <c r="D9" s="116"/>
      <c r="E9" s="116"/>
      <c r="F9" s="116"/>
      <c r="G9" s="116"/>
      <c r="H9" s="116"/>
      <c r="I9" s="116"/>
    </row>
    <row r="10" spans="1:9" x14ac:dyDescent="0.25">
      <c r="A10" s="116"/>
      <c r="B10" s="118" t="s">
        <v>742</v>
      </c>
      <c r="C10" s="112">
        <f>IF(C2=MDAMYC!B2,(SUM(MYCS[Counterpart Funding requirements])/10^9),0)</f>
        <v>0</v>
      </c>
      <c r="D10" s="116"/>
      <c r="E10" s="116"/>
      <c r="F10" s="116"/>
      <c r="G10" s="116"/>
      <c r="H10" s="116"/>
      <c r="I10" s="116"/>
    </row>
    <row r="11" spans="1:9" x14ac:dyDescent="0.25">
      <c r="A11" s="116"/>
      <c r="B11" s="118" t="s">
        <v>721</v>
      </c>
      <c r="C11" s="112">
        <f>IF(C2=MDAMYC!B2,(SUM(MYCS[Verified Arrears])/10^9),0)</f>
        <v>0</v>
      </c>
      <c r="D11" s="116"/>
      <c r="E11" s="116"/>
      <c r="F11" s="116"/>
      <c r="G11" s="116"/>
      <c r="H11" s="116"/>
      <c r="I11" s="116"/>
    </row>
    <row r="12" spans="1:9" x14ac:dyDescent="0.25">
      <c r="A12" s="116"/>
      <c r="B12" s="116"/>
      <c r="C12" s="116"/>
      <c r="D12" s="116"/>
      <c r="E12" s="116"/>
      <c r="F12" s="116"/>
      <c r="G12" s="116"/>
      <c r="H12" s="116"/>
      <c r="I12" s="116"/>
    </row>
    <row r="13" spans="1:9" x14ac:dyDescent="0.25">
      <c r="A13" s="116"/>
      <c r="B13" s="117" t="s">
        <v>744</v>
      </c>
      <c r="C13" s="116"/>
      <c r="D13" s="116"/>
      <c r="E13" s="116"/>
      <c r="F13" s="116"/>
      <c r="G13" s="116"/>
      <c r="H13" s="116"/>
      <c r="I13" s="116"/>
    </row>
    <row r="14" spans="1:9" x14ac:dyDescent="0.25">
      <c r="A14" s="116"/>
      <c r="B14" s="114" t="s">
        <v>726</v>
      </c>
      <c r="C14" s="115" t="s">
        <v>722</v>
      </c>
      <c r="D14" s="115" t="s">
        <v>723</v>
      </c>
      <c r="E14" s="115" t="s">
        <v>724</v>
      </c>
      <c r="F14" s="115" t="s">
        <v>725</v>
      </c>
      <c r="G14" s="115" t="s">
        <v>762</v>
      </c>
      <c r="H14" s="115" t="s">
        <v>859</v>
      </c>
      <c r="I14" s="116"/>
    </row>
    <row r="15" spans="1:9" x14ac:dyDescent="0.25">
      <c r="A15" s="116"/>
      <c r="B15" s="112" t="s">
        <v>23</v>
      </c>
      <c r="C15" s="112">
        <f>SUMIF('Pending Commitments'!$B:$B,"GoU Funded",'Pending Commitments'!K:K)</f>
        <v>0</v>
      </c>
      <c r="D15" s="112">
        <f>SUMIF('Pending Commitments'!$B:$B,"GoU Funded",'Pending Commitments'!L:L)</f>
        <v>0</v>
      </c>
      <c r="E15" s="112">
        <f>SUMIF('Pending Commitments'!$B:$B,"GoU Funded",'Pending Commitments'!M:M)</f>
        <v>0</v>
      </c>
      <c r="F15" s="112">
        <f>SUMIF('Pending Commitments'!$B:$B,"GoU Funded",'Pending Commitments'!N:N)</f>
        <v>0</v>
      </c>
      <c r="G15" s="112">
        <f>SUMIF('Pending Commitments'!$B:$B,"GoU Funded",'Pending Commitments'!O:O)</f>
        <v>0</v>
      </c>
      <c r="H15" s="112">
        <f>SUMIF('Pending Commitments'!$B:$B,"GoU Funded",'Pending Commitments'!P:P)</f>
        <v>0</v>
      </c>
      <c r="I15" s="116"/>
    </row>
    <row r="16" spans="1:9" x14ac:dyDescent="0.25">
      <c r="A16" s="116"/>
      <c r="B16" s="112" t="s">
        <v>151</v>
      </c>
      <c r="C16" s="112">
        <f>SUMIF('Pending Commitments'!$B:$B,"External Financing",'Pending Commitments'!K:K)</f>
        <v>0</v>
      </c>
      <c r="D16" s="112">
        <f>SUMIF('Pending Commitments'!$B:$B,"External Financing",'Pending Commitments'!L:L)</f>
        <v>0</v>
      </c>
      <c r="E16" s="112">
        <f>SUMIF('Pending Commitments'!$B:$B,"External Financing",'Pending Commitments'!M:M)</f>
        <v>0</v>
      </c>
      <c r="F16" s="112">
        <f>SUMIF('Pending Commitments'!$B:$B,"External Financing",'Pending Commitments'!N:N)</f>
        <v>0</v>
      </c>
      <c r="G16" s="112">
        <f>SUMIF('Pending Commitments'!$B:$B,"External Financing",'Pending Commitments'!O:O)</f>
        <v>0</v>
      </c>
      <c r="H16" s="112">
        <f>SUMIF('Pending Commitments'!$B:$B,"External Financing",'Pending Commitments'!P:P)</f>
        <v>0</v>
      </c>
      <c r="I16" s="116"/>
    </row>
    <row r="17" spans="1:9" x14ac:dyDescent="0.25">
      <c r="A17" s="116"/>
      <c r="B17" s="112" t="s">
        <v>718</v>
      </c>
      <c r="C17" s="112">
        <f>SUM(C15:C16)</f>
        <v>0</v>
      </c>
      <c r="D17" s="112">
        <f t="shared" ref="D17:H17" si="1">SUM(D15:D16)</f>
        <v>0</v>
      </c>
      <c r="E17" s="112">
        <f t="shared" si="1"/>
        <v>0</v>
      </c>
      <c r="F17" s="112">
        <f t="shared" si="1"/>
        <v>0</v>
      </c>
      <c r="G17" s="112">
        <f t="shared" si="1"/>
        <v>0</v>
      </c>
      <c r="H17" s="112">
        <f t="shared" si="1"/>
        <v>0</v>
      </c>
      <c r="I17" s="116"/>
    </row>
    <row r="18" spans="1:9" x14ac:dyDescent="0.25">
      <c r="A18" s="116"/>
      <c r="B18" s="116"/>
      <c r="C18" s="116"/>
      <c r="D18" s="116"/>
      <c r="E18" s="116"/>
      <c r="F18" s="116"/>
      <c r="G18" s="116"/>
      <c r="H18" s="116"/>
      <c r="I18" s="116"/>
    </row>
    <row r="19" spans="1:9" x14ac:dyDescent="0.25">
      <c r="A19" s="116"/>
      <c r="B19" s="116"/>
      <c r="C19" s="116"/>
      <c r="D19" s="116"/>
      <c r="E19" s="116"/>
      <c r="F19" s="116"/>
      <c r="G19" s="116"/>
      <c r="H19" s="116"/>
      <c r="I19" s="116"/>
    </row>
  </sheetData>
  <sheetProtection algorithmName="SHA-512" hashValue="IZErwMVIBM8xzhJKrVzKppA7q3GSBq7Clvcjk4B+1AVkFCAgeCwX8TKDx4zxmTEy2+YNMyTW3OYhl2Er2cQrKw==" saltValue="QCRA5kuXdY623x9QbzMQ1g==" spinCount="100000"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M19"/>
  <sheetViews>
    <sheetView zoomScaleNormal="100" workbookViewId="0">
      <selection activeCell="B16" sqref="B16:F16"/>
    </sheetView>
  </sheetViews>
  <sheetFormatPr defaultRowHeight="15" x14ac:dyDescent="0.25"/>
  <cols>
    <col min="1" max="1" width="18.28515625" bestFit="1" customWidth="1"/>
    <col min="2" max="2" width="8.7109375" customWidth="1"/>
    <col min="3" max="3" width="13.5703125" bestFit="1" customWidth="1"/>
    <col min="4" max="6" width="10.28515625" bestFit="1" customWidth="1"/>
  </cols>
  <sheetData>
    <row r="1" spans="1:13" ht="14.65" customHeight="1" x14ac:dyDescent="0.25">
      <c r="A1" s="42" t="s">
        <v>225</v>
      </c>
    </row>
    <row r="2" spans="1:13" ht="25.5" x14ac:dyDescent="0.25">
      <c r="A2" s="24" t="s">
        <v>152</v>
      </c>
      <c r="B2" s="25" t="s">
        <v>156</v>
      </c>
      <c r="C2" s="25" t="s">
        <v>157</v>
      </c>
      <c r="D2" s="26" t="s">
        <v>24</v>
      </c>
      <c r="E2" s="26" t="s">
        <v>25</v>
      </c>
      <c r="F2" s="27" t="s">
        <v>26</v>
      </c>
    </row>
    <row r="3" spans="1:13" x14ac:dyDescent="0.25">
      <c r="A3" s="32"/>
      <c r="B3" s="13" t="s">
        <v>191</v>
      </c>
      <c r="C3" s="13" t="s">
        <v>722</v>
      </c>
      <c r="D3" s="13" t="s">
        <v>723</v>
      </c>
      <c r="E3" s="13" t="s">
        <v>724</v>
      </c>
      <c r="F3" s="33" t="s">
        <v>725</v>
      </c>
      <c r="I3" s="3"/>
      <c r="J3" s="3"/>
      <c r="K3" s="3"/>
      <c r="L3" s="3"/>
      <c r="M3" s="3"/>
    </row>
    <row r="4" spans="1:13" x14ac:dyDescent="0.25">
      <c r="A4" s="28" t="s">
        <v>23</v>
      </c>
      <c r="B4" s="23"/>
      <c r="C4" s="23"/>
      <c r="D4" s="23"/>
      <c r="E4" s="23"/>
      <c r="F4" s="29"/>
    </row>
    <row r="5" spans="1:13" x14ac:dyDescent="0.25">
      <c r="A5" s="30" t="s">
        <v>151</v>
      </c>
      <c r="B5" s="16"/>
      <c r="C5" s="16"/>
      <c r="D5" s="16"/>
      <c r="E5" s="16"/>
      <c r="F5" s="31"/>
    </row>
    <row r="6" spans="1:13" x14ac:dyDescent="0.25">
      <c r="A6" s="30" t="s">
        <v>27</v>
      </c>
      <c r="B6" s="16">
        <f>SUM(B4:B5)</f>
        <v>0</v>
      </c>
      <c r="C6" s="16">
        <f>SUM(C4:C5)</f>
        <v>0</v>
      </c>
      <c r="D6" s="16">
        <f t="shared" ref="D6:F6" si="0">SUM(D4:D5)</f>
        <v>0</v>
      </c>
      <c r="E6" s="16">
        <f t="shared" si="0"/>
        <v>0</v>
      </c>
      <c r="F6" s="31">
        <f t="shared" si="0"/>
        <v>0</v>
      </c>
    </row>
    <row r="7" spans="1:13" ht="10.5" customHeight="1" x14ac:dyDescent="0.25"/>
    <row r="8" spans="1:13" ht="25.5" x14ac:dyDescent="0.25">
      <c r="A8" s="34" t="s">
        <v>153</v>
      </c>
      <c r="B8" s="35" t="s">
        <v>150</v>
      </c>
      <c r="C8" s="36" t="s">
        <v>157</v>
      </c>
      <c r="D8" s="37" t="s">
        <v>28</v>
      </c>
      <c r="E8" s="37" t="s">
        <v>29</v>
      </c>
      <c r="F8" s="38" t="s">
        <v>30</v>
      </c>
    </row>
    <row r="9" spans="1:13" x14ac:dyDescent="0.25">
      <c r="A9" s="32"/>
      <c r="B9" s="13" t="s">
        <v>191</v>
      </c>
      <c r="C9" s="13" t="s">
        <v>722</v>
      </c>
      <c r="D9" s="13" t="s">
        <v>723</v>
      </c>
      <c r="E9" s="13" t="s">
        <v>724</v>
      </c>
      <c r="F9" s="33" t="s">
        <v>725</v>
      </c>
    </row>
    <row r="10" spans="1:13" x14ac:dyDescent="0.25">
      <c r="A10" s="28" t="s">
        <v>23</v>
      </c>
      <c r="B10" s="23"/>
      <c r="C10" s="20"/>
      <c r="D10" s="20"/>
      <c r="E10" s="20"/>
      <c r="F10" s="39"/>
    </row>
    <row r="11" spans="1:13" x14ac:dyDescent="0.25">
      <c r="A11" s="30" t="s">
        <v>151</v>
      </c>
      <c r="B11" s="16"/>
      <c r="C11" s="20"/>
      <c r="D11" s="20"/>
      <c r="E11" s="20"/>
      <c r="F11" s="39"/>
    </row>
    <row r="12" spans="1:13" x14ac:dyDescent="0.25">
      <c r="A12" s="30" t="s">
        <v>27</v>
      </c>
      <c r="B12" s="40">
        <f>SUM(B10:B11)</f>
        <v>0</v>
      </c>
      <c r="C12" s="40">
        <f>SUM(C10:C11)</f>
        <v>0</v>
      </c>
      <c r="D12" s="40">
        <f t="shared" ref="D12:F12" si="1">SUM(D10:D11)</f>
        <v>0</v>
      </c>
      <c r="E12" s="40">
        <f t="shared" si="1"/>
        <v>0</v>
      </c>
      <c r="F12" s="41">
        <f t="shared" si="1"/>
        <v>0</v>
      </c>
    </row>
    <row r="13" spans="1:13" ht="6.6" customHeight="1" x14ac:dyDescent="0.25"/>
    <row r="14" spans="1:13" ht="9.6" customHeight="1" thickBot="1" x14ac:dyDescent="0.3"/>
    <row r="15" spans="1:13" ht="25.5" x14ac:dyDescent="0.25">
      <c r="A15" s="8" t="s">
        <v>154</v>
      </c>
      <c r="B15" s="9" t="s">
        <v>156</v>
      </c>
      <c r="C15" s="9" t="s">
        <v>157</v>
      </c>
      <c r="D15" s="21" t="s">
        <v>28</v>
      </c>
      <c r="E15" s="21" t="s">
        <v>29</v>
      </c>
      <c r="F15" s="22" t="s">
        <v>30</v>
      </c>
    </row>
    <row r="16" spans="1:13" x14ac:dyDescent="0.25">
      <c r="A16" s="7"/>
      <c r="B16" s="13" t="s">
        <v>191</v>
      </c>
      <c r="C16" s="13" t="s">
        <v>722</v>
      </c>
      <c r="D16" s="13" t="s">
        <v>723</v>
      </c>
      <c r="E16" s="13" t="s">
        <v>724</v>
      </c>
      <c r="F16" s="33" t="s">
        <v>725</v>
      </c>
    </row>
    <row r="17" spans="1:6" x14ac:dyDescent="0.25">
      <c r="A17" s="4" t="s">
        <v>23</v>
      </c>
      <c r="B17" s="14">
        <f>B4-B10</f>
        <v>0</v>
      </c>
      <c r="C17" s="14">
        <f>C4-C10</f>
        <v>0</v>
      </c>
      <c r="D17" s="14">
        <f t="shared" ref="C17:F19" si="2">D4-D10</f>
        <v>0</v>
      </c>
      <c r="E17" s="14">
        <f t="shared" si="2"/>
        <v>0</v>
      </c>
      <c r="F17" s="15">
        <f t="shared" si="2"/>
        <v>0</v>
      </c>
    </row>
    <row r="18" spans="1:6" x14ac:dyDescent="0.25">
      <c r="A18" s="5" t="s">
        <v>151</v>
      </c>
      <c r="B18" s="16">
        <f>B5-B11</f>
        <v>0</v>
      </c>
      <c r="C18" s="16">
        <f t="shared" si="2"/>
        <v>0</v>
      </c>
      <c r="D18" s="16">
        <f t="shared" si="2"/>
        <v>0</v>
      </c>
      <c r="E18" s="16">
        <f t="shared" si="2"/>
        <v>0</v>
      </c>
      <c r="F18" s="17">
        <f t="shared" si="2"/>
        <v>0</v>
      </c>
    </row>
    <row r="19" spans="1:6" ht="15.75" thickBot="1" x14ac:dyDescent="0.3">
      <c r="A19" s="6" t="s">
        <v>27</v>
      </c>
      <c r="B19" s="18">
        <f>B6-B12</f>
        <v>0</v>
      </c>
      <c r="C19" s="18">
        <f t="shared" si="2"/>
        <v>0</v>
      </c>
      <c r="D19" s="18">
        <f t="shared" si="2"/>
        <v>0</v>
      </c>
      <c r="E19" s="18">
        <f t="shared" si="2"/>
        <v>0</v>
      </c>
      <c r="F19" s="19">
        <f t="shared" si="2"/>
        <v>0</v>
      </c>
    </row>
  </sheetData>
  <conditionalFormatting sqref="B17:F19">
    <cfRule type="cellIs" dxfId="4" priority="1" operator="equal">
      <formula>0</formula>
    </cfRule>
    <cfRule type="cellIs" dxfId="3" priority="2" operator="lessThan">
      <formula>0</formula>
    </cfRule>
    <cfRule type="cellIs" dxfId="2" priority="3" operator="greaterThan">
      <formula>0</formula>
    </cfRule>
  </conditionalFormatting>
  <pageMargins left="0.7" right="0.7" top="0.75" bottom="0.75" header="0.3" footer="0.3"/>
  <pageSetup paperSize="9" orientation="portrait"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sheetPr>
  <dimension ref="A1:I153"/>
  <sheetViews>
    <sheetView showGridLines="0" zoomScaleNormal="100" workbookViewId="0">
      <selection activeCell="I118" sqref="I2:I136"/>
    </sheetView>
  </sheetViews>
  <sheetFormatPr defaultRowHeight="15" x14ac:dyDescent="0.25"/>
  <cols>
    <col min="1" max="1" width="25.5703125" bestFit="1" customWidth="1"/>
    <col min="2" max="2" width="2.5703125" customWidth="1"/>
    <col min="3" max="3" width="9.28515625" customWidth="1"/>
    <col min="4" max="4" width="3.5703125" customWidth="1"/>
    <col min="5" max="5" width="52.28515625" bestFit="1" customWidth="1"/>
    <col min="6" max="6" width="4" customWidth="1"/>
    <col min="7" max="7" width="16" bestFit="1" customWidth="1"/>
    <col min="9" max="9" width="13.42578125" bestFit="1" customWidth="1"/>
  </cols>
  <sheetData>
    <row r="1" spans="1:9" x14ac:dyDescent="0.25">
      <c r="A1" s="1" t="s">
        <v>0</v>
      </c>
      <c r="C1" s="1" t="s">
        <v>17</v>
      </c>
      <c r="E1" s="1" t="s">
        <v>4</v>
      </c>
      <c r="G1" s="1" t="s">
        <v>18</v>
      </c>
      <c r="I1" s="11" t="s">
        <v>574</v>
      </c>
    </row>
    <row r="2" spans="1:9" x14ac:dyDescent="0.25">
      <c r="A2" t="s">
        <v>1</v>
      </c>
      <c r="C2" t="s">
        <v>2</v>
      </c>
      <c r="E2" t="s">
        <v>227</v>
      </c>
      <c r="G2" t="s">
        <v>23</v>
      </c>
      <c r="I2" s="12" t="s">
        <v>114</v>
      </c>
    </row>
    <row r="3" spans="1:9" x14ac:dyDescent="0.25">
      <c r="A3" t="s">
        <v>155</v>
      </c>
      <c r="C3" t="s">
        <v>3</v>
      </c>
      <c r="E3" t="s">
        <v>228</v>
      </c>
      <c r="G3" t="s">
        <v>151</v>
      </c>
      <c r="I3" s="12" t="s">
        <v>144</v>
      </c>
    </row>
    <row r="4" spans="1:9" x14ac:dyDescent="0.25">
      <c r="A4" t="s">
        <v>226</v>
      </c>
      <c r="E4" t="s">
        <v>229</v>
      </c>
      <c r="I4" s="12" t="s">
        <v>128</v>
      </c>
    </row>
    <row r="5" spans="1:9" x14ac:dyDescent="0.25">
      <c r="E5" t="s">
        <v>564</v>
      </c>
      <c r="I5" s="12" t="s">
        <v>115</v>
      </c>
    </row>
    <row r="6" spans="1:9" x14ac:dyDescent="0.25">
      <c r="I6" s="12" t="s">
        <v>131</v>
      </c>
    </row>
    <row r="7" spans="1:9" x14ac:dyDescent="0.25">
      <c r="I7" s="12" t="s">
        <v>145</v>
      </c>
    </row>
    <row r="8" spans="1:9" x14ac:dyDescent="0.25">
      <c r="I8" s="12" t="s">
        <v>117</v>
      </c>
    </row>
    <row r="9" spans="1:9" x14ac:dyDescent="0.25">
      <c r="I9" s="12" t="s">
        <v>615</v>
      </c>
    </row>
    <row r="10" spans="1:9" x14ac:dyDescent="0.25">
      <c r="I10" s="12" t="s">
        <v>119</v>
      </c>
    </row>
    <row r="11" spans="1:9" x14ac:dyDescent="0.25">
      <c r="I11" s="12" t="s">
        <v>12</v>
      </c>
    </row>
    <row r="12" spans="1:9" x14ac:dyDescent="0.25">
      <c r="I12" s="12" t="s">
        <v>132</v>
      </c>
    </row>
    <row r="13" spans="1:9" x14ac:dyDescent="0.25">
      <c r="I13" s="12" t="s">
        <v>37</v>
      </c>
    </row>
    <row r="14" spans="1:9" x14ac:dyDescent="0.25">
      <c r="I14" s="12" t="s">
        <v>80</v>
      </c>
    </row>
    <row r="15" spans="1:9" x14ac:dyDescent="0.25">
      <c r="I15" s="12" t="s">
        <v>85</v>
      </c>
    </row>
    <row r="16" spans="1:9" x14ac:dyDescent="0.25">
      <c r="I16" s="12" t="s">
        <v>613</v>
      </c>
    </row>
    <row r="17" spans="9:9" x14ac:dyDescent="0.25">
      <c r="I17" s="12" t="s">
        <v>48</v>
      </c>
    </row>
    <row r="18" spans="9:9" x14ac:dyDescent="0.25">
      <c r="I18" s="12" t="s">
        <v>41</v>
      </c>
    </row>
    <row r="19" spans="9:9" x14ac:dyDescent="0.25">
      <c r="I19" s="12" t="s">
        <v>112</v>
      </c>
    </row>
    <row r="20" spans="9:9" x14ac:dyDescent="0.25">
      <c r="I20" s="12" t="s">
        <v>93</v>
      </c>
    </row>
    <row r="21" spans="9:9" x14ac:dyDescent="0.25">
      <c r="I21" s="12" t="s">
        <v>13</v>
      </c>
    </row>
    <row r="22" spans="9:9" x14ac:dyDescent="0.25">
      <c r="I22" s="12" t="s">
        <v>614</v>
      </c>
    </row>
    <row r="23" spans="9:9" x14ac:dyDescent="0.25">
      <c r="I23" s="12" t="s">
        <v>147</v>
      </c>
    </row>
    <row r="24" spans="9:9" x14ac:dyDescent="0.25">
      <c r="I24" s="12" t="s">
        <v>774</v>
      </c>
    </row>
    <row r="25" spans="9:9" x14ac:dyDescent="0.25">
      <c r="I25" s="12" t="s">
        <v>598</v>
      </c>
    </row>
    <row r="26" spans="9:9" x14ac:dyDescent="0.25">
      <c r="I26" s="12" t="s">
        <v>588</v>
      </c>
    </row>
    <row r="27" spans="9:9" x14ac:dyDescent="0.25">
      <c r="I27" s="12" t="s">
        <v>138</v>
      </c>
    </row>
    <row r="28" spans="9:9" x14ac:dyDescent="0.25">
      <c r="I28" s="12" t="s">
        <v>142</v>
      </c>
    </row>
    <row r="29" spans="9:9" x14ac:dyDescent="0.25">
      <c r="I29" s="12" t="s">
        <v>605</v>
      </c>
    </row>
    <row r="30" spans="9:9" x14ac:dyDescent="0.25">
      <c r="I30" s="12" t="s">
        <v>668</v>
      </c>
    </row>
    <row r="31" spans="9:9" x14ac:dyDescent="0.25">
      <c r="I31" s="12" t="s">
        <v>641</v>
      </c>
    </row>
    <row r="32" spans="9:9" x14ac:dyDescent="0.25">
      <c r="I32" s="12" t="s">
        <v>633</v>
      </c>
    </row>
    <row r="33" spans="9:9" x14ac:dyDescent="0.25">
      <c r="I33" s="12" t="s">
        <v>121</v>
      </c>
    </row>
    <row r="34" spans="9:9" x14ac:dyDescent="0.25">
      <c r="I34" s="12" t="s">
        <v>669</v>
      </c>
    </row>
    <row r="35" spans="9:9" x14ac:dyDescent="0.25">
      <c r="I35" s="12" t="s">
        <v>628</v>
      </c>
    </row>
    <row r="36" spans="9:9" x14ac:dyDescent="0.25">
      <c r="I36" s="12" t="s">
        <v>584</v>
      </c>
    </row>
    <row r="37" spans="9:9" x14ac:dyDescent="0.25">
      <c r="I37" s="12" t="s">
        <v>56</v>
      </c>
    </row>
    <row r="38" spans="9:9" x14ac:dyDescent="0.25">
      <c r="I38" s="12" t="s">
        <v>644</v>
      </c>
    </row>
    <row r="39" spans="9:9" x14ac:dyDescent="0.25">
      <c r="I39" s="12" t="s">
        <v>665</v>
      </c>
    </row>
    <row r="40" spans="9:9" x14ac:dyDescent="0.25">
      <c r="I40" s="12" t="s">
        <v>674</v>
      </c>
    </row>
    <row r="41" spans="9:9" x14ac:dyDescent="0.25">
      <c r="I41" s="12" t="s">
        <v>640</v>
      </c>
    </row>
    <row r="42" spans="9:9" x14ac:dyDescent="0.25">
      <c r="I42" s="12" t="s">
        <v>714</v>
      </c>
    </row>
    <row r="43" spans="9:9" x14ac:dyDescent="0.25">
      <c r="I43" s="12" t="s">
        <v>122</v>
      </c>
    </row>
    <row r="44" spans="9:9" x14ac:dyDescent="0.25">
      <c r="I44" s="12" t="s">
        <v>626</v>
      </c>
    </row>
    <row r="45" spans="9:9" x14ac:dyDescent="0.25">
      <c r="I45" s="12" t="s">
        <v>583</v>
      </c>
    </row>
    <row r="46" spans="9:9" x14ac:dyDescent="0.25">
      <c r="I46" s="12" t="s">
        <v>601</v>
      </c>
    </row>
    <row r="47" spans="9:9" x14ac:dyDescent="0.25">
      <c r="I47" s="12" t="s">
        <v>113</v>
      </c>
    </row>
    <row r="48" spans="9:9" x14ac:dyDescent="0.25">
      <c r="I48" s="12" t="s">
        <v>625</v>
      </c>
    </row>
    <row r="49" spans="9:9" x14ac:dyDescent="0.25">
      <c r="I49" s="12" t="s">
        <v>632</v>
      </c>
    </row>
    <row r="50" spans="9:9" x14ac:dyDescent="0.25">
      <c r="I50" s="12" t="s">
        <v>675</v>
      </c>
    </row>
    <row r="51" spans="9:9" x14ac:dyDescent="0.25">
      <c r="I51" s="12" t="s">
        <v>673</v>
      </c>
    </row>
    <row r="52" spans="9:9" x14ac:dyDescent="0.25">
      <c r="I52" s="12" t="s">
        <v>140</v>
      </c>
    </row>
    <row r="53" spans="9:9" x14ac:dyDescent="0.25">
      <c r="I53" s="12" t="s">
        <v>635</v>
      </c>
    </row>
    <row r="54" spans="9:9" x14ac:dyDescent="0.25">
      <c r="I54" s="12" t="s">
        <v>587</v>
      </c>
    </row>
    <row r="55" spans="9:9" x14ac:dyDescent="0.25">
      <c r="I55" s="12" t="s">
        <v>586</v>
      </c>
    </row>
    <row r="56" spans="9:9" x14ac:dyDescent="0.25">
      <c r="I56" s="12" t="s">
        <v>593</v>
      </c>
    </row>
    <row r="57" spans="9:9" x14ac:dyDescent="0.25">
      <c r="I57" s="12" t="s">
        <v>585</v>
      </c>
    </row>
    <row r="58" spans="9:9" x14ac:dyDescent="0.25">
      <c r="I58" s="12" t="s">
        <v>663</v>
      </c>
    </row>
    <row r="59" spans="9:9" x14ac:dyDescent="0.25">
      <c r="I59" s="12" t="s">
        <v>631</v>
      </c>
    </row>
    <row r="60" spans="9:9" x14ac:dyDescent="0.25">
      <c r="I60" s="12" t="s">
        <v>670</v>
      </c>
    </row>
    <row r="61" spans="9:9" x14ac:dyDescent="0.25">
      <c r="I61" s="12" t="s">
        <v>636</v>
      </c>
    </row>
    <row r="62" spans="9:9" x14ac:dyDescent="0.25">
      <c r="I62" s="12" t="s">
        <v>141</v>
      </c>
    </row>
    <row r="63" spans="9:9" x14ac:dyDescent="0.25">
      <c r="I63" s="12" t="s">
        <v>624</v>
      </c>
    </row>
    <row r="64" spans="9:9" x14ac:dyDescent="0.25">
      <c r="I64" s="12" t="s">
        <v>642</v>
      </c>
    </row>
    <row r="65" spans="9:9" x14ac:dyDescent="0.25">
      <c r="I65" s="12" t="s">
        <v>124</v>
      </c>
    </row>
    <row r="66" spans="9:9" x14ac:dyDescent="0.25">
      <c r="I66" s="12" t="s">
        <v>125</v>
      </c>
    </row>
    <row r="67" spans="9:9" x14ac:dyDescent="0.25">
      <c r="I67" s="12" t="s">
        <v>135</v>
      </c>
    </row>
    <row r="68" spans="9:9" x14ac:dyDescent="0.25">
      <c r="I68" s="12" t="s">
        <v>136</v>
      </c>
    </row>
    <row r="69" spans="9:9" x14ac:dyDescent="0.25">
      <c r="I69" s="12" t="s">
        <v>597</v>
      </c>
    </row>
    <row r="70" spans="9:9" x14ac:dyDescent="0.25">
      <c r="I70" s="12" t="s">
        <v>634</v>
      </c>
    </row>
    <row r="71" spans="9:9" x14ac:dyDescent="0.25">
      <c r="I71" s="12" t="s">
        <v>629</v>
      </c>
    </row>
    <row r="72" spans="9:9" x14ac:dyDescent="0.25">
      <c r="I72" s="12" t="s">
        <v>90</v>
      </c>
    </row>
    <row r="73" spans="9:9" x14ac:dyDescent="0.25">
      <c r="I73" s="12" t="s">
        <v>623</v>
      </c>
    </row>
    <row r="74" spans="9:9" x14ac:dyDescent="0.25">
      <c r="I74" s="12" t="s">
        <v>637</v>
      </c>
    </row>
    <row r="75" spans="9:9" x14ac:dyDescent="0.25">
      <c r="I75" s="12" t="s">
        <v>672</v>
      </c>
    </row>
    <row r="76" spans="9:9" x14ac:dyDescent="0.25">
      <c r="I76" s="12" t="s">
        <v>582</v>
      </c>
    </row>
    <row r="77" spans="9:9" x14ac:dyDescent="0.25">
      <c r="I77" s="12" t="s">
        <v>671</v>
      </c>
    </row>
    <row r="78" spans="9:9" x14ac:dyDescent="0.25">
      <c r="I78" s="12" t="s">
        <v>630</v>
      </c>
    </row>
    <row r="79" spans="9:9" x14ac:dyDescent="0.25">
      <c r="I79" s="12" t="s">
        <v>595</v>
      </c>
    </row>
    <row r="80" spans="9:9" x14ac:dyDescent="0.25">
      <c r="I80" s="12" t="s">
        <v>590</v>
      </c>
    </row>
    <row r="81" spans="9:9" x14ac:dyDescent="0.25">
      <c r="I81" s="12" t="s">
        <v>645</v>
      </c>
    </row>
    <row r="82" spans="9:9" x14ac:dyDescent="0.25">
      <c r="I82" s="12" t="s">
        <v>664</v>
      </c>
    </row>
    <row r="83" spans="9:9" x14ac:dyDescent="0.25">
      <c r="I83" s="12" t="s">
        <v>91</v>
      </c>
    </row>
    <row r="84" spans="9:9" x14ac:dyDescent="0.25">
      <c r="I84" s="12" t="s">
        <v>627</v>
      </c>
    </row>
    <row r="85" spans="9:9" x14ac:dyDescent="0.25">
      <c r="I85" s="12" t="s">
        <v>643</v>
      </c>
    </row>
    <row r="86" spans="9:9" x14ac:dyDescent="0.25">
      <c r="I86" s="12" t="s">
        <v>691</v>
      </c>
    </row>
    <row r="87" spans="9:9" x14ac:dyDescent="0.25">
      <c r="I87" s="12" t="s">
        <v>607</v>
      </c>
    </row>
    <row r="88" spans="9:9" x14ac:dyDescent="0.25">
      <c r="I88" s="12" t="s">
        <v>612</v>
      </c>
    </row>
    <row r="89" spans="9:9" x14ac:dyDescent="0.25">
      <c r="I89" s="12" t="s">
        <v>608</v>
      </c>
    </row>
    <row r="90" spans="9:9" x14ac:dyDescent="0.25">
      <c r="I90" s="12" t="s">
        <v>92</v>
      </c>
    </row>
    <row r="91" spans="9:9" x14ac:dyDescent="0.25">
      <c r="I91" s="12" t="s">
        <v>580</v>
      </c>
    </row>
    <row r="92" spans="9:9" x14ac:dyDescent="0.25">
      <c r="I92" s="12" t="s">
        <v>621</v>
      </c>
    </row>
    <row r="93" spans="9:9" x14ac:dyDescent="0.25">
      <c r="I93" s="12" t="s">
        <v>600</v>
      </c>
    </row>
    <row r="94" spans="9:9" x14ac:dyDescent="0.25">
      <c r="I94" s="12" t="s">
        <v>639</v>
      </c>
    </row>
    <row r="95" spans="9:9" x14ac:dyDescent="0.25">
      <c r="I95" s="12" t="s">
        <v>127</v>
      </c>
    </row>
    <row r="96" spans="9:9" x14ac:dyDescent="0.25">
      <c r="I96" s="12" t="s">
        <v>604</v>
      </c>
    </row>
    <row r="97" spans="9:9" x14ac:dyDescent="0.25">
      <c r="I97" s="12" t="s">
        <v>617</v>
      </c>
    </row>
    <row r="98" spans="9:9" x14ac:dyDescent="0.25">
      <c r="I98" s="12" t="s">
        <v>619</v>
      </c>
    </row>
    <row r="99" spans="9:9" x14ac:dyDescent="0.25">
      <c r="I99" s="12" t="s">
        <v>581</v>
      </c>
    </row>
    <row r="100" spans="9:9" x14ac:dyDescent="0.25">
      <c r="I100" s="12" t="s">
        <v>579</v>
      </c>
    </row>
    <row r="101" spans="9:9" x14ac:dyDescent="0.25">
      <c r="I101" s="12" t="s">
        <v>591</v>
      </c>
    </row>
    <row r="102" spans="9:9" x14ac:dyDescent="0.25">
      <c r="I102" s="12" t="s">
        <v>592</v>
      </c>
    </row>
    <row r="103" spans="9:9" x14ac:dyDescent="0.25">
      <c r="I103" s="12" t="s">
        <v>594</v>
      </c>
    </row>
    <row r="104" spans="9:9" x14ac:dyDescent="0.25">
      <c r="I104" s="12" t="s">
        <v>596</v>
      </c>
    </row>
    <row r="105" spans="9:9" x14ac:dyDescent="0.25">
      <c r="I105" s="12" t="s">
        <v>599</v>
      </c>
    </row>
    <row r="106" spans="9:9" x14ac:dyDescent="0.25">
      <c r="I106" s="12" t="s">
        <v>609</v>
      </c>
    </row>
    <row r="107" spans="9:9" x14ac:dyDescent="0.25">
      <c r="I107" s="12" t="s">
        <v>610</v>
      </c>
    </row>
    <row r="108" spans="9:9" x14ac:dyDescent="0.25">
      <c r="I108" s="12" t="s">
        <v>638</v>
      </c>
    </row>
    <row r="109" spans="9:9" x14ac:dyDescent="0.25">
      <c r="I109" s="12" t="s">
        <v>606</v>
      </c>
    </row>
    <row r="110" spans="9:9" x14ac:dyDescent="0.25">
      <c r="I110" s="12" t="s">
        <v>611</v>
      </c>
    </row>
    <row r="111" spans="9:9" x14ac:dyDescent="0.25">
      <c r="I111" s="12" t="s">
        <v>618</v>
      </c>
    </row>
    <row r="112" spans="9:9" x14ac:dyDescent="0.25">
      <c r="I112" s="12" t="s">
        <v>616</v>
      </c>
    </row>
    <row r="113" spans="9:9" x14ac:dyDescent="0.25">
      <c r="I113" s="12" t="s">
        <v>622</v>
      </c>
    </row>
    <row r="114" spans="9:9" x14ac:dyDescent="0.25">
      <c r="I114" s="12" t="s">
        <v>603</v>
      </c>
    </row>
    <row r="115" spans="9:9" x14ac:dyDescent="0.25">
      <c r="I115" s="12" t="s">
        <v>602</v>
      </c>
    </row>
    <row r="116" spans="9:9" x14ac:dyDescent="0.25">
      <c r="I116" s="12" t="s">
        <v>589</v>
      </c>
    </row>
    <row r="117" spans="9:9" x14ac:dyDescent="0.25">
      <c r="I117" s="12" t="s">
        <v>620</v>
      </c>
    </row>
    <row r="118" spans="9:9" x14ac:dyDescent="0.25">
      <c r="I118" s="12" t="s">
        <v>827</v>
      </c>
    </row>
    <row r="119" spans="9:9" x14ac:dyDescent="0.25">
      <c r="I119" s="12" t="s">
        <v>835</v>
      </c>
    </row>
    <row r="120" spans="9:9" x14ac:dyDescent="0.25">
      <c r="I120" s="12" t="s">
        <v>841</v>
      </c>
    </row>
    <row r="121" spans="9:9" x14ac:dyDescent="0.25">
      <c r="I121" s="12" t="s">
        <v>837</v>
      </c>
    </row>
    <row r="122" spans="9:9" x14ac:dyDescent="0.25">
      <c r="I122" s="12" t="s">
        <v>666</v>
      </c>
    </row>
    <row r="123" spans="9:9" x14ac:dyDescent="0.25">
      <c r="I123" s="12" t="s">
        <v>834</v>
      </c>
    </row>
    <row r="124" spans="9:9" x14ac:dyDescent="0.25">
      <c r="I124" s="12" t="s">
        <v>667</v>
      </c>
    </row>
    <row r="125" spans="9:9" x14ac:dyDescent="0.25">
      <c r="I125" s="12" t="s">
        <v>833</v>
      </c>
    </row>
    <row r="126" spans="9:9" x14ac:dyDescent="0.25">
      <c r="I126" s="12" t="s">
        <v>831</v>
      </c>
    </row>
    <row r="127" spans="9:9" x14ac:dyDescent="0.25">
      <c r="I127" s="12" t="s">
        <v>662</v>
      </c>
    </row>
    <row r="128" spans="9:9" x14ac:dyDescent="0.25">
      <c r="I128" s="12" t="s">
        <v>828</v>
      </c>
    </row>
    <row r="129" spans="9:9" x14ac:dyDescent="0.25">
      <c r="I129" s="12" t="s">
        <v>652</v>
      </c>
    </row>
    <row r="130" spans="9:9" x14ac:dyDescent="0.25">
      <c r="I130" s="12" t="s">
        <v>832</v>
      </c>
    </row>
    <row r="131" spans="9:9" x14ac:dyDescent="0.25">
      <c r="I131" s="12" t="s">
        <v>830</v>
      </c>
    </row>
    <row r="132" spans="9:9" x14ac:dyDescent="0.25">
      <c r="I132" s="12" t="s">
        <v>829</v>
      </c>
    </row>
    <row r="133" spans="9:9" x14ac:dyDescent="0.25">
      <c r="I133" s="12" t="s">
        <v>658</v>
      </c>
    </row>
    <row r="134" spans="9:9" x14ac:dyDescent="0.25">
      <c r="I134" s="12" t="s">
        <v>650</v>
      </c>
    </row>
    <row r="135" spans="9:9" x14ac:dyDescent="0.25">
      <c r="I135" s="12" t="s">
        <v>840</v>
      </c>
    </row>
    <row r="136" spans="9:9" x14ac:dyDescent="0.25">
      <c r="I136" s="12" t="s">
        <v>655</v>
      </c>
    </row>
    <row r="137" spans="9:9" x14ac:dyDescent="0.25">
      <c r="I137" s="12" t="s">
        <v>651</v>
      </c>
    </row>
    <row r="138" spans="9:9" x14ac:dyDescent="0.25">
      <c r="I138" s="12" t="s">
        <v>661</v>
      </c>
    </row>
    <row r="139" spans="9:9" x14ac:dyDescent="0.25">
      <c r="I139" s="12" t="s">
        <v>653</v>
      </c>
    </row>
    <row r="140" spans="9:9" x14ac:dyDescent="0.25">
      <c r="I140" s="12" t="s">
        <v>654</v>
      </c>
    </row>
    <row r="141" spans="9:9" x14ac:dyDescent="0.25">
      <c r="I141" s="12" t="s">
        <v>838</v>
      </c>
    </row>
    <row r="142" spans="9:9" x14ac:dyDescent="0.25">
      <c r="I142" s="12" t="s">
        <v>839</v>
      </c>
    </row>
    <row r="143" spans="9:9" x14ac:dyDescent="0.25">
      <c r="I143" s="12" t="s">
        <v>649</v>
      </c>
    </row>
    <row r="144" spans="9:9" x14ac:dyDescent="0.25">
      <c r="I144" s="12" t="s">
        <v>660</v>
      </c>
    </row>
    <row r="145" spans="9:9" x14ac:dyDescent="0.25">
      <c r="I145" s="12" t="s">
        <v>842</v>
      </c>
    </row>
    <row r="146" spans="9:9" x14ac:dyDescent="0.25">
      <c r="I146" s="12" t="s">
        <v>836</v>
      </c>
    </row>
    <row r="147" spans="9:9" x14ac:dyDescent="0.25">
      <c r="I147" s="12" t="s">
        <v>646</v>
      </c>
    </row>
    <row r="148" spans="9:9" x14ac:dyDescent="0.25">
      <c r="I148" s="12" t="s">
        <v>826</v>
      </c>
    </row>
    <row r="149" spans="9:9" x14ac:dyDescent="0.25">
      <c r="I149" s="12" t="s">
        <v>659</v>
      </c>
    </row>
    <row r="150" spans="9:9" x14ac:dyDescent="0.25">
      <c r="I150" s="12" t="s">
        <v>656</v>
      </c>
    </row>
    <row r="151" spans="9:9" x14ac:dyDescent="0.25">
      <c r="I151" s="12" t="s">
        <v>647</v>
      </c>
    </row>
    <row r="152" spans="9:9" x14ac:dyDescent="0.25">
      <c r="I152" s="12" t="s">
        <v>648</v>
      </c>
    </row>
    <row r="153" spans="9:9" x14ac:dyDescent="0.25">
      <c r="I153" s="12" t="s">
        <v>657</v>
      </c>
    </row>
  </sheetData>
  <sheetProtection algorithmName="SHA-512" hashValue="4Vb7B4kVHXiW0kR0MVyAzIYE1U3lRuC4rF2TQrNzwiGk92b2c+DEbK3Pie+HJyLQ9xzBEYWkFz+V0TFIb/rTzw==" saltValue="yaaLK3UogtuuUv3cvWM4Jg==" spinCount="100000" sheet="1" objects="1" scenarios="1"/>
  <pageMargins left="0.7" right="0.7" top="0.75" bottom="0.75" header="0.3" footer="0.3"/>
  <pageSetup orientation="portrait" horizontalDpi="1200" verticalDpi="1200" r:id="rId2"/>
  <tableParts count="3">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Definitions</vt:lpstr>
      <vt:lpstr>MDAMYC</vt:lpstr>
      <vt:lpstr>Summary PIVOT</vt:lpstr>
      <vt:lpstr>MDAMYC (working sheet)</vt:lpstr>
      <vt:lpstr>Working sheet MYC</vt:lpstr>
      <vt:lpstr>Pending Commitments</vt:lpstr>
      <vt:lpstr>Summary for formal submission</vt:lpstr>
      <vt:lpstr>MTEF Check</vt:lpstr>
      <vt:lpstr>Dropdowns</vt:lpstr>
      <vt:lpstr>DC Decisions</vt:lpstr>
      <vt:lpstr>Codes</vt:lpstr>
      <vt:lpstr>'MDAMYC (working sheet)'!FundingSource</vt:lpstr>
      <vt:lpstr>FundingSource</vt:lpstr>
      <vt:lpstr>'DC Decisions'!Print_Area</vt:lpstr>
      <vt:lpstr>Definitions!Print_Area</vt:lpstr>
      <vt:lpstr>MDAMYC!Print_Area</vt:lpstr>
      <vt:lpstr>'MDAMYC (working sheet)'!Print_Area</vt:lpstr>
      <vt:lpstr>Definitions!Print_Titles</vt:lpstr>
      <vt:lpstr>'MDAMYC (working sheet)'!ProjectClass</vt:lpstr>
      <vt:lpstr>ProjectClass</vt:lpstr>
      <vt:lpstr>'MDAMYC (working sheet)'!ProjectStatus</vt:lpstr>
      <vt:lpstr>ProjectStatus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Imran Aziz</dc:creator>
  <cp:lastModifiedBy>MY PC</cp:lastModifiedBy>
  <cp:lastPrinted>2022-09-20T13:22:20Z</cp:lastPrinted>
  <dcterms:created xsi:type="dcterms:W3CDTF">2019-06-08T10:55:16Z</dcterms:created>
  <dcterms:modified xsi:type="dcterms:W3CDTF">2025-01-08T12:24:36Z</dcterms:modified>
</cp:coreProperties>
</file>