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13_ncr:1_{32190C66-4365-40DC-BF48-84D4165C2E65}" xr6:coauthVersionLast="37" xr6:coauthVersionMax="47" xr10:uidLastSave="{00000000-0000-0000-0000-000000000000}"/>
  <bookViews>
    <workbookView xWindow="0" yWindow="0" windowWidth="19200" windowHeight="6820" activeTab="1" xr2:uid="{00000000-000D-0000-FFFF-FFFF00000000}"/>
  </bookViews>
  <sheets>
    <sheet name="Definitions" sheetId="4" r:id="rId1"/>
    <sheet name="MDAMYC" sheetId="1" r:id="rId2"/>
    <sheet name="Summary PIVOT" sheetId="35" state="hidden" r:id="rId3"/>
    <sheet name="MDAMYC (working sheet)" sheetId="38" r:id="rId4"/>
    <sheet name="Working sheet MYC" sheetId="36" state="hidden" r:id="rId5"/>
    <sheet name="Pending Commitments" sheetId="37" r:id="rId6"/>
    <sheet name="Summary for formal submission" sheetId="39" r:id="rId7"/>
    <sheet name="MTEF Check" sheetId="24" state="hidden" r:id="rId8"/>
    <sheet name="Dropdowns" sheetId="3" state="hidden" r:id="rId9"/>
    <sheet name="DC Decisions" sheetId="31" state="hidden" r:id="rId10"/>
    <sheet name="Codes" sheetId="34" state="hidden" r:id="rId11"/>
  </sheets>
  <externalReferences>
    <externalReference r:id="rId12"/>
  </externalReferences>
  <definedNames>
    <definedName name="__123Graph_C" hidden="1">[1]SEI!#REF!</definedName>
    <definedName name="__123Graph_D" hidden="1">[1]SEI!#REF!</definedName>
    <definedName name="__123Graph_E" hidden="1">[1]SEI!#REF!</definedName>
    <definedName name="__123Graph_F" hidden="1">[1]SEI!#REF!</definedName>
    <definedName name="_Fill" hidden="1">#REF!</definedName>
    <definedName name="_Fill1" hidden="1">#REF!</definedName>
    <definedName name="_xlnm._FilterDatabase" localSheetId="9" hidden="1">'DC Decisions'!$B$1:$P$180</definedName>
    <definedName name="_Key1" hidden="1">#REF!</definedName>
    <definedName name="_Order1" hidden="1">255</definedName>
    <definedName name="_Order2"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AA" hidden="1">{"Main Economic Indicators",#N/A,FALSE,"C"}</definedName>
    <definedName name="ergferger" hidden="1">{"Main Economic Indicators",#N/A,FALSE,"C"}</definedName>
    <definedName name="FundingSource" localSheetId="3">Table5[Funding Source]</definedName>
    <definedName name="FundingSource">Table5[Funding Source]</definedName>
    <definedName name="nnn" hidden="1">{"Main Economic Indicators",#N/A,FALSE,"C"}</definedName>
    <definedName name="P" hidden="1">#REF!,#REF!,#REF!</definedName>
    <definedName name="Pr" hidden="1">#REF!,#REF!,#REF!</definedName>
    <definedName name="_xlnm.Print_Area" localSheetId="9">'DC Decisions'!$A$1:$M$257</definedName>
    <definedName name="_xlnm.Print_Area" localSheetId="0">Definitions!$A$1:$D$29</definedName>
    <definedName name="_xlnm.Print_Area" localSheetId="1">MDAMYC!$A$1:$W$57</definedName>
    <definedName name="_xlnm.Print_Area" localSheetId="3">'MDAMYC (working sheet)'!$A$1:$R$59</definedName>
    <definedName name="_xlnm.Print_Titles" localSheetId="0">Definitions!$1:$1</definedName>
    <definedName name="pro" hidden="1">#REF!</definedName>
    <definedName name="ProjectClass" localSheetId="3">Table4[Project classification]</definedName>
    <definedName name="ProjectClass">Table4[Project classification]</definedName>
    <definedName name="Projects" hidden="1">#REF!,#REF!,#REF!</definedName>
    <definedName name="ProjectStatus" localSheetId="3">Table3[Status]</definedName>
    <definedName name="ProjectStatus">Table3[Status]</definedName>
    <definedName name="pto_supp" hidden="1">#REF!</definedName>
    <definedName name="rtre" hidden="1">{"Main Economic Indicators",#N/A,FALSE,"C"}</definedName>
    <definedName name="Rwvu.Print." hidden="1">#N/A</definedName>
    <definedName name="wrn.Main._.Economic._.Indicators." hidden="1">{"Main Economic Indicators",#N/A,FALSE,"C"}</definedName>
    <definedName name="wrn.STAFF_REPORT_TABLES." hidden="1">{"SR_tbs",#N/A,FALSE,"MGSSEI";"SR_tbs",#N/A,FALSE,"MGSBOX";"SR_tbs",#N/A,FALSE,"MGSOCIND"}</definedName>
    <definedName name="wvu.Print." hidden="1">{TRUE,TRUE,-0.5,-14.75,603,387,FALSE,TRUE,TRUE,TRUE,0,1,2,1,2,1,1,4,TRUE,TRUE,3,TRUE,1,TRUE,75,"Swvu.Print.","ACwvu.Print.",#N/A,FALSE,FALSE,1,0.75,0.6,0.5,1,"","",TRUE,FALSE,TRUE,FALSE,1,#N/A,1,1,#DIV/0!,FALSE,"Rwvu.Print.",#N/A,FALSE,FALSE,FALSE,1,65532,300,FALSE,FALSE,TRUE,TRUE,TRUE}</definedName>
    <definedName name="WW"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79021"/>
  <pivotCaches>
    <pivotCache cacheId="0" r:id="rId13"/>
    <pivotCache cacheId="1" r:id="rId1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20" i="31" l="1"/>
  <c r="H220" i="31"/>
  <c r="E94" i="31"/>
  <c r="E95" i="31"/>
  <c r="E96" i="31"/>
  <c r="E38" i="31"/>
  <c r="E42" i="31"/>
  <c r="H94" i="31"/>
  <c r="H95" i="31"/>
  <c r="H96" i="31"/>
  <c r="H38" i="31"/>
  <c r="H42" i="31"/>
  <c r="E216" i="31"/>
  <c r="E181" i="31"/>
  <c r="E5" i="31"/>
  <c r="E6" i="31"/>
  <c r="H216" i="31"/>
  <c r="H181" i="31"/>
  <c r="H5" i="31"/>
  <c r="H6" i="31"/>
  <c r="E79" i="31"/>
  <c r="E30" i="31"/>
  <c r="E92" i="31"/>
  <c r="E35" i="31"/>
  <c r="E36" i="31"/>
  <c r="E93" i="31"/>
  <c r="E151" i="31"/>
  <c r="E169" i="31"/>
  <c r="E219" i="31"/>
  <c r="E37" i="31"/>
  <c r="E127" i="31"/>
  <c r="E128" i="31"/>
  <c r="H79" i="31"/>
  <c r="H30" i="31"/>
  <c r="H92" i="31"/>
  <c r="H35" i="31"/>
  <c r="H36" i="31"/>
  <c r="H93" i="31"/>
  <c r="H151" i="31"/>
  <c r="H169" i="31"/>
  <c r="H219" i="31"/>
  <c r="H37" i="31"/>
  <c r="H127" i="31"/>
  <c r="H128" i="31"/>
  <c r="E122" i="31" l="1"/>
  <c r="E123" i="31"/>
  <c r="E124" i="31"/>
  <c r="E125" i="31"/>
  <c r="E126" i="31"/>
  <c r="H122" i="31"/>
  <c r="H123" i="31"/>
  <c r="H124" i="31"/>
  <c r="H125" i="31"/>
  <c r="H126" i="31"/>
  <c r="E121" i="31" l="1"/>
  <c r="H121" i="31"/>
  <c r="E120" i="31"/>
  <c r="H120" i="31"/>
  <c r="E76" i="31"/>
  <c r="E77" i="31"/>
  <c r="E78" i="31"/>
  <c r="E99" i="31"/>
  <c r="E91" i="31"/>
  <c r="E185" i="31"/>
  <c r="E223" i="31"/>
  <c r="E9" i="31"/>
  <c r="E158" i="31"/>
  <c r="H76" i="31"/>
  <c r="H77" i="31"/>
  <c r="H78" i="31"/>
  <c r="H99" i="31"/>
  <c r="H91" i="31"/>
  <c r="H185" i="31"/>
  <c r="H223" i="31"/>
  <c r="H9" i="31"/>
  <c r="H158" i="31"/>
  <c r="E210" i="31" l="1"/>
  <c r="E69" i="31"/>
  <c r="E145" i="31"/>
  <c r="E70" i="31"/>
  <c r="E71" i="31"/>
  <c r="E72" i="31"/>
  <c r="E73" i="31"/>
  <c r="E74" i="31"/>
  <c r="E75" i="31"/>
  <c r="E116" i="31"/>
  <c r="E117" i="31"/>
  <c r="E88" i="31"/>
  <c r="E89" i="31"/>
  <c r="E29" i="31"/>
  <c r="E24" i="31"/>
  <c r="E90" i="31"/>
  <c r="E118" i="31"/>
  <c r="E212" i="31"/>
  <c r="E208" i="31"/>
  <c r="E119" i="31"/>
  <c r="H210" i="31"/>
  <c r="H69" i="31"/>
  <c r="H145" i="31"/>
  <c r="H70" i="31"/>
  <c r="H71" i="31"/>
  <c r="H72" i="31"/>
  <c r="H73" i="31"/>
  <c r="H74" i="31"/>
  <c r="H75" i="31"/>
  <c r="H116" i="31"/>
  <c r="H117" i="31"/>
  <c r="H88" i="31"/>
  <c r="H89" i="31"/>
  <c r="H29" i="31"/>
  <c r="H24" i="31"/>
  <c r="H90" i="31"/>
  <c r="H118" i="31"/>
  <c r="H212" i="31"/>
  <c r="H208" i="31"/>
  <c r="H119" i="31"/>
  <c r="E87" i="31"/>
  <c r="H87" i="31"/>
  <c r="E150" i="31"/>
  <c r="E65" i="31"/>
  <c r="E66" i="31"/>
  <c r="E67" i="31"/>
  <c r="E68" i="31"/>
  <c r="H150" i="31"/>
  <c r="H65" i="31"/>
  <c r="H66" i="31"/>
  <c r="H67" i="31"/>
  <c r="H68" i="31"/>
  <c r="E188" i="31"/>
  <c r="H188" i="31"/>
  <c r="N997" i="1"/>
  <c r="N996" i="1"/>
  <c r="N995" i="1"/>
  <c r="N994" i="1"/>
  <c r="N993" i="1"/>
  <c r="N992" i="1"/>
  <c r="N991" i="1"/>
  <c r="N990" i="1"/>
  <c r="N989" i="1"/>
  <c r="N988" i="1"/>
  <c r="N987" i="1"/>
  <c r="N986" i="1"/>
  <c r="N985" i="1"/>
  <c r="N984" i="1"/>
  <c r="N983" i="1"/>
  <c r="N982" i="1"/>
  <c r="N981" i="1"/>
  <c r="N980" i="1"/>
  <c r="N979" i="1"/>
  <c r="N978" i="1"/>
  <c r="N977" i="1"/>
  <c r="N976" i="1"/>
  <c r="N975" i="1"/>
  <c r="N974" i="1"/>
  <c r="N973" i="1"/>
  <c r="N972" i="1"/>
  <c r="N971" i="1"/>
  <c r="N970" i="1"/>
  <c r="N969" i="1"/>
  <c r="N968" i="1"/>
  <c r="N967" i="1"/>
  <c r="N966" i="1"/>
  <c r="N965" i="1"/>
  <c r="N964" i="1"/>
  <c r="N963" i="1"/>
  <c r="N962" i="1"/>
  <c r="N961" i="1"/>
  <c r="N960" i="1"/>
  <c r="N959" i="1"/>
  <c r="N958" i="1"/>
  <c r="N957" i="1"/>
  <c r="N956" i="1"/>
  <c r="N955" i="1"/>
  <c r="N954" i="1"/>
  <c r="N953" i="1"/>
  <c r="N952" i="1"/>
  <c r="N951" i="1"/>
  <c r="N950" i="1"/>
  <c r="N949" i="1"/>
  <c r="N948" i="1"/>
  <c r="N947" i="1"/>
  <c r="N946" i="1"/>
  <c r="N945" i="1"/>
  <c r="N944" i="1"/>
  <c r="N943" i="1"/>
  <c r="N942" i="1"/>
  <c r="N941" i="1"/>
  <c r="N940" i="1"/>
  <c r="N939" i="1"/>
  <c r="N938" i="1"/>
  <c r="N937" i="1"/>
  <c r="N936" i="1"/>
  <c r="N935" i="1"/>
  <c r="N934" i="1"/>
  <c r="N933" i="1"/>
  <c r="N932" i="1"/>
  <c r="N931" i="1"/>
  <c r="N930" i="1"/>
  <c r="N929" i="1"/>
  <c r="N928" i="1"/>
  <c r="N927" i="1"/>
  <c r="N926" i="1"/>
  <c r="N925" i="1"/>
  <c r="N924" i="1"/>
  <c r="N923" i="1"/>
  <c r="N922" i="1"/>
  <c r="N921" i="1"/>
  <c r="N920" i="1"/>
  <c r="N919" i="1"/>
  <c r="N918" i="1"/>
  <c r="N917" i="1"/>
  <c r="N916" i="1"/>
  <c r="N915" i="1"/>
  <c r="N914" i="1"/>
  <c r="N913" i="1"/>
  <c r="N912" i="1"/>
  <c r="N911" i="1"/>
  <c r="N910" i="1"/>
  <c r="N909" i="1"/>
  <c r="N908" i="1"/>
  <c r="N907" i="1"/>
  <c r="N906" i="1"/>
  <c r="N905" i="1"/>
  <c r="N904" i="1"/>
  <c r="N903" i="1"/>
  <c r="N902" i="1"/>
  <c r="N901" i="1"/>
  <c r="N900" i="1"/>
  <c r="N899" i="1"/>
  <c r="N898" i="1"/>
  <c r="N897" i="1"/>
  <c r="N896" i="1"/>
  <c r="N895" i="1"/>
  <c r="N894" i="1"/>
  <c r="N893" i="1"/>
  <c r="N892" i="1"/>
  <c r="N891" i="1"/>
  <c r="N890" i="1"/>
  <c r="N889" i="1"/>
  <c r="N888" i="1"/>
  <c r="N887" i="1"/>
  <c r="N886" i="1"/>
  <c r="N885" i="1"/>
  <c r="N884" i="1"/>
  <c r="N883" i="1"/>
  <c r="N882" i="1"/>
  <c r="N881" i="1"/>
  <c r="N880" i="1"/>
  <c r="N879" i="1"/>
  <c r="N878" i="1"/>
  <c r="N877" i="1"/>
  <c r="N876" i="1"/>
  <c r="N875" i="1"/>
  <c r="N874" i="1"/>
  <c r="N873" i="1"/>
  <c r="N872" i="1"/>
  <c r="N871" i="1"/>
  <c r="N870" i="1"/>
  <c r="N869" i="1"/>
  <c r="N868" i="1"/>
  <c r="N867" i="1"/>
  <c r="N866" i="1"/>
  <c r="N865" i="1"/>
  <c r="N864" i="1"/>
  <c r="N863" i="1"/>
  <c r="N862" i="1"/>
  <c r="N861" i="1"/>
  <c r="N860" i="1"/>
  <c r="N859" i="1"/>
  <c r="N858" i="1"/>
  <c r="N857" i="1"/>
  <c r="N856" i="1"/>
  <c r="N855" i="1"/>
  <c r="N854" i="1"/>
  <c r="N853" i="1"/>
  <c r="N852" i="1"/>
  <c r="N851" i="1"/>
  <c r="N850" i="1"/>
  <c r="N849" i="1"/>
  <c r="N848" i="1"/>
  <c r="N847" i="1"/>
  <c r="N846" i="1"/>
  <c r="N845" i="1"/>
  <c r="N844" i="1"/>
  <c r="N843" i="1"/>
  <c r="N842" i="1"/>
  <c r="N841" i="1"/>
  <c r="N840" i="1"/>
  <c r="N839" i="1"/>
  <c r="N838" i="1"/>
  <c r="N837" i="1"/>
  <c r="N836" i="1"/>
  <c r="N835" i="1"/>
  <c r="N834" i="1"/>
  <c r="N833" i="1"/>
  <c r="N832" i="1"/>
  <c r="N831" i="1"/>
  <c r="N830" i="1"/>
  <c r="N829" i="1"/>
  <c r="N828" i="1"/>
  <c r="N827" i="1"/>
  <c r="N826" i="1"/>
  <c r="N825" i="1"/>
  <c r="N824" i="1"/>
  <c r="N823" i="1"/>
  <c r="N822" i="1"/>
  <c r="N821" i="1"/>
  <c r="N820" i="1"/>
  <c r="N819" i="1"/>
  <c r="N818" i="1"/>
  <c r="N817" i="1"/>
  <c r="N816" i="1"/>
  <c r="N815" i="1"/>
  <c r="N814" i="1"/>
  <c r="N813" i="1"/>
  <c r="N812" i="1"/>
  <c r="N811" i="1"/>
  <c r="N810" i="1"/>
  <c r="N809" i="1"/>
  <c r="N808" i="1"/>
  <c r="N807" i="1"/>
  <c r="N806" i="1"/>
  <c r="N805" i="1"/>
  <c r="N804" i="1"/>
  <c r="N803" i="1"/>
  <c r="N802" i="1"/>
  <c r="N801" i="1"/>
  <c r="N800" i="1"/>
  <c r="N799" i="1"/>
  <c r="N798" i="1"/>
  <c r="N797" i="1"/>
  <c r="N796" i="1"/>
  <c r="N795" i="1"/>
  <c r="N794" i="1"/>
  <c r="N793" i="1"/>
  <c r="N792" i="1"/>
  <c r="N791" i="1"/>
  <c r="N790" i="1"/>
  <c r="N789" i="1"/>
  <c r="N788" i="1"/>
  <c r="N787" i="1"/>
  <c r="N786" i="1"/>
  <c r="N785" i="1"/>
  <c r="N784" i="1"/>
  <c r="N783" i="1"/>
  <c r="N782" i="1"/>
  <c r="N781" i="1"/>
  <c r="N780" i="1"/>
  <c r="N779" i="1"/>
  <c r="N778" i="1"/>
  <c r="N777" i="1"/>
  <c r="N776" i="1"/>
  <c r="N775" i="1"/>
  <c r="N774" i="1"/>
  <c r="N773" i="1"/>
  <c r="N772" i="1"/>
  <c r="N771" i="1"/>
  <c r="N770" i="1"/>
  <c r="N769" i="1"/>
  <c r="N768" i="1"/>
  <c r="N767" i="1"/>
  <c r="N766" i="1"/>
  <c r="N765" i="1"/>
  <c r="N764" i="1"/>
  <c r="N763" i="1"/>
  <c r="N762" i="1"/>
  <c r="N761" i="1"/>
  <c r="N760" i="1"/>
  <c r="N759" i="1"/>
  <c r="N758" i="1"/>
  <c r="N757" i="1"/>
  <c r="N756" i="1"/>
  <c r="N755" i="1"/>
  <c r="N754" i="1"/>
  <c r="N753" i="1"/>
  <c r="N752" i="1"/>
  <c r="N751" i="1"/>
  <c r="N750" i="1"/>
  <c r="N749" i="1"/>
  <c r="N748" i="1"/>
  <c r="N747" i="1"/>
  <c r="N746" i="1"/>
  <c r="N745" i="1"/>
  <c r="N744" i="1"/>
  <c r="N743" i="1"/>
  <c r="N742" i="1"/>
  <c r="N741" i="1"/>
  <c r="N740" i="1"/>
  <c r="N739" i="1"/>
  <c r="N738" i="1"/>
  <c r="N737" i="1"/>
  <c r="N736" i="1"/>
  <c r="N735" i="1"/>
  <c r="N734" i="1"/>
  <c r="N733" i="1"/>
  <c r="N732" i="1"/>
  <c r="N731" i="1"/>
  <c r="N730" i="1"/>
  <c r="N729" i="1"/>
  <c r="N728" i="1"/>
  <c r="N727" i="1"/>
  <c r="N726" i="1"/>
  <c r="N725" i="1"/>
  <c r="N724" i="1"/>
  <c r="N723" i="1"/>
  <c r="N722" i="1"/>
  <c r="N721" i="1"/>
  <c r="N720" i="1"/>
  <c r="N719" i="1"/>
  <c r="N718" i="1"/>
  <c r="N717" i="1"/>
  <c r="N716" i="1"/>
  <c r="N715" i="1"/>
  <c r="N714" i="1"/>
  <c r="N713" i="1"/>
  <c r="N712" i="1"/>
  <c r="N711" i="1"/>
  <c r="N710" i="1"/>
  <c r="N709" i="1"/>
  <c r="N708" i="1"/>
  <c r="N707" i="1"/>
  <c r="N706" i="1"/>
  <c r="N705" i="1"/>
  <c r="N704" i="1"/>
  <c r="N703" i="1"/>
  <c r="N702" i="1"/>
  <c r="N701" i="1"/>
  <c r="N700" i="1"/>
  <c r="N699" i="1"/>
  <c r="N698" i="1"/>
  <c r="N697" i="1"/>
  <c r="N696" i="1"/>
  <c r="N695" i="1"/>
  <c r="N694" i="1"/>
  <c r="N693" i="1"/>
  <c r="N692" i="1"/>
  <c r="N691" i="1"/>
  <c r="N690" i="1"/>
  <c r="N689" i="1"/>
  <c r="N688" i="1"/>
  <c r="N687" i="1"/>
  <c r="N686" i="1"/>
  <c r="N685" i="1"/>
  <c r="N684" i="1"/>
  <c r="N683" i="1"/>
  <c r="N682" i="1"/>
  <c r="N681" i="1"/>
  <c r="N680" i="1"/>
  <c r="N679" i="1"/>
  <c r="N678" i="1"/>
  <c r="N677" i="1"/>
  <c r="N676" i="1"/>
  <c r="N675" i="1"/>
  <c r="N674" i="1"/>
  <c r="N673" i="1"/>
  <c r="N672" i="1"/>
  <c r="N671" i="1"/>
  <c r="N670" i="1"/>
  <c r="N669" i="1"/>
  <c r="N668" i="1"/>
  <c r="N667" i="1"/>
  <c r="N666" i="1"/>
  <c r="N665" i="1"/>
  <c r="N664" i="1"/>
  <c r="N663" i="1"/>
  <c r="N662" i="1"/>
  <c r="N661" i="1"/>
  <c r="N660" i="1"/>
  <c r="N659" i="1"/>
  <c r="N658" i="1"/>
  <c r="N657" i="1"/>
  <c r="N656" i="1"/>
  <c r="N655" i="1"/>
  <c r="N654" i="1"/>
  <c r="N653" i="1"/>
  <c r="N652" i="1"/>
  <c r="N651" i="1"/>
  <c r="N650" i="1"/>
  <c r="N649" i="1"/>
  <c r="N648" i="1"/>
  <c r="N647" i="1"/>
  <c r="N646" i="1"/>
  <c r="N645" i="1"/>
  <c r="N644" i="1"/>
  <c r="N643" i="1"/>
  <c r="N642" i="1"/>
  <c r="N641" i="1"/>
  <c r="N640" i="1"/>
  <c r="N639" i="1"/>
  <c r="N638" i="1"/>
  <c r="N637" i="1"/>
  <c r="N636" i="1"/>
  <c r="N635" i="1"/>
  <c r="N634" i="1"/>
  <c r="N633" i="1"/>
  <c r="N632" i="1"/>
  <c r="N631" i="1"/>
  <c r="N630" i="1"/>
  <c r="N629" i="1"/>
  <c r="N628" i="1"/>
  <c r="N627" i="1"/>
  <c r="N626" i="1"/>
  <c r="N625" i="1"/>
  <c r="N624" i="1"/>
  <c r="N623" i="1"/>
  <c r="N622" i="1"/>
  <c r="N621" i="1"/>
  <c r="N620" i="1"/>
  <c r="N619" i="1"/>
  <c r="N618" i="1"/>
  <c r="N617" i="1"/>
  <c r="N616" i="1"/>
  <c r="N615" i="1"/>
  <c r="N614" i="1"/>
  <c r="N613" i="1"/>
  <c r="N612" i="1"/>
  <c r="N611" i="1"/>
  <c r="N610" i="1"/>
  <c r="N609" i="1"/>
  <c r="N608" i="1"/>
  <c r="N607" i="1"/>
  <c r="N606" i="1"/>
  <c r="N605" i="1"/>
  <c r="N604" i="1"/>
  <c r="N603" i="1"/>
  <c r="N602" i="1"/>
  <c r="N601" i="1"/>
  <c r="N600" i="1"/>
  <c r="N599" i="1"/>
  <c r="N598" i="1"/>
  <c r="N597" i="1"/>
  <c r="N596" i="1"/>
  <c r="N595" i="1"/>
  <c r="N594" i="1"/>
  <c r="N593" i="1"/>
  <c r="N592" i="1"/>
  <c r="N591" i="1"/>
  <c r="N590" i="1"/>
  <c r="N589" i="1"/>
  <c r="N588" i="1"/>
  <c r="N587" i="1"/>
  <c r="N586" i="1"/>
  <c r="N585" i="1"/>
  <c r="N584" i="1"/>
  <c r="N583" i="1"/>
  <c r="N582" i="1"/>
  <c r="N581" i="1"/>
  <c r="N580" i="1"/>
  <c r="N579" i="1"/>
  <c r="N578" i="1"/>
  <c r="N577" i="1"/>
  <c r="N576" i="1"/>
  <c r="N575" i="1"/>
  <c r="N574" i="1"/>
  <c r="N573" i="1"/>
  <c r="N572" i="1"/>
  <c r="N571" i="1"/>
  <c r="N570" i="1"/>
  <c r="N569" i="1"/>
  <c r="N568" i="1"/>
  <c r="N567" i="1"/>
  <c r="N566" i="1"/>
  <c r="N565" i="1"/>
  <c r="N564" i="1"/>
  <c r="N563" i="1"/>
  <c r="N562" i="1"/>
  <c r="N561" i="1"/>
  <c r="N560" i="1"/>
  <c r="N559" i="1"/>
  <c r="N558" i="1"/>
  <c r="N557" i="1"/>
  <c r="N556" i="1"/>
  <c r="N555" i="1"/>
  <c r="N554" i="1"/>
  <c r="N553" i="1"/>
  <c r="N552" i="1"/>
  <c r="N551" i="1"/>
  <c r="N550" i="1"/>
  <c r="N549" i="1"/>
  <c r="N548" i="1"/>
  <c r="N547" i="1"/>
  <c r="N546" i="1"/>
  <c r="N545" i="1"/>
  <c r="N544" i="1"/>
  <c r="N543" i="1"/>
  <c r="N542" i="1"/>
  <c r="N541" i="1"/>
  <c r="N540" i="1"/>
  <c r="N539" i="1"/>
  <c r="N538" i="1"/>
  <c r="N537" i="1"/>
  <c r="N536" i="1"/>
  <c r="N535" i="1"/>
  <c r="N534" i="1"/>
  <c r="N533" i="1"/>
  <c r="N532" i="1"/>
  <c r="N531" i="1"/>
  <c r="N530" i="1"/>
  <c r="N529" i="1"/>
  <c r="N528" i="1"/>
  <c r="N527" i="1"/>
  <c r="N526" i="1"/>
  <c r="N525" i="1"/>
  <c r="N524" i="1"/>
  <c r="N523" i="1"/>
  <c r="N522" i="1"/>
  <c r="N521" i="1"/>
  <c r="N520" i="1"/>
  <c r="N519" i="1"/>
  <c r="N518" i="1"/>
  <c r="N517" i="1"/>
  <c r="N516" i="1"/>
  <c r="N515" i="1"/>
  <c r="N514" i="1"/>
  <c r="N513" i="1"/>
  <c r="N512" i="1"/>
  <c r="N511" i="1"/>
  <c r="N510" i="1"/>
  <c r="N509" i="1"/>
  <c r="N508" i="1"/>
  <c r="N507" i="1"/>
  <c r="N506" i="1"/>
  <c r="N505" i="1"/>
  <c r="N504" i="1"/>
  <c r="N503" i="1"/>
  <c r="N502" i="1"/>
  <c r="N501" i="1"/>
  <c r="N500" i="1"/>
  <c r="N499" i="1"/>
  <c r="N498" i="1"/>
  <c r="N497" i="1"/>
  <c r="N496" i="1"/>
  <c r="N495" i="1"/>
  <c r="N494" i="1"/>
  <c r="N493" i="1"/>
  <c r="N492" i="1"/>
  <c r="N491" i="1"/>
  <c r="N490" i="1"/>
  <c r="N489" i="1"/>
  <c r="N488" i="1"/>
  <c r="N487" i="1"/>
  <c r="N486" i="1"/>
  <c r="N485" i="1"/>
  <c r="N484" i="1"/>
  <c r="N483" i="1"/>
  <c r="N482" i="1"/>
  <c r="N481" i="1"/>
  <c r="N480" i="1"/>
  <c r="N479" i="1"/>
  <c r="N478" i="1"/>
  <c r="N477" i="1"/>
  <c r="N476" i="1"/>
  <c r="N475" i="1"/>
  <c r="N474" i="1"/>
  <c r="N473" i="1"/>
  <c r="N472" i="1"/>
  <c r="N471" i="1"/>
  <c r="N470" i="1"/>
  <c r="N469" i="1"/>
  <c r="N468" i="1"/>
  <c r="N467" i="1"/>
  <c r="N466" i="1"/>
  <c r="N465" i="1"/>
  <c r="N464" i="1"/>
  <c r="N463" i="1"/>
  <c r="N462" i="1"/>
  <c r="N461" i="1"/>
  <c r="N460" i="1"/>
  <c r="N459" i="1"/>
  <c r="N458" i="1"/>
  <c r="N457" i="1"/>
  <c r="N456" i="1"/>
  <c r="N455" i="1"/>
  <c r="N454" i="1"/>
  <c r="N453" i="1"/>
  <c r="N452" i="1"/>
  <c r="N451" i="1"/>
  <c r="N450" i="1"/>
  <c r="N449" i="1"/>
  <c r="N448" i="1"/>
  <c r="N447" i="1"/>
  <c r="N446" i="1"/>
  <c r="N445" i="1"/>
  <c r="N444" i="1"/>
  <c r="N443" i="1"/>
  <c r="N442" i="1"/>
  <c r="N441" i="1"/>
  <c r="N440" i="1"/>
  <c r="N439" i="1"/>
  <c r="N438" i="1"/>
  <c r="N437" i="1"/>
  <c r="N436" i="1"/>
  <c r="N435" i="1"/>
  <c r="N434" i="1"/>
  <c r="N433" i="1"/>
  <c r="N432" i="1"/>
  <c r="N431" i="1"/>
  <c r="N430" i="1"/>
  <c r="N429" i="1"/>
  <c r="N428" i="1"/>
  <c r="N427" i="1"/>
  <c r="N426" i="1"/>
  <c r="N425" i="1"/>
  <c r="N424" i="1"/>
  <c r="N423" i="1"/>
  <c r="N422" i="1"/>
  <c r="N421" i="1"/>
  <c r="N420" i="1"/>
  <c r="N419" i="1"/>
  <c r="N418" i="1"/>
  <c r="N417" i="1"/>
  <c r="N416" i="1"/>
  <c r="N415" i="1"/>
  <c r="N414" i="1"/>
  <c r="N413" i="1"/>
  <c r="N412" i="1"/>
  <c r="N411" i="1"/>
  <c r="N410" i="1"/>
  <c r="N409" i="1"/>
  <c r="N408" i="1"/>
  <c r="N407" i="1"/>
  <c r="N406" i="1"/>
  <c r="N405" i="1"/>
  <c r="N404" i="1"/>
  <c r="N403" i="1"/>
  <c r="N402" i="1"/>
  <c r="N401" i="1"/>
  <c r="N400" i="1"/>
  <c r="N399" i="1"/>
  <c r="N398" i="1"/>
  <c r="N397" i="1"/>
  <c r="N396" i="1"/>
  <c r="N395" i="1"/>
  <c r="N394" i="1"/>
  <c r="N393" i="1"/>
  <c r="N392" i="1"/>
  <c r="N391" i="1"/>
  <c r="N390" i="1"/>
  <c r="N389" i="1"/>
  <c r="N388" i="1"/>
  <c r="N387" i="1"/>
  <c r="N386" i="1"/>
  <c r="N385" i="1"/>
  <c r="N384" i="1"/>
  <c r="N383" i="1"/>
  <c r="N382" i="1"/>
  <c r="N381" i="1"/>
  <c r="N380" i="1"/>
  <c r="N379" i="1"/>
  <c r="N378" i="1"/>
  <c r="N377" i="1"/>
  <c r="N376" i="1"/>
  <c r="N375" i="1"/>
  <c r="N374" i="1"/>
  <c r="N373" i="1"/>
  <c r="N372" i="1"/>
  <c r="N371" i="1"/>
  <c r="N370" i="1"/>
  <c r="N369" i="1"/>
  <c r="N368" i="1"/>
  <c r="N367" i="1"/>
  <c r="N366" i="1"/>
  <c r="N365" i="1"/>
  <c r="N364" i="1"/>
  <c r="N363" i="1"/>
  <c r="N362" i="1"/>
  <c r="N361" i="1"/>
  <c r="N360" i="1"/>
  <c r="N359" i="1"/>
  <c r="N358" i="1"/>
  <c r="N357" i="1"/>
  <c r="N356" i="1"/>
  <c r="N355" i="1"/>
  <c r="N354" i="1"/>
  <c r="N353" i="1"/>
  <c r="N352" i="1"/>
  <c r="N351" i="1"/>
  <c r="N350" i="1"/>
  <c r="N349" i="1"/>
  <c r="N348" i="1"/>
  <c r="N347" i="1"/>
  <c r="N346" i="1"/>
  <c r="N345" i="1"/>
  <c r="N344" i="1"/>
  <c r="N343" i="1"/>
  <c r="N342" i="1"/>
  <c r="N341" i="1"/>
  <c r="N340" i="1"/>
  <c r="N339" i="1"/>
  <c r="N338" i="1"/>
  <c r="N337" i="1"/>
  <c r="N336" i="1"/>
  <c r="N335" i="1"/>
  <c r="N334" i="1"/>
  <c r="N333" i="1"/>
  <c r="N332" i="1"/>
  <c r="N331" i="1"/>
  <c r="N330" i="1"/>
  <c r="N329" i="1"/>
  <c r="N328" i="1"/>
  <c r="N327" i="1"/>
  <c r="N326" i="1"/>
  <c r="N325" i="1"/>
  <c r="N324" i="1"/>
  <c r="N323" i="1"/>
  <c r="N322" i="1"/>
  <c r="N321" i="1"/>
  <c r="N320" i="1"/>
  <c r="N319" i="1"/>
  <c r="N318" i="1"/>
  <c r="N317" i="1"/>
  <c r="N316" i="1"/>
  <c r="N315" i="1"/>
  <c r="N314" i="1"/>
  <c r="N313" i="1"/>
  <c r="N312" i="1"/>
  <c r="N311" i="1"/>
  <c r="N310" i="1"/>
  <c r="N309" i="1"/>
  <c r="N308" i="1"/>
  <c r="N307" i="1"/>
  <c r="N306" i="1"/>
  <c r="N305" i="1"/>
  <c r="N304" i="1"/>
  <c r="N303" i="1"/>
  <c r="N302" i="1"/>
  <c r="N301" i="1"/>
  <c r="N300" i="1"/>
  <c r="N299" i="1"/>
  <c r="N298" i="1"/>
  <c r="N297" i="1"/>
  <c r="N296" i="1"/>
  <c r="N295" i="1"/>
  <c r="N294" i="1"/>
  <c r="N293" i="1"/>
  <c r="N292" i="1"/>
  <c r="N291" i="1"/>
  <c r="N290" i="1"/>
  <c r="N289" i="1"/>
  <c r="N288" i="1"/>
  <c r="N287" i="1"/>
  <c r="N286" i="1"/>
  <c r="N285" i="1"/>
  <c r="N284" i="1"/>
  <c r="N283" i="1"/>
  <c r="N282" i="1"/>
  <c r="N281" i="1"/>
  <c r="N280" i="1"/>
  <c r="N279" i="1"/>
  <c r="N278" i="1"/>
  <c r="N277" i="1"/>
  <c r="N276" i="1"/>
  <c r="N275" i="1"/>
  <c r="N274" i="1"/>
  <c r="N273" i="1"/>
  <c r="N272" i="1"/>
  <c r="N271" i="1"/>
  <c r="N270" i="1"/>
  <c r="N269" i="1"/>
  <c r="N268" i="1"/>
  <c r="N267" i="1"/>
  <c r="N266" i="1"/>
  <c r="N265" i="1"/>
  <c r="N264" i="1"/>
  <c r="N263" i="1"/>
  <c r="N262" i="1"/>
  <c r="N261" i="1"/>
  <c r="N260" i="1"/>
  <c r="N259" i="1"/>
  <c r="N258" i="1"/>
  <c r="N257" i="1"/>
  <c r="N256" i="1"/>
  <c r="N255" i="1"/>
  <c r="N254" i="1"/>
  <c r="N253" i="1"/>
  <c r="N252" i="1"/>
  <c r="N251" i="1"/>
  <c r="N250" i="1"/>
  <c r="N249" i="1"/>
  <c r="N248" i="1"/>
  <c r="N247" i="1"/>
  <c r="N246" i="1"/>
  <c r="N245" i="1"/>
  <c r="N244" i="1"/>
  <c r="N243" i="1"/>
  <c r="N242" i="1"/>
  <c r="N241" i="1"/>
  <c r="N240" i="1"/>
  <c r="N239" i="1"/>
  <c r="N238" i="1"/>
  <c r="N237" i="1"/>
  <c r="N236" i="1"/>
  <c r="N235" i="1"/>
  <c r="N234" i="1"/>
  <c r="N233" i="1"/>
  <c r="N232" i="1"/>
  <c r="N231" i="1"/>
  <c r="N230" i="1"/>
  <c r="N229" i="1"/>
  <c r="N228" i="1"/>
  <c r="N227" i="1"/>
  <c r="N226" i="1"/>
  <c r="N225" i="1"/>
  <c r="N224" i="1"/>
  <c r="N223" i="1"/>
  <c r="N222" i="1"/>
  <c r="N221" i="1"/>
  <c r="N220" i="1"/>
  <c r="N219" i="1"/>
  <c r="N218" i="1"/>
  <c r="N217" i="1"/>
  <c r="N216" i="1"/>
  <c r="N215" i="1"/>
  <c r="N214" i="1"/>
  <c r="N213" i="1"/>
  <c r="N212" i="1"/>
  <c r="N211" i="1"/>
  <c r="N210" i="1"/>
  <c r="N209" i="1"/>
  <c r="N208" i="1"/>
  <c r="N207" i="1"/>
  <c r="N206" i="1"/>
  <c r="N205" i="1"/>
  <c r="N204" i="1"/>
  <c r="N203" i="1"/>
  <c r="N202" i="1"/>
  <c r="N201" i="1"/>
  <c r="N200" i="1"/>
  <c r="N199" i="1"/>
  <c r="N198" i="1"/>
  <c r="N197" i="1"/>
  <c r="N196" i="1"/>
  <c r="N195" i="1"/>
  <c r="N194" i="1"/>
  <c r="N193" i="1"/>
  <c r="N192" i="1"/>
  <c r="N191" i="1"/>
  <c r="N190" i="1"/>
  <c r="N189" i="1"/>
  <c r="N188" i="1"/>
  <c r="N187" i="1"/>
  <c r="N186" i="1"/>
  <c r="N185" i="1"/>
  <c r="N184" i="1"/>
  <c r="N183" i="1"/>
  <c r="N182" i="1"/>
  <c r="N181" i="1"/>
  <c r="N180" i="1"/>
  <c r="N179" i="1"/>
  <c r="N178" i="1"/>
  <c r="N177" i="1"/>
  <c r="N176" i="1"/>
  <c r="N175" i="1"/>
  <c r="N174" i="1"/>
  <c r="N173" i="1"/>
  <c r="N172" i="1"/>
  <c r="N171" i="1"/>
  <c r="N170" i="1"/>
  <c r="N169" i="1"/>
  <c r="N168" i="1"/>
  <c r="N167" i="1"/>
  <c r="N166" i="1"/>
  <c r="N165" i="1"/>
  <c r="N164" i="1"/>
  <c r="N163" i="1"/>
  <c r="N162" i="1"/>
  <c r="N161" i="1"/>
  <c r="N160" i="1"/>
  <c r="N159" i="1"/>
  <c r="N158" i="1"/>
  <c r="N157" i="1"/>
  <c r="N156" i="1"/>
  <c r="N155" i="1"/>
  <c r="N154" i="1"/>
  <c r="N153" i="1"/>
  <c r="N152" i="1"/>
  <c r="N151" i="1"/>
  <c r="N150" i="1"/>
  <c r="N149" i="1"/>
  <c r="N148" i="1"/>
  <c r="N147" i="1"/>
  <c r="N146" i="1"/>
  <c r="N145" i="1"/>
  <c r="N144" i="1"/>
  <c r="N143" i="1"/>
  <c r="N142" i="1"/>
  <c r="N141" i="1"/>
  <c r="N140" i="1"/>
  <c r="N139" i="1"/>
  <c r="N138" i="1"/>
  <c r="N137" i="1"/>
  <c r="N136" i="1"/>
  <c r="N135" i="1"/>
  <c r="N134" i="1"/>
  <c r="N133" i="1"/>
  <c r="N132" i="1"/>
  <c r="N131" i="1"/>
  <c r="N130" i="1"/>
  <c r="N129" i="1"/>
  <c r="N128" i="1"/>
  <c r="N127" i="1"/>
  <c r="N126" i="1"/>
  <c r="N125" i="1"/>
  <c r="N124" i="1"/>
  <c r="N123" i="1"/>
  <c r="N122" i="1"/>
  <c r="N121" i="1"/>
  <c r="N120" i="1"/>
  <c r="N119" i="1"/>
  <c r="N118" i="1"/>
  <c r="N117" i="1"/>
  <c r="N116" i="1"/>
  <c r="N115" i="1"/>
  <c r="N114" i="1"/>
  <c r="N113" i="1"/>
  <c r="N112" i="1"/>
  <c r="N111" i="1"/>
  <c r="N110" i="1"/>
  <c r="N109" i="1"/>
  <c r="N108" i="1"/>
  <c r="N107" i="1"/>
  <c r="N106" i="1"/>
  <c r="N105" i="1"/>
  <c r="N104" i="1"/>
  <c r="N103" i="1"/>
  <c r="N102" i="1"/>
  <c r="N101" i="1"/>
  <c r="N100" i="1"/>
  <c r="N99" i="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 r="N10" i="1"/>
  <c r="N9" i="1"/>
  <c r="N8" i="1"/>
  <c r="N7" i="1"/>
  <c r="N6" i="1"/>
  <c r="N5" i="1"/>
  <c r="H2" i="31"/>
  <c r="H3" i="31"/>
  <c r="H4" i="31"/>
  <c r="H7" i="31"/>
  <c r="H8" i="31"/>
  <c r="H10" i="31"/>
  <c r="H11" i="31"/>
  <c r="H12" i="31"/>
  <c r="H13" i="31"/>
  <c r="H14" i="31"/>
  <c r="H15" i="31"/>
  <c r="H16" i="31"/>
  <c r="H17" i="31"/>
  <c r="H18" i="31"/>
  <c r="H19" i="31"/>
  <c r="H20" i="31"/>
  <c r="H21" i="31"/>
  <c r="H22" i="31"/>
  <c r="H23" i="31"/>
  <c r="H25" i="31"/>
  <c r="H26" i="31"/>
  <c r="H27" i="31"/>
  <c r="H28" i="31"/>
  <c r="H31" i="31"/>
  <c r="H32" i="31"/>
  <c r="H33" i="31"/>
  <c r="H34" i="31"/>
  <c r="H39" i="31"/>
  <c r="H40" i="31"/>
  <c r="H41" i="31"/>
  <c r="H43" i="31"/>
  <c r="H44" i="31"/>
  <c r="H45" i="31"/>
  <c r="H46" i="31"/>
  <c r="H47" i="31"/>
  <c r="H48" i="31"/>
  <c r="H49" i="31"/>
  <c r="H80" i="31"/>
  <c r="H81" i="31"/>
  <c r="H82" i="31"/>
  <c r="H83" i="31"/>
  <c r="H84" i="31"/>
  <c r="H85" i="31"/>
  <c r="H86" i="31"/>
  <c r="H97" i="31"/>
  <c r="H98" i="31"/>
  <c r="H100" i="31"/>
  <c r="H101" i="31"/>
  <c r="H102" i="31"/>
  <c r="H103" i="31"/>
  <c r="H104" i="31"/>
  <c r="H105" i="31"/>
  <c r="H106" i="31"/>
  <c r="H107" i="31"/>
  <c r="H108" i="31"/>
  <c r="H109" i="31"/>
  <c r="H110" i="31"/>
  <c r="H111" i="31"/>
  <c r="H112" i="31"/>
  <c r="H113" i="31"/>
  <c r="H114" i="31"/>
  <c r="H115" i="31"/>
  <c r="H129" i="31"/>
  <c r="H130" i="31"/>
  <c r="H131" i="31"/>
  <c r="H132" i="31"/>
  <c r="H133" i="31"/>
  <c r="H134" i="31"/>
  <c r="H135" i="31"/>
  <c r="H136" i="31"/>
  <c r="H137" i="31"/>
  <c r="H138" i="31"/>
  <c r="H139" i="31"/>
  <c r="H140" i="31"/>
  <c r="H141" i="31"/>
  <c r="H142" i="31"/>
  <c r="H143" i="31"/>
  <c r="H144" i="31"/>
  <c r="H146" i="31"/>
  <c r="H147" i="31"/>
  <c r="H148" i="31"/>
  <c r="H50" i="31"/>
  <c r="H51" i="31"/>
  <c r="H52" i="31"/>
  <c r="H53" i="31"/>
  <c r="H54" i="31"/>
  <c r="H55" i="31"/>
  <c r="H56" i="31"/>
  <c r="H57" i="31"/>
  <c r="H58" i="31"/>
  <c r="H59" i="31"/>
  <c r="H60" i="31"/>
  <c r="H61" i="31"/>
  <c r="H62" i="31"/>
  <c r="H63" i="31"/>
  <c r="H64" i="31"/>
  <c r="H149" i="31"/>
  <c r="H152" i="31"/>
  <c r="H153" i="31"/>
  <c r="H154" i="31"/>
  <c r="H155" i="31"/>
  <c r="H156" i="31"/>
  <c r="H157" i="31"/>
  <c r="H159" i="31"/>
  <c r="H160" i="31"/>
  <c r="H161" i="31"/>
  <c r="H162" i="31"/>
  <c r="H163" i="31"/>
  <c r="H164" i="31"/>
  <c r="H165" i="31"/>
  <c r="H166" i="31"/>
  <c r="H167" i="31"/>
  <c r="H168" i="31"/>
  <c r="H170" i="31"/>
  <c r="H171" i="31"/>
  <c r="H172" i="31"/>
  <c r="H173" i="31"/>
  <c r="H174" i="31"/>
  <c r="H175" i="31"/>
  <c r="H176" i="31"/>
  <c r="H177" i="31"/>
  <c r="H178" i="31"/>
  <c r="H179" i="31"/>
  <c r="H180" i="31"/>
  <c r="H182" i="31"/>
  <c r="H183" i="31"/>
  <c r="H184" i="31"/>
  <c r="H186" i="31"/>
  <c r="H187" i="31"/>
  <c r="H189" i="31"/>
  <c r="H190" i="31"/>
  <c r="H191" i="31"/>
  <c r="H192" i="31"/>
  <c r="H193" i="31"/>
  <c r="H194" i="31"/>
  <c r="H195" i="31"/>
  <c r="H196" i="31"/>
  <c r="H197" i="31"/>
  <c r="H198" i="31"/>
  <c r="H199" i="31"/>
  <c r="H200" i="31"/>
  <c r="H201" i="31"/>
  <c r="H202" i="31"/>
  <c r="H203" i="31"/>
  <c r="H204" i="31"/>
  <c r="H205" i="31"/>
  <c r="H206" i="31"/>
  <c r="H207" i="31"/>
  <c r="H209" i="31"/>
  <c r="H211" i="31"/>
  <c r="H213" i="31"/>
  <c r="H214" i="31"/>
  <c r="H215" i="31"/>
  <c r="H217" i="31"/>
  <c r="H218" i="31"/>
  <c r="H221" i="31"/>
  <c r="H222" i="31"/>
  <c r="H224" i="31"/>
  <c r="H225" i="31"/>
  <c r="H226" i="31"/>
  <c r="H227" i="31"/>
  <c r="H228" i="31"/>
  <c r="H229" i="31"/>
  <c r="H230" i="31"/>
  <c r="H231" i="31"/>
  <c r="H232" i="31"/>
  <c r="H233" i="31"/>
  <c r="H234" i="31"/>
  <c r="H235" i="31"/>
  <c r="H236" i="31"/>
  <c r="H237" i="31"/>
  <c r="H238" i="31"/>
  <c r="H239" i="31"/>
  <c r="H240" i="31"/>
  <c r="H241" i="31"/>
  <c r="H242" i="31"/>
  <c r="H243" i="31"/>
  <c r="H244" i="31"/>
  <c r="H245" i="31"/>
  <c r="H246" i="31"/>
  <c r="H247" i="31"/>
  <c r="H248" i="31"/>
  <c r="H249" i="31"/>
  <c r="H250" i="31"/>
  <c r="H251" i="31"/>
  <c r="H252" i="31"/>
  <c r="H253" i="31"/>
  <c r="H254" i="31"/>
  <c r="H255" i="31"/>
  <c r="H256" i="31"/>
  <c r="H257" i="31"/>
  <c r="E253" i="31"/>
  <c r="E245" i="31"/>
  <c r="E250" i="31"/>
  <c r="E244" i="31"/>
  <c r="E247" i="31"/>
  <c r="E248" i="31"/>
  <c r="E203" i="31" l="1"/>
  <c r="E218" i="31"/>
  <c r="E34" i="31"/>
  <c r="E33" i="31"/>
  <c r="C2" i="39"/>
  <c r="E15" i="31"/>
  <c r="E199" i="31"/>
  <c r="E134" i="31"/>
  <c r="E98" i="31"/>
  <c r="E22" i="31"/>
  <c r="E23" i="31"/>
  <c r="E160" i="31"/>
  <c r="E162" i="31"/>
  <c r="E135" i="31"/>
  <c r="E179" i="31"/>
  <c r="E84" i="31"/>
  <c r="E85" i="31"/>
  <c r="E43" i="31"/>
  <c r="E86" i="31"/>
  <c r="D16" i="39" l="1"/>
  <c r="E16" i="39"/>
  <c r="F16" i="39"/>
  <c r="G16" i="39"/>
  <c r="H16" i="39"/>
  <c r="E15" i="39"/>
  <c r="F15" i="39"/>
  <c r="G15" i="39"/>
  <c r="G17" i="39" s="1"/>
  <c r="H15" i="39"/>
  <c r="H17" i="39" s="1"/>
  <c r="D15" i="39"/>
  <c r="D17" i="39" s="1"/>
  <c r="K41" i="37"/>
  <c r="K42" i="37"/>
  <c r="K43" i="37"/>
  <c r="K44" i="37"/>
  <c r="K45" i="37"/>
  <c r="K46" i="37"/>
  <c r="K47" i="37"/>
  <c r="K48" i="37"/>
  <c r="K49" i="37"/>
  <c r="K50" i="37"/>
  <c r="K51" i="37"/>
  <c r="K52" i="37"/>
  <c r="K53" i="37"/>
  <c r="K54" i="37"/>
  <c r="K55" i="37"/>
  <c r="K56" i="37"/>
  <c r="K57" i="37"/>
  <c r="K58" i="37"/>
  <c r="K59" i="37"/>
  <c r="K60" i="37"/>
  <c r="K61" i="37"/>
  <c r="K62" i="37"/>
  <c r="K63" i="37"/>
  <c r="K64" i="37"/>
  <c r="K65" i="37"/>
  <c r="K66" i="37"/>
  <c r="K67" i="37"/>
  <c r="K68" i="37"/>
  <c r="K69" i="37"/>
  <c r="K70" i="37"/>
  <c r="K71" i="37"/>
  <c r="K72" i="37"/>
  <c r="K73" i="37"/>
  <c r="K74" i="37"/>
  <c r="K75" i="37"/>
  <c r="K76" i="37"/>
  <c r="K77" i="37"/>
  <c r="K78" i="37"/>
  <c r="K79" i="37"/>
  <c r="K80" i="37"/>
  <c r="K81" i="37"/>
  <c r="K82" i="37"/>
  <c r="K83" i="37"/>
  <c r="K84" i="37"/>
  <c r="K85" i="37"/>
  <c r="K86" i="37"/>
  <c r="K87" i="37"/>
  <c r="K88" i="37"/>
  <c r="K89" i="37"/>
  <c r="K90" i="37"/>
  <c r="K91" i="37"/>
  <c r="K92" i="37"/>
  <c r="K93" i="37"/>
  <c r="K94" i="37"/>
  <c r="K95" i="37"/>
  <c r="K96" i="37"/>
  <c r="K97" i="37"/>
  <c r="K98" i="37"/>
  <c r="K99" i="37"/>
  <c r="K100" i="37"/>
  <c r="K101" i="37"/>
  <c r="K102" i="37"/>
  <c r="K103" i="37"/>
  <c r="K104" i="37"/>
  <c r="K105" i="37"/>
  <c r="K106" i="37"/>
  <c r="K107" i="37"/>
  <c r="K108" i="37"/>
  <c r="K109" i="37"/>
  <c r="K110" i="37"/>
  <c r="K111" i="37"/>
  <c r="K112" i="37"/>
  <c r="K113" i="37"/>
  <c r="K114" i="37"/>
  <c r="K115" i="37"/>
  <c r="K116" i="37"/>
  <c r="K117" i="37"/>
  <c r="K118" i="37"/>
  <c r="K119" i="37"/>
  <c r="K120" i="37"/>
  <c r="K121" i="37"/>
  <c r="K122" i="37"/>
  <c r="K123" i="37"/>
  <c r="K124" i="37"/>
  <c r="K125" i="37"/>
  <c r="K126" i="37"/>
  <c r="K127" i="37"/>
  <c r="K128" i="37"/>
  <c r="K129" i="37"/>
  <c r="K130" i="37"/>
  <c r="K131" i="37"/>
  <c r="K132" i="37"/>
  <c r="K133" i="37"/>
  <c r="K134" i="37"/>
  <c r="K135" i="37"/>
  <c r="K136" i="37"/>
  <c r="K137" i="37"/>
  <c r="K138" i="37"/>
  <c r="K139" i="37"/>
  <c r="K140" i="37"/>
  <c r="K141" i="37"/>
  <c r="K142" i="37"/>
  <c r="K143" i="37"/>
  <c r="K144" i="37"/>
  <c r="K145" i="37"/>
  <c r="K146" i="37"/>
  <c r="K147" i="37"/>
  <c r="K148" i="37"/>
  <c r="K149" i="37"/>
  <c r="K150" i="37"/>
  <c r="K151" i="37"/>
  <c r="K152" i="37"/>
  <c r="K153" i="37"/>
  <c r="K154" i="37"/>
  <c r="K155" i="37"/>
  <c r="K156" i="37"/>
  <c r="K157" i="37"/>
  <c r="K158" i="37"/>
  <c r="K159" i="37"/>
  <c r="K160" i="37"/>
  <c r="K161" i="37"/>
  <c r="K162" i="37"/>
  <c r="K163" i="37"/>
  <c r="K164" i="37"/>
  <c r="K165" i="37"/>
  <c r="K166" i="37"/>
  <c r="K167" i="37"/>
  <c r="K168" i="37"/>
  <c r="K169" i="37"/>
  <c r="K170" i="37"/>
  <c r="K171" i="37"/>
  <c r="K172" i="37"/>
  <c r="K173" i="37"/>
  <c r="K174" i="37"/>
  <c r="K175" i="37"/>
  <c r="K176" i="37"/>
  <c r="K177" i="37"/>
  <c r="K178" i="37"/>
  <c r="K179" i="37"/>
  <c r="K180" i="37"/>
  <c r="K181" i="37"/>
  <c r="K182" i="37"/>
  <c r="K183" i="37"/>
  <c r="K184" i="37"/>
  <c r="K185" i="37"/>
  <c r="K186" i="37"/>
  <c r="K187" i="37"/>
  <c r="K188" i="37"/>
  <c r="K189" i="37"/>
  <c r="K190" i="37"/>
  <c r="K191" i="37"/>
  <c r="K192" i="37"/>
  <c r="K193" i="37"/>
  <c r="K194" i="37"/>
  <c r="K195" i="37"/>
  <c r="K196" i="37"/>
  <c r="K197" i="37"/>
  <c r="K198" i="37"/>
  <c r="K199" i="37"/>
  <c r="K200" i="37"/>
  <c r="K201" i="37"/>
  <c r="K202" i="37"/>
  <c r="K203" i="37"/>
  <c r="K204" i="37"/>
  <c r="K205" i="37"/>
  <c r="K206" i="37"/>
  <c r="K207" i="37"/>
  <c r="K208" i="37"/>
  <c r="K209" i="37"/>
  <c r="K210" i="37"/>
  <c r="K211" i="37"/>
  <c r="K212" i="37"/>
  <c r="K213" i="37"/>
  <c r="K214" i="37"/>
  <c r="K215" i="37"/>
  <c r="K216" i="37"/>
  <c r="K217" i="37"/>
  <c r="K218" i="37"/>
  <c r="K219" i="37"/>
  <c r="K220" i="37"/>
  <c r="K221" i="37"/>
  <c r="K222" i="37"/>
  <c r="K223" i="37"/>
  <c r="K224" i="37"/>
  <c r="K225" i="37"/>
  <c r="K226" i="37"/>
  <c r="K227" i="37"/>
  <c r="K228" i="37"/>
  <c r="K229" i="37"/>
  <c r="K230" i="37"/>
  <c r="K231" i="37"/>
  <c r="K232" i="37"/>
  <c r="K233" i="37"/>
  <c r="K234" i="37"/>
  <c r="K235" i="37"/>
  <c r="K236" i="37"/>
  <c r="K237" i="37"/>
  <c r="K238" i="37"/>
  <c r="K239" i="37"/>
  <c r="K240" i="37"/>
  <c r="K241" i="37"/>
  <c r="K242" i="37"/>
  <c r="K243" i="37"/>
  <c r="K244" i="37"/>
  <c r="K245" i="37"/>
  <c r="K246" i="37"/>
  <c r="K247" i="37"/>
  <c r="K248" i="37"/>
  <c r="K249" i="37"/>
  <c r="K250" i="37"/>
  <c r="K251" i="37"/>
  <c r="K252" i="37"/>
  <c r="K253" i="37"/>
  <c r="K254" i="37"/>
  <c r="K255" i="37"/>
  <c r="K256" i="37"/>
  <c r="K257" i="37"/>
  <c r="K258" i="37"/>
  <c r="K259" i="37"/>
  <c r="K260" i="37"/>
  <c r="K261" i="37"/>
  <c r="K262" i="37"/>
  <c r="K263" i="37"/>
  <c r="K264" i="37"/>
  <c r="K265" i="37"/>
  <c r="K266" i="37"/>
  <c r="K267" i="37"/>
  <c r="K268" i="37"/>
  <c r="K269" i="37"/>
  <c r="K270" i="37"/>
  <c r="K271" i="37"/>
  <c r="K272" i="37"/>
  <c r="K273" i="37"/>
  <c r="K274" i="37"/>
  <c r="K275" i="37"/>
  <c r="K276" i="37"/>
  <c r="K277" i="37"/>
  <c r="K278" i="37"/>
  <c r="K279" i="37"/>
  <c r="K280" i="37"/>
  <c r="K281" i="37"/>
  <c r="K282" i="37"/>
  <c r="K283" i="37"/>
  <c r="K284" i="37"/>
  <c r="K285" i="37"/>
  <c r="K286" i="37"/>
  <c r="K287" i="37"/>
  <c r="K288" i="37"/>
  <c r="K289" i="37"/>
  <c r="K290" i="37"/>
  <c r="K291" i="37"/>
  <c r="K292" i="37"/>
  <c r="K293" i="37"/>
  <c r="K294" i="37"/>
  <c r="K295" i="37"/>
  <c r="K296" i="37"/>
  <c r="K297" i="37"/>
  <c r="K298" i="37"/>
  <c r="K299" i="37"/>
  <c r="K300" i="37"/>
  <c r="K301" i="37"/>
  <c r="K302" i="37"/>
  <c r="K303" i="37"/>
  <c r="K304" i="37"/>
  <c r="K305" i="37"/>
  <c r="K306" i="37"/>
  <c r="K307" i="37"/>
  <c r="K308" i="37"/>
  <c r="K309" i="37"/>
  <c r="K310" i="37"/>
  <c r="K311" i="37"/>
  <c r="K312" i="37"/>
  <c r="K313" i="37"/>
  <c r="K314" i="37"/>
  <c r="K315" i="37"/>
  <c r="K316" i="37"/>
  <c r="K317" i="37"/>
  <c r="K318" i="37"/>
  <c r="K319" i="37"/>
  <c r="K320" i="37"/>
  <c r="K321" i="37"/>
  <c r="K322" i="37"/>
  <c r="K323" i="37"/>
  <c r="K324" i="37"/>
  <c r="K325" i="37"/>
  <c r="K326" i="37"/>
  <c r="K327" i="37"/>
  <c r="K328" i="37"/>
  <c r="K329" i="37"/>
  <c r="K330" i="37"/>
  <c r="K331" i="37"/>
  <c r="K332" i="37"/>
  <c r="K333" i="37"/>
  <c r="K334" i="37"/>
  <c r="K335" i="37"/>
  <c r="K336" i="37"/>
  <c r="K337" i="37"/>
  <c r="K338" i="37"/>
  <c r="K339" i="37"/>
  <c r="K340" i="37"/>
  <c r="K341" i="37"/>
  <c r="K342" i="37"/>
  <c r="K343" i="37"/>
  <c r="K344" i="37"/>
  <c r="K345" i="37"/>
  <c r="K346" i="37"/>
  <c r="K347" i="37"/>
  <c r="K348" i="37"/>
  <c r="K349" i="37"/>
  <c r="K350" i="37"/>
  <c r="K351" i="37"/>
  <c r="K352" i="37"/>
  <c r="K353" i="37"/>
  <c r="K354" i="37"/>
  <c r="K355" i="37"/>
  <c r="K356" i="37"/>
  <c r="K357" i="37"/>
  <c r="K358" i="37"/>
  <c r="K359" i="37"/>
  <c r="K360" i="37"/>
  <c r="K361" i="37"/>
  <c r="K362" i="37"/>
  <c r="K363" i="37"/>
  <c r="K364" i="37"/>
  <c r="K365" i="37"/>
  <c r="K366" i="37"/>
  <c r="K367" i="37"/>
  <c r="K368" i="37"/>
  <c r="K369" i="37"/>
  <c r="K370" i="37"/>
  <c r="K371" i="37"/>
  <c r="K372" i="37"/>
  <c r="K373" i="37"/>
  <c r="K374" i="37"/>
  <c r="K375" i="37"/>
  <c r="K376" i="37"/>
  <c r="K377" i="37"/>
  <c r="K378" i="37"/>
  <c r="K379" i="37"/>
  <c r="K380" i="37"/>
  <c r="K381" i="37"/>
  <c r="K382" i="37"/>
  <c r="K383" i="37"/>
  <c r="K384" i="37"/>
  <c r="K385" i="37"/>
  <c r="K4" i="37"/>
  <c r="K5" i="37"/>
  <c r="K6" i="37"/>
  <c r="K7" i="37"/>
  <c r="K8" i="37"/>
  <c r="K9" i="37"/>
  <c r="K10" i="37"/>
  <c r="K11" i="37"/>
  <c r="K12" i="37"/>
  <c r="K13" i="37"/>
  <c r="K14" i="37"/>
  <c r="K15" i="37"/>
  <c r="K16" i="37"/>
  <c r="K17" i="37"/>
  <c r="K18" i="37"/>
  <c r="K19" i="37"/>
  <c r="K20" i="37"/>
  <c r="K21" i="37"/>
  <c r="K22" i="37"/>
  <c r="K23" i="37"/>
  <c r="K24" i="37"/>
  <c r="K25" i="37"/>
  <c r="K26" i="37"/>
  <c r="K27" i="37"/>
  <c r="K28" i="37"/>
  <c r="K29" i="37"/>
  <c r="K30" i="37"/>
  <c r="K31" i="37"/>
  <c r="K32" i="37"/>
  <c r="K33" i="37"/>
  <c r="K34" i="37"/>
  <c r="K35" i="37"/>
  <c r="K36" i="37"/>
  <c r="K37" i="37"/>
  <c r="K38" i="37"/>
  <c r="K39" i="37"/>
  <c r="K40" i="37"/>
  <c r="K3" i="37"/>
  <c r="C11" i="39"/>
  <c r="C10" i="39"/>
  <c r="H5" i="39"/>
  <c r="H4" i="39"/>
  <c r="G5" i="39"/>
  <c r="G4" i="39"/>
  <c r="F5" i="39"/>
  <c r="F4" i="39"/>
  <c r="E5" i="39"/>
  <c r="E4" i="39"/>
  <c r="D5" i="39"/>
  <c r="D4" i="39"/>
  <c r="C15" i="39" l="1"/>
  <c r="C16" i="39"/>
  <c r="C17" i="39" s="1"/>
  <c r="F17" i="39"/>
  <c r="E17" i="39"/>
  <c r="D6" i="39"/>
  <c r="E6" i="39"/>
  <c r="F6" i="39"/>
  <c r="G6" i="39"/>
  <c r="H6" i="39"/>
  <c r="M998" i="38" l="1"/>
  <c r="M997" i="38"/>
  <c r="M996" i="38"/>
  <c r="M995" i="38"/>
  <c r="M994" i="38"/>
  <c r="M993" i="38"/>
  <c r="M992" i="38"/>
  <c r="M991" i="38"/>
  <c r="M990" i="38"/>
  <c r="M989" i="38"/>
  <c r="M988" i="38"/>
  <c r="M987" i="38"/>
  <c r="M986" i="38"/>
  <c r="M985" i="38"/>
  <c r="M984" i="38"/>
  <c r="M983" i="38"/>
  <c r="M982" i="38"/>
  <c r="M981" i="38"/>
  <c r="M980" i="38"/>
  <c r="M979" i="38"/>
  <c r="M978" i="38"/>
  <c r="M977" i="38"/>
  <c r="M976" i="38"/>
  <c r="M975" i="38"/>
  <c r="M974" i="38"/>
  <c r="M973" i="38"/>
  <c r="M972" i="38"/>
  <c r="M971" i="38"/>
  <c r="M970" i="38"/>
  <c r="M969" i="38"/>
  <c r="M968" i="38"/>
  <c r="M967" i="38"/>
  <c r="M966" i="38"/>
  <c r="M965" i="38"/>
  <c r="M964" i="38"/>
  <c r="M963" i="38"/>
  <c r="M962" i="38"/>
  <c r="M961" i="38"/>
  <c r="M960" i="38"/>
  <c r="M959" i="38"/>
  <c r="M958" i="38"/>
  <c r="M957" i="38"/>
  <c r="M956" i="38"/>
  <c r="M955" i="38"/>
  <c r="M954" i="38"/>
  <c r="M953" i="38"/>
  <c r="M952" i="38"/>
  <c r="M951" i="38"/>
  <c r="M950" i="38"/>
  <c r="M949" i="38"/>
  <c r="M948" i="38"/>
  <c r="M947" i="38"/>
  <c r="M946" i="38"/>
  <c r="M945" i="38"/>
  <c r="M944" i="38"/>
  <c r="M943" i="38"/>
  <c r="M942" i="38"/>
  <c r="M941" i="38"/>
  <c r="M940" i="38"/>
  <c r="M939" i="38"/>
  <c r="M938" i="38"/>
  <c r="M937" i="38"/>
  <c r="M936" i="38"/>
  <c r="M935" i="38"/>
  <c r="M934" i="38"/>
  <c r="M933" i="38"/>
  <c r="M932" i="38"/>
  <c r="M931" i="38"/>
  <c r="M930" i="38"/>
  <c r="M929" i="38"/>
  <c r="M928" i="38"/>
  <c r="M927" i="38"/>
  <c r="M926" i="38"/>
  <c r="M925" i="38"/>
  <c r="M924" i="38"/>
  <c r="M923" i="38"/>
  <c r="M922" i="38"/>
  <c r="M921" i="38"/>
  <c r="M920" i="38"/>
  <c r="M919" i="38"/>
  <c r="M918" i="38"/>
  <c r="M917" i="38"/>
  <c r="M916" i="38"/>
  <c r="M915" i="38"/>
  <c r="M914" i="38"/>
  <c r="M913" i="38"/>
  <c r="M912" i="38"/>
  <c r="M911" i="38"/>
  <c r="M910" i="38"/>
  <c r="M909" i="38"/>
  <c r="M908" i="38"/>
  <c r="M907" i="38"/>
  <c r="M906" i="38"/>
  <c r="M905" i="38"/>
  <c r="M904" i="38"/>
  <c r="M903" i="38"/>
  <c r="M902" i="38"/>
  <c r="M901" i="38"/>
  <c r="M900" i="38"/>
  <c r="M899" i="38"/>
  <c r="M898" i="38"/>
  <c r="M897" i="38"/>
  <c r="M896" i="38"/>
  <c r="M895" i="38"/>
  <c r="M894" i="38"/>
  <c r="M893" i="38"/>
  <c r="M892" i="38"/>
  <c r="M891" i="38"/>
  <c r="M890" i="38"/>
  <c r="M889" i="38"/>
  <c r="M888" i="38"/>
  <c r="M887" i="38"/>
  <c r="M886" i="38"/>
  <c r="M885" i="38"/>
  <c r="M884" i="38"/>
  <c r="M883" i="38"/>
  <c r="M882" i="38"/>
  <c r="M881" i="38"/>
  <c r="M880" i="38"/>
  <c r="M879" i="38"/>
  <c r="M878" i="38"/>
  <c r="M877" i="38"/>
  <c r="M876" i="38"/>
  <c r="M875" i="38"/>
  <c r="M874" i="38"/>
  <c r="M873" i="38"/>
  <c r="M872" i="38"/>
  <c r="M871" i="38"/>
  <c r="M870" i="38"/>
  <c r="M869" i="38"/>
  <c r="M868" i="38"/>
  <c r="M867" i="38"/>
  <c r="M866" i="38"/>
  <c r="M865" i="38"/>
  <c r="M864" i="38"/>
  <c r="M863" i="38"/>
  <c r="M862" i="38"/>
  <c r="M861" i="38"/>
  <c r="M860" i="38"/>
  <c r="M859" i="38"/>
  <c r="M858" i="38"/>
  <c r="M857" i="38"/>
  <c r="M856" i="38"/>
  <c r="M855" i="38"/>
  <c r="M854" i="38"/>
  <c r="M853" i="38"/>
  <c r="M852" i="38"/>
  <c r="M851" i="38"/>
  <c r="M850" i="38"/>
  <c r="M849" i="38"/>
  <c r="M848" i="38"/>
  <c r="M847" i="38"/>
  <c r="M846" i="38"/>
  <c r="M845" i="38"/>
  <c r="M844" i="38"/>
  <c r="M843" i="38"/>
  <c r="M842" i="38"/>
  <c r="M841" i="38"/>
  <c r="M840" i="38"/>
  <c r="M839" i="38"/>
  <c r="M838" i="38"/>
  <c r="M837" i="38"/>
  <c r="M836" i="38"/>
  <c r="M835" i="38"/>
  <c r="M834" i="38"/>
  <c r="M833" i="38"/>
  <c r="M832" i="38"/>
  <c r="M831" i="38"/>
  <c r="M830" i="38"/>
  <c r="M829" i="38"/>
  <c r="M828" i="38"/>
  <c r="M827" i="38"/>
  <c r="M826" i="38"/>
  <c r="M825" i="38"/>
  <c r="M824" i="38"/>
  <c r="M823" i="38"/>
  <c r="M822" i="38"/>
  <c r="M821" i="38"/>
  <c r="M820" i="38"/>
  <c r="M819" i="38"/>
  <c r="M818" i="38"/>
  <c r="M817" i="38"/>
  <c r="M816" i="38"/>
  <c r="M815" i="38"/>
  <c r="M814" i="38"/>
  <c r="M813" i="38"/>
  <c r="M812" i="38"/>
  <c r="M811" i="38"/>
  <c r="M810" i="38"/>
  <c r="M809" i="38"/>
  <c r="M808" i="38"/>
  <c r="M807" i="38"/>
  <c r="M806" i="38"/>
  <c r="M805" i="38"/>
  <c r="M804" i="38"/>
  <c r="M803" i="38"/>
  <c r="M802" i="38"/>
  <c r="M801" i="38"/>
  <c r="M800" i="38"/>
  <c r="M799" i="38"/>
  <c r="M798" i="38"/>
  <c r="M797" i="38"/>
  <c r="M796" i="38"/>
  <c r="M795" i="38"/>
  <c r="M794" i="38"/>
  <c r="M793" i="38"/>
  <c r="M792" i="38"/>
  <c r="M791" i="38"/>
  <c r="M790" i="38"/>
  <c r="M789" i="38"/>
  <c r="M788" i="38"/>
  <c r="M787" i="38"/>
  <c r="M786" i="38"/>
  <c r="M785" i="38"/>
  <c r="M784" i="38"/>
  <c r="M783" i="38"/>
  <c r="M782" i="38"/>
  <c r="M781" i="38"/>
  <c r="M780" i="38"/>
  <c r="M779" i="38"/>
  <c r="M778" i="38"/>
  <c r="M777" i="38"/>
  <c r="M776" i="38"/>
  <c r="M775" i="38"/>
  <c r="M774" i="38"/>
  <c r="M773" i="38"/>
  <c r="M772" i="38"/>
  <c r="M771" i="38"/>
  <c r="M770" i="38"/>
  <c r="M769" i="38"/>
  <c r="M768" i="38"/>
  <c r="M767" i="38"/>
  <c r="M766" i="38"/>
  <c r="M765" i="38"/>
  <c r="M764" i="38"/>
  <c r="M763" i="38"/>
  <c r="M762" i="38"/>
  <c r="M761" i="38"/>
  <c r="M760" i="38"/>
  <c r="M759" i="38"/>
  <c r="M758" i="38"/>
  <c r="M757" i="38"/>
  <c r="M756" i="38"/>
  <c r="M755" i="38"/>
  <c r="M754" i="38"/>
  <c r="M753" i="38"/>
  <c r="M752" i="38"/>
  <c r="M751" i="38"/>
  <c r="M750" i="38"/>
  <c r="M749" i="38"/>
  <c r="M748" i="38"/>
  <c r="M747" i="38"/>
  <c r="M746" i="38"/>
  <c r="M745" i="38"/>
  <c r="M744" i="38"/>
  <c r="M743" i="38"/>
  <c r="M742" i="38"/>
  <c r="M741" i="38"/>
  <c r="M740" i="38"/>
  <c r="M739" i="38"/>
  <c r="M738" i="38"/>
  <c r="M737" i="38"/>
  <c r="M736" i="38"/>
  <c r="M735" i="38"/>
  <c r="M734" i="38"/>
  <c r="M733" i="38"/>
  <c r="M732" i="38"/>
  <c r="M731" i="38"/>
  <c r="M730" i="38"/>
  <c r="M729" i="38"/>
  <c r="M728" i="38"/>
  <c r="M727" i="38"/>
  <c r="M726" i="38"/>
  <c r="M725" i="38"/>
  <c r="M724" i="38"/>
  <c r="M723" i="38"/>
  <c r="M722" i="38"/>
  <c r="M721" i="38"/>
  <c r="M720" i="38"/>
  <c r="M719" i="38"/>
  <c r="M718" i="38"/>
  <c r="M717" i="38"/>
  <c r="M716" i="38"/>
  <c r="M715" i="38"/>
  <c r="M714" i="38"/>
  <c r="M713" i="38"/>
  <c r="M712" i="38"/>
  <c r="M711" i="38"/>
  <c r="M710" i="38"/>
  <c r="M709" i="38"/>
  <c r="M708" i="38"/>
  <c r="M707" i="38"/>
  <c r="M706" i="38"/>
  <c r="M705" i="38"/>
  <c r="M704" i="38"/>
  <c r="M703" i="38"/>
  <c r="M702" i="38"/>
  <c r="M701" i="38"/>
  <c r="M700" i="38"/>
  <c r="M699" i="38"/>
  <c r="M698" i="38"/>
  <c r="M697" i="38"/>
  <c r="M696" i="38"/>
  <c r="M695" i="38"/>
  <c r="M694" i="38"/>
  <c r="M693" i="38"/>
  <c r="M692" i="38"/>
  <c r="M691" i="38"/>
  <c r="M690" i="38"/>
  <c r="M689" i="38"/>
  <c r="M688" i="38"/>
  <c r="M687" i="38"/>
  <c r="M686" i="38"/>
  <c r="M685" i="38"/>
  <c r="M684" i="38"/>
  <c r="M683" i="38"/>
  <c r="M682" i="38"/>
  <c r="M681" i="38"/>
  <c r="M680" i="38"/>
  <c r="M679" i="38"/>
  <c r="M678" i="38"/>
  <c r="M677" i="38"/>
  <c r="M676" i="38"/>
  <c r="M675" i="38"/>
  <c r="M674" i="38"/>
  <c r="M673" i="38"/>
  <c r="M672" i="38"/>
  <c r="M671" i="38"/>
  <c r="M670" i="38"/>
  <c r="M669" i="38"/>
  <c r="M668" i="38"/>
  <c r="M667" i="38"/>
  <c r="M666" i="38"/>
  <c r="M665" i="38"/>
  <c r="M664" i="38"/>
  <c r="M663" i="38"/>
  <c r="M662" i="38"/>
  <c r="M661" i="38"/>
  <c r="M660" i="38"/>
  <c r="M659" i="38"/>
  <c r="M658" i="38"/>
  <c r="M657" i="38"/>
  <c r="M656" i="38"/>
  <c r="M655" i="38"/>
  <c r="M654" i="38"/>
  <c r="M653" i="38"/>
  <c r="M652" i="38"/>
  <c r="M651" i="38"/>
  <c r="M650" i="38"/>
  <c r="M649" i="38"/>
  <c r="M648" i="38"/>
  <c r="M647" i="38"/>
  <c r="M646" i="38"/>
  <c r="M645" i="38"/>
  <c r="M644" i="38"/>
  <c r="M643" i="38"/>
  <c r="M642" i="38"/>
  <c r="M641" i="38"/>
  <c r="M640" i="38"/>
  <c r="M639" i="38"/>
  <c r="M638" i="38"/>
  <c r="M637" i="38"/>
  <c r="M636" i="38"/>
  <c r="M635" i="38"/>
  <c r="M634" i="38"/>
  <c r="M633" i="38"/>
  <c r="M632" i="38"/>
  <c r="M631" i="38"/>
  <c r="M630" i="38"/>
  <c r="M629" i="38"/>
  <c r="M628" i="38"/>
  <c r="M627" i="38"/>
  <c r="M626" i="38"/>
  <c r="M625" i="38"/>
  <c r="M624" i="38"/>
  <c r="M623" i="38"/>
  <c r="M622" i="38"/>
  <c r="M621" i="38"/>
  <c r="M620" i="38"/>
  <c r="M619" i="38"/>
  <c r="M618" i="38"/>
  <c r="M617" i="38"/>
  <c r="M616" i="38"/>
  <c r="M615" i="38"/>
  <c r="M614" i="38"/>
  <c r="M613" i="38"/>
  <c r="M612" i="38"/>
  <c r="M611" i="38"/>
  <c r="M610" i="38"/>
  <c r="M609" i="38"/>
  <c r="M608" i="38"/>
  <c r="M607" i="38"/>
  <c r="M606" i="38"/>
  <c r="M605" i="38"/>
  <c r="M604" i="38"/>
  <c r="M603" i="38"/>
  <c r="M602" i="38"/>
  <c r="M601" i="38"/>
  <c r="M600" i="38"/>
  <c r="M599" i="38"/>
  <c r="M598" i="38"/>
  <c r="M597" i="38"/>
  <c r="M596" i="38"/>
  <c r="M595" i="38"/>
  <c r="M594" i="38"/>
  <c r="M593" i="38"/>
  <c r="M592" i="38"/>
  <c r="M591" i="38"/>
  <c r="M590" i="38"/>
  <c r="M589" i="38"/>
  <c r="M588" i="38"/>
  <c r="M587" i="38"/>
  <c r="M586" i="38"/>
  <c r="M585" i="38"/>
  <c r="M584" i="38"/>
  <c r="M583" i="38"/>
  <c r="M582" i="38"/>
  <c r="M581" i="38"/>
  <c r="M580" i="38"/>
  <c r="M579" i="38"/>
  <c r="M578" i="38"/>
  <c r="M577" i="38"/>
  <c r="M576" i="38"/>
  <c r="M575" i="38"/>
  <c r="M574" i="38"/>
  <c r="M573" i="38"/>
  <c r="M572" i="38"/>
  <c r="M571" i="38"/>
  <c r="M570" i="38"/>
  <c r="M569" i="38"/>
  <c r="M568" i="38"/>
  <c r="M567" i="38"/>
  <c r="M566" i="38"/>
  <c r="M565" i="38"/>
  <c r="M564" i="38"/>
  <c r="M563" i="38"/>
  <c r="M562" i="38"/>
  <c r="M561" i="38"/>
  <c r="M560" i="38"/>
  <c r="M559" i="38"/>
  <c r="M558" i="38"/>
  <c r="M557" i="38"/>
  <c r="M556" i="38"/>
  <c r="M555" i="38"/>
  <c r="M554" i="38"/>
  <c r="M553" i="38"/>
  <c r="M552" i="38"/>
  <c r="M551" i="38"/>
  <c r="M550" i="38"/>
  <c r="M549" i="38"/>
  <c r="M548" i="38"/>
  <c r="M547" i="38"/>
  <c r="M546" i="38"/>
  <c r="M545" i="38"/>
  <c r="M544" i="38"/>
  <c r="M543" i="38"/>
  <c r="M542" i="38"/>
  <c r="M541" i="38"/>
  <c r="M540" i="38"/>
  <c r="M539" i="38"/>
  <c r="M538" i="38"/>
  <c r="M537" i="38"/>
  <c r="M536" i="38"/>
  <c r="M535" i="38"/>
  <c r="M534" i="38"/>
  <c r="M533" i="38"/>
  <c r="M532" i="38"/>
  <c r="M531" i="38"/>
  <c r="M530" i="38"/>
  <c r="M529" i="38"/>
  <c r="M528" i="38"/>
  <c r="M527" i="38"/>
  <c r="M526" i="38"/>
  <c r="M525" i="38"/>
  <c r="M524" i="38"/>
  <c r="M523" i="38"/>
  <c r="M522" i="38"/>
  <c r="M521" i="38"/>
  <c r="M520" i="38"/>
  <c r="M519" i="38"/>
  <c r="M518" i="38"/>
  <c r="M517" i="38"/>
  <c r="M516" i="38"/>
  <c r="M515" i="38"/>
  <c r="M514" i="38"/>
  <c r="M513" i="38"/>
  <c r="M512" i="38"/>
  <c r="M511" i="38"/>
  <c r="M510" i="38"/>
  <c r="M509" i="38"/>
  <c r="M508" i="38"/>
  <c r="M507" i="38"/>
  <c r="M506" i="38"/>
  <c r="M505" i="38"/>
  <c r="M504" i="38"/>
  <c r="M503" i="38"/>
  <c r="M502" i="38"/>
  <c r="M501" i="38"/>
  <c r="M500" i="38"/>
  <c r="M499" i="38"/>
  <c r="M498" i="38"/>
  <c r="M497" i="38"/>
  <c r="M496" i="38"/>
  <c r="M495" i="38"/>
  <c r="M494" i="38"/>
  <c r="M493" i="38"/>
  <c r="M492" i="38"/>
  <c r="M491" i="38"/>
  <c r="M490" i="38"/>
  <c r="M489" i="38"/>
  <c r="M488" i="38"/>
  <c r="M487" i="38"/>
  <c r="M486" i="38"/>
  <c r="M485" i="38"/>
  <c r="M484" i="38"/>
  <c r="M483" i="38"/>
  <c r="M482" i="38"/>
  <c r="M481" i="38"/>
  <c r="M480" i="38"/>
  <c r="M479" i="38"/>
  <c r="M478" i="38"/>
  <c r="M477" i="38"/>
  <c r="M476" i="38"/>
  <c r="M475" i="38"/>
  <c r="M474" i="38"/>
  <c r="M473" i="38"/>
  <c r="M472" i="38"/>
  <c r="M471" i="38"/>
  <c r="M470" i="38"/>
  <c r="M469" i="38"/>
  <c r="M468" i="38"/>
  <c r="M467" i="38"/>
  <c r="M466" i="38"/>
  <c r="M465" i="38"/>
  <c r="M464" i="38"/>
  <c r="M463" i="38"/>
  <c r="M462" i="38"/>
  <c r="M461" i="38"/>
  <c r="M460" i="38"/>
  <c r="M459" i="38"/>
  <c r="M458" i="38"/>
  <c r="M457" i="38"/>
  <c r="M456" i="38"/>
  <c r="M455" i="38"/>
  <c r="M454" i="38"/>
  <c r="M453" i="38"/>
  <c r="M452" i="38"/>
  <c r="M451" i="38"/>
  <c r="M450" i="38"/>
  <c r="M449" i="38"/>
  <c r="M448" i="38"/>
  <c r="M447" i="38"/>
  <c r="M446" i="38"/>
  <c r="M445" i="38"/>
  <c r="M444" i="38"/>
  <c r="M443" i="38"/>
  <c r="M442" i="38"/>
  <c r="M441" i="38"/>
  <c r="M440" i="38"/>
  <c r="M439" i="38"/>
  <c r="M438" i="38"/>
  <c r="M437" i="38"/>
  <c r="M436" i="38"/>
  <c r="M435" i="38"/>
  <c r="M434" i="38"/>
  <c r="M433" i="38"/>
  <c r="M432" i="38"/>
  <c r="M431" i="38"/>
  <c r="M430" i="38"/>
  <c r="M429" i="38"/>
  <c r="M428" i="38"/>
  <c r="M427" i="38"/>
  <c r="M426" i="38"/>
  <c r="M425" i="38"/>
  <c r="M424" i="38"/>
  <c r="M423" i="38"/>
  <c r="M422" i="38"/>
  <c r="M421" i="38"/>
  <c r="M420" i="38"/>
  <c r="M419" i="38"/>
  <c r="M418" i="38"/>
  <c r="M417" i="38"/>
  <c r="M416" i="38"/>
  <c r="M415" i="38"/>
  <c r="M414" i="38"/>
  <c r="M413" i="38"/>
  <c r="M412" i="38"/>
  <c r="M411" i="38"/>
  <c r="M410" i="38"/>
  <c r="M409" i="38"/>
  <c r="M408" i="38"/>
  <c r="M407" i="38"/>
  <c r="M406" i="38"/>
  <c r="M405" i="38"/>
  <c r="M404" i="38"/>
  <c r="M403" i="38"/>
  <c r="M402" i="38"/>
  <c r="M401" i="38"/>
  <c r="M400" i="38"/>
  <c r="M399" i="38"/>
  <c r="M398" i="38"/>
  <c r="M397" i="38"/>
  <c r="M396" i="38"/>
  <c r="M395" i="38"/>
  <c r="M394" i="38"/>
  <c r="M393" i="38"/>
  <c r="M392" i="38"/>
  <c r="M391" i="38"/>
  <c r="M390" i="38"/>
  <c r="M389" i="38"/>
  <c r="M388" i="38"/>
  <c r="M387" i="38"/>
  <c r="M386" i="38"/>
  <c r="M385" i="38"/>
  <c r="M384" i="38"/>
  <c r="M383" i="38"/>
  <c r="M382" i="38"/>
  <c r="M381" i="38"/>
  <c r="M380" i="38"/>
  <c r="M379" i="38"/>
  <c r="M378" i="38"/>
  <c r="M377" i="38"/>
  <c r="M376" i="38"/>
  <c r="M375" i="38"/>
  <c r="M374" i="38"/>
  <c r="M373" i="38"/>
  <c r="M372" i="38"/>
  <c r="M371" i="38"/>
  <c r="M370" i="38"/>
  <c r="M369" i="38"/>
  <c r="M368" i="38"/>
  <c r="M367" i="38"/>
  <c r="M366" i="38"/>
  <c r="M365" i="38"/>
  <c r="M364" i="38"/>
  <c r="M363" i="38"/>
  <c r="M362" i="38"/>
  <c r="M361" i="38"/>
  <c r="M360" i="38"/>
  <c r="M359" i="38"/>
  <c r="M358" i="38"/>
  <c r="M357" i="38"/>
  <c r="M356" i="38"/>
  <c r="M355" i="38"/>
  <c r="M354" i="38"/>
  <c r="M353" i="38"/>
  <c r="M352" i="38"/>
  <c r="M351" i="38"/>
  <c r="M350" i="38"/>
  <c r="M349" i="38"/>
  <c r="M348" i="38"/>
  <c r="M347" i="38"/>
  <c r="M346" i="38"/>
  <c r="M345" i="38"/>
  <c r="M344" i="38"/>
  <c r="M343" i="38"/>
  <c r="M342" i="38"/>
  <c r="M341" i="38"/>
  <c r="M340" i="38"/>
  <c r="M339" i="38"/>
  <c r="M338" i="38"/>
  <c r="M337" i="38"/>
  <c r="M336" i="38"/>
  <c r="M335" i="38"/>
  <c r="M334" i="38"/>
  <c r="M333" i="38"/>
  <c r="M332" i="38"/>
  <c r="M331" i="38"/>
  <c r="M330" i="38"/>
  <c r="M329" i="38"/>
  <c r="M328" i="38"/>
  <c r="M327" i="38"/>
  <c r="M326" i="38"/>
  <c r="M325" i="38"/>
  <c r="M324" i="38"/>
  <c r="M323" i="38"/>
  <c r="M322" i="38"/>
  <c r="M321" i="38"/>
  <c r="M320" i="38"/>
  <c r="M319" i="38"/>
  <c r="M318" i="38"/>
  <c r="M317" i="38"/>
  <c r="M316" i="38"/>
  <c r="M315" i="38"/>
  <c r="M314" i="38"/>
  <c r="M313" i="38"/>
  <c r="M312" i="38"/>
  <c r="M311" i="38"/>
  <c r="M310" i="38"/>
  <c r="M309" i="38"/>
  <c r="M308" i="38"/>
  <c r="M307" i="38"/>
  <c r="M306" i="38"/>
  <c r="M305" i="38"/>
  <c r="M304" i="38"/>
  <c r="M303" i="38"/>
  <c r="M302" i="38"/>
  <c r="M301" i="38"/>
  <c r="M300" i="38"/>
  <c r="M299" i="38"/>
  <c r="M298" i="38"/>
  <c r="M297" i="38"/>
  <c r="M296" i="38"/>
  <c r="M295" i="38"/>
  <c r="M294" i="38"/>
  <c r="M293" i="38"/>
  <c r="M292" i="38"/>
  <c r="M291" i="38"/>
  <c r="M290" i="38"/>
  <c r="M289" i="38"/>
  <c r="M288" i="38"/>
  <c r="M287" i="38"/>
  <c r="M286" i="38"/>
  <c r="M285" i="38"/>
  <c r="M284" i="38"/>
  <c r="M283" i="38"/>
  <c r="M282" i="38"/>
  <c r="M281" i="38"/>
  <c r="M280" i="38"/>
  <c r="M279" i="38"/>
  <c r="M278" i="38"/>
  <c r="M277" i="38"/>
  <c r="M276" i="38"/>
  <c r="M275" i="38"/>
  <c r="M274" i="38"/>
  <c r="M273" i="38"/>
  <c r="M272" i="38"/>
  <c r="M271" i="38"/>
  <c r="M270" i="38"/>
  <c r="M269" i="38"/>
  <c r="M268" i="38"/>
  <c r="M267" i="38"/>
  <c r="M266" i="38"/>
  <c r="M265" i="38"/>
  <c r="M264" i="38"/>
  <c r="M263" i="38"/>
  <c r="M262" i="38"/>
  <c r="M261" i="38"/>
  <c r="M260" i="38"/>
  <c r="M259" i="38"/>
  <c r="M258" i="38"/>
  <c r="M257" i="38"/>
  <c r="M256" i="38"/>
  <c r="M255" i="38"/>
  <c r="M254" i="38"/>
  <c r="M253" i="38"/>
  <c r="M252" i="38"/>
  <c r="M251" i="38"/>
  <c r="M250" i="38"/>
  <c r="M249" i="38"/>
  <c r="M248" i="38"/>
  <c r="M247" i="38"/>
  <c r="M246" i="38"/>
  <c r="M245" i="38"/>
  <c r="M244" i="38"/>
  <c r="M243" i="38"/>
  <c r="M242" i="38"/>
  <c r="M241" i="38"/>
  <c r="M240" i="38"/>
  <c r="M239" i="38"/>
  <c r="M238" i="38"/>
  <c r="M237" i="38"/>
  <c r="M236" i="38"/>
  <c r="M235" i="38"/>
  <c r="M234" i="38"/>
  <c r="M233" i="38"/>
  <c r="M232" i="38"/>
  <c r="M231" i="38"/>
  <c r="M230" i="38"/>
  <c r="M229" i="38"/>
  <c r="M228" i="38"/>
  <c r="M227" i="38"/>
  <c r="M226" i="38"/>
  <c r="M225" i="38"/>
  <c r="M224" i="38"/>
  <c r="M223" i="38"/>
  <c r="M222" i="38"/>
  <c r="M221" i="38"/>
  <c r="M220" i="38"/>
  <c r="M219" i="38"/>
  <c r="M218" i="38"/>
  <c r="M217" i="38"/>
  <c r="M216" i="38"/>
  <c r="M215" i="38"/>
  <c r="M214" i="38"/>
  <c r="M213" i="38"/>
  <c r="M212" i="38"/>
  <c r="M211" i="38"/>
  <c r="M210" i="38"/>
  <c r="M209" i="38"/>
  <c r="M208" i="38"/>
  <c r="M207" i="38"/>
  <c r="M206" i="38"/>
  <c r="M205" i="38"/>
  <c r="M204" i="38"/>
  <c r="M203" i="38"/>
  <c r="M202" i="38"/>
  <c r="M201" i="38"/>
  <c r="M200" i="38"/>
  <c r="M199" i="38"/>
  <c r="M198" i="38"/>
  <c r="M197" i="38"/>
  <c r="M196" i="38"/>
  <c r="M195" i="38"/>
  <c r="M194" i="38"/>
  <c r="M193" i="38"/>
  <c r="M192" i="38"/>
  <c r="M191" i="38"/>
  <c r="M190" i="38"/>
  <c r="M189" i="38"/>
  <c r="M188" i="38"/>
  <c r="M187" i="38"/>
  <c r="M186" i="38"/>
  <c r="M185" i="38"/>
  <c r="M184" i="38"/>
  <c r="M183" i="38"/>
  <c r="M182" i="38"/>
  <c r="M181" i="38"/>
  <c r="M180" i="38"/>
  <c r="M179" i="38"/>
  <c r="M178" i="38"/>
  <c r="M177" i="38"/>
  <c r="M176" i="38"/>
  <c r="M175" i="38"/>
  <c r="M174" i="38"/>
  <c r="M173" i="38"/>
  <c r="M172" i="38"/>
  <c r="M171" i="38"/>
  <c r="M170" i="38"/>
  <c r="M169" i="38"/>
  <c r="M168" i="38"/>
  <c r="M167" i="38"/>
  <c r="M166" i="38"/>
  <c r="M165" i="38"/>
  <c r="M164" i="38"/>
  <c r="M163" i="38"/>
  <c r="M162" i="38"/>
  <c r="M161" i="38"/>
  <c r="M160" i="38"/>
  <c r="M159" i="38"/>
  <c r="M158" i="38"/>
  <c r="M157" i="38"/>
  <c r="M156" i="38"/>
  <c r="M155" i="38"/>
  <c r="M154" i="38"/>
  <c r="M153" i="38"/>
  <c r="M152" i="38"/>
  <c r="M151" i="38"/>
  <c r="M150" i="38"/>
  <c r="M149" i="38"/>
  <c r="M148" i="38"/>
  <c r="M147" i="38"/>
  <c r="M146" i="38"/>
  <c r="M145" i="38"/>
  <c r="M144" i="38"/>
  <c r="M143" i="38"/>
  <c r="M142" i="38"/>
  <c r="M141" i="38"/>
  <c r="M140" i="38"/>
  <c r="M139" i="38"/>
  <c r="M138" i="38"/>
  <c r="M137" i="38"/>
  <c r="M136" i="38"/>
  <c r="M135" i="38"/>
  <c r="M134" i="38"/>
  <c r="M133" i="38"/>
  <c r="M132" i="38"/>
  <c r="M131" i="38"/>
  <c r="M130" i="38"/>
  <c r="M129" i="38"/>
  <c r="M128" i="38"/>
  <c r="M127" i="38"/>
  <c r="M126" i="38"/>
  <c r="M125" i="38"/>
  <c r="M124" i="38"/>
  <c r="M123" i="38"/>
  <c r="M122" i="38"/>
  <c r="M121" i="38"/>
  <c r="M120" i="38"/>
  <c r="M119" i="38"/>
  <c r="M118" i="38"/>
  <c r="M117" i="38"/>
  <c r="M116" i="38"/>
  <c r="M115" i="38"/>
  <c r="M114" i="38"/>
  <c r="M113" i="38"/>
  <c r="M112" i="38"/>
  <c r="M111" i="38"/>
  <c r="M110" i="38"/>
  <c r="M109" i="38"/>
  <c r="M108" i="38"/>
  <c r="M107" i="38"/>
  <c r="M106" i="38"/>
  <c r="M105" i="38"/>
  <c r="M104" i="38"/>
  <c r="M103" i="38"/>
  <c r="M102" i="38"/>
  <c r="M101" i="38"/>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M7" i="38"/>
  <c r="M6" i="38"/>
  <c r="M5" i="38"/>
  <c r="M4" i="38"/>
  <c r="C2" i="38"/>
  <c r="E27" i="31" l="1"/>
  <c r="C5" i="39" l="1"/>
  <c r="C4" i="39" l="1"/>
  <c r="C6" i="39" s="1"/>
  <c r="U6" i="1"/>
  <c r="V6" i="1" s="1"/>
  <c r="U5" i="1"/>
  <c r="V5" i="1" s="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E2" i="31"/>
  <c r="E3" i="31"/>
  <c r="E4" i="31"/>
  <c r="E7" i="31"/>
  <c r="E8" i="31"/>
  <c r="E10" i="31"/>
  <c r="E11" i="31"/>
  <c r="E12" i="31"/>
  <c r="E13" i="31"/>
  <c r="E16" i="31"/>
  <c r="E17" i="31"/>
  <c r="E18" i="31"/>
  <c r="E19" i="31"/>
  <c r="E20" i="31"/>
  <c r="E21" i="31"/>
  <c r="E25" i="31"/>
  <c r="E26" i="31"/>
  <c r="E28" i="31"/>
  <c r="E31" i="31"/>
  <c r="E32" i="31"/>
  <c r="E39" i="31"/>
  <c r="E40" i="31"/>
  <c r="E41" i="31"/>
  <c r="E44" i="31"/>
  <c r="E45" i="31"/>
  <c r="E46" i="31"/>
  <c r="E47" i="31"/>
  <c r="E48" i="31"/>
  <c r="E49" i="31"/>
  <c r="E80" i="31"/>
  <c r="E81" i="31"/>
  <c r="E82" i="31"/>
  <c r="E83" i="31"/>
  <c r="E97" i="31"/>
  <c r="E100" i="31"/>
  <c r="E101" i="31"/>
  <c r="E102" i="31"/>
  <c r="E103" i="31"/>
  <c r="E104" i="31"/>
  <c r="E105" i="31"/>
  <c r="E106" i="31"/>
  <c r="E107" i="31"/>
  <c r="E108" i="31"/>
  <c r="E109" i="31"/>
  <c r="E110" i="31"/>
  <c r="E111" i="31"/>
  <c r="E112" i="31"/>
  <c r="E113" i="31"/>
  <c r="E114" i="31"/>
  <c r="E115" i="31"/>
  <c r="E129" i="31"/>
  <c r="E131" i="31"/>
  <c r="E132" i="31"/>
  <c r="E133" i="31"/>
  <c r="E138" i="31"/>
  <c r="E139" i="31"/>
  <c r="E140" i="31"/>
  <c r="E221" i="31"/>
  <c r="E50" i="31"/>
  <c r="E51" i="31"/>
  <c r="E52" i="31"/>
  <c r="E53" i="31"/>
  <c r="E54" i="31"/>
  <c r="E55" i="31"/>
  <c r="E56" i="31"/>
  <c r="E57" i="31"/>
  <c r="E58" i="31"/>
  <c r="E60" i="31"/>
  <c r="E62" i="31"/>
  <c r="E63" i="31"/>
  <c r="E64" i="31"/>
  <c r="E59" i="31"/>
  <c r="E61" i="31"/>
  <c r="E156" i="31"/>
  <c r="E163" i="31"/>
  <c r="E170" i="31"/>
  <c r="E180" i="31"/>
  <c r="E186" i="31"/>
  <c r="E187" i="31"/>
  <c r="E193" i="31"/>
  <c r="E225" i="31"/>
  <c r="E226" i="31"/>
  <c r="E242" i="31"/>
  <c r="E243" i="31"/>
  <c r="E167" i="31"/>
  <c r="E176" i="31"/>
  <c r="E177" i="31"/>
  <c r="E178" i="31"/>
  <c r="E211" i="31"/>
  <c r="E148" i="31"/>
  <c r="E175" i="31"/>
  <c r="E173" i="31"/>
  <c r="E172" i="31"/>
  <c r="E137" i="31"/>
  <c r="E200" i="31"/>
  <c r="E227" i="31"/>
  <c r="E228" i="31"/>
  <c r="E217" i="31"/>
  <c r="E174" i="31"/>
  <c r="E229" i="31"/>
  <c r="E198" i="31"/>
  <c r="E230" i="31"/>
  <c r="E191" i="31"/>
  <c r="E136" i="31"/>
  <c r="E231" i="31"/>
  <c r="E214" i="31"/>
  <c r="E159" i="31"/>
  <c r="E161" i="31"/>
  <c r="E241" i="31"/>
  <c r="E240" i="31"/>
  <c r="E209" i="31"/>
  <c r="E141" i="31"/>
  <c r="E235" i="31"/>
  <c r="E190" i="31"/>
  <c r="E205" i="31"/>
  <c r="E207" i="31"/>
  <c r="E232" i="31"/>
  <c r="E233" i="31"/>
  <c r="E236" i="31"/>
  <c r="E206" i="31"/>
  <c r="E130" i="31"/>
  <c r="E14" i="31"/>
  <c r="E238" i="31"/>
  <c r="E222" i="31"/>
  <c r="E237" i="31"/>
  <c r="E224" i="31"/>
  <c r="E213" i="31"/>
  <c r="E239" i="31"/>
  <c r="E182" i="31"/>
  <c r="E183" i="31"/>
  <c r="E164" i="31"/>
  <c r="E157" i="31"/>
  <c r="E201" i="31"/>
  <c r="E147" i="31"/>
  <c r="E192" i="31"/>
  <c r="E197" i="31"/>
  <c r="E165" i="31"/>
  <c r="E166" i="31"/>
  <c r="E144" i="31"/>
  <c r="E171" i="31"/>
  <c r="E194" i="31"/>
  <c r="E189" i="31"/>
  <c r="E234" i="31"/>
  <c r="E215" i="31"/>
  <c r="E155" i="31"/>
  <c r="E143" i="31"/>
  <c r="E184" i="31"/>
  <c r="E202" i="31"/>
  <c r="E149" i="31"/>
  <c r="E256" i="31"/>
  <c r="E257" i="31"/>
  <c r="E249" i="31"/>
  <c r="E251" i="31"/>
  <c r="E252" i="31"/>
  <c r="E255" i="31"/>
  <c r="E254" i="31"/>
  <c r="E152" i="31"/>
  <c r="E153" i="31"/>
  <c r="E246" i="31"/>
  <c r="E204" i="31"/>
  <c r="E142" i="31"/>
  <c r="E146" i="31"/>
  <c r="E196" i="31"/>
  <c r="E195" i="31"/>
  <c r="E168" i="31"/>
  <c r="E154" i="31"/>
  <c r="B4" i="38" l="1"/>
  <c r="B5" i="38"/>
  <c r="E5" i="1"/>
  <c r="E9" i="1"/>
  <c r="E13" i="1"/>
  <c r="E17" i="1"/>
  <c r="E21" i="1"/>
  <c r="E25" i="1"/>
  <c r="E29" i="1"/>
  <c r="E33" i="1"/>
  <c r="E39" i="1"/>
  <c r="E43" i="1"/>
  <c r="E47" i="1"/>
  <c r="E51" i="1"/>
  <c r="E54" i="1"/>
  <c r="E58" i="1"/>
  <c r="E62" i="1"/>
  <c r="E65" i="1"/>
  <c r="E69" i="1"/>
  <c r="E73" i="1"/>
  <c r="E77" i="1"/>
  <c r="E81" i="1"/>
  <c r="E85" i="1"/>
  <c r="E89" i="1"/>
  <c r="E93" i="1"/>
  <c r="E97" i="1"/>
  <c r="E101" i="1"/>
  <c r="E105" i="1"/>
  <c r="E109" i="1"/>
  <c r="E113" i="1"/>
  <c r="E117" i="1"/>
  <c r="E121" i="1"/>
  <c r="E125" i="1"/>
  <c r="E129" i="1"/>
  <c r="E133" i="1"/>
  <c r="E137" i="1"/>
  <c r="E141" i="1"/>
  <c r="E145" i="1"/>
  <c r="E149" i="1"/>
  <c r="E153" i="1"/>
  <c r="E157" i="1"/>
  <c r="E161" i="1"/>
  <c r="E165" i="1"/>
  <c r="E169" i="1"/>
  <c r="E173" i="1"/>
  <c r="E177" i="1"/>
  <c r="E181" i="1"/>
  <c r="E185" i="1"/>
  <c r="E189" i="1"/>
  <c r="E193" i="1"/>
  <c r="E197" i="1"/>
  <c r="E201" i="1"/>
  <c r="E205" i="1"/>
  <c r="E209" i="1"/>
  <c r="E213" i="1"/>
  <c r="E217" i="1"/>
  <c r="E221" i="1"/>
  <c r="E225" i="1"/>
  <c r="E229" i="1"/>
  <c r="E233" i="1"/>
  <c r="E237" i="1"/>
  <c r="E241" i="1"/>
  <c r="E245" i="1"/>
  <c r="E249" i="1"/>
  <c r="E253" i="1"/>
  <c r="E257" i="1"/>
  <c r="E261" i="1"/>
  <c r="E265" i="1"/>
  <c r="E269" i="1"/>
  <c r="E273" i="1"/>
  <c r="E277" i="1"/>
  <c r="E281" i="1"/>
  <c r="E285" i="1"/>
  <c r="E289" i="1"/>
  <c r="E293" i="1"/>
  <c r="E297" i="1"/>
  <c r="E301" i="1"/>
  <c r="E305" i="1"/>
  <c r="E6" i="1"/>
  <c r="E10" i="1"/>
  <c r="E14" i="1"/>
  <c r="E18" i="1"/>
  <c r="E22" i="1"/>
  <c r="E26" i="1"/>
  <c r="E30" i="1"/>
  <c r="E34" i="1"/>
  <c r="E40" i="1"/>
  <c r="E44" i="1"/>
  <c r="E48" i="1"/>
  <c r="E52" i="1"/>
  <c r="E55" i="1"/>
  <c r="E59" i="1"/>
  <c r="E66" i="1"/>
  <c r="E70" i="1"/>
  <c r="E74" i="1"/>
  <c r="E78" i="1"/>
  <c r="E82" i="1"/>
  <c r="E86" i="1"/>
  <c r="E90" i="1"/>
  <c r="E94" i="1"/>
  <c r="E98" i="1"/>
  <c r="E102" i="1"/>
  <c r="E106" i="1"/>
  <c r="E110" i="1"/>
  <c r="E114" i="1"/>
  <c r="E118" i="1"/>
  <c r="E122" i="1"/>
  <c r="E126" i="1"/>
  <c r="E130" i="1"/>
  <c r="E134" i="1"/>
  <c r="E138" i="1"/>
  <c r="E142" i="1"/>
  <c r="E146" i="1"/>
  <c r="E150" i="1"/>
  <c r="E154" i="1"/>
  <c r="E158" i="1"/>
  <c r="E162" i="1"/>
  <c r="E166" i="1"/>
  <c r="E170" i="1"/>
  <c r="E174" i="1"/>
  <c r="E178" i="1"/>
  <c r="E182" i="1"/>
  <c r="E186" i="1"/>
  <c r="E190" i="1"/>
  <c r="E194" i="1"/>
  <c r="E198" i="1"/>
  <c r="E202" i="1"/>
  <c r="E206" i="1"/>
  <c r="E210" i="1"/>
  <c r="E214" i="1"/>
  <c r="E218" i="1"/>
  <c r="E222" i="1"/>
  <c r="E226" i="1"/>
  <c r="E230" i="1"/>
  <c r="E234" i="1"/>
  <c r="E238" i="1"/>
  <c r="E242" i="1"/>
  <c r="E246" i="1"/>
  <c r="E250" i="1"/>
  <c r="E254" i="1"/>
  <c r="E258" i="1"/>
  <c r="E262" i="1"/>
  <c r="E266" i="1"/>
  <c r="E270" i="1"/>
  <c r="E274" i="1"/>
  <c r="E278" i="1"/>
  <c r="E282" i="1"/>
  <c r="E286" i="1"/>
  <c r="E290" i="1"/>
  <c r="E294" i="1"/>
  <c r="E298" i="1"/>
  <c r="E302" i="1"/>
  <c r="E306" i="1"/>
  <c r="E310" i="1"/>
  <c r="E314" i="1"/>
  <c r="E318" i="1"/>
  <c r="E322" i="1"/>
  <c r="E326" i="1"/>
  <c r="E330" i="1"/>
  <c r="E334" i="1"/>
  <c r="E338" i="1"/>
  <c r="E7" i="1"/>
  <c r="E11" i="1"/>
  <c r="E15" i="1"/>
  <c r="E19" i="1"/>
  <c r="E23" i="1"/>
  <c r="E27" i="1"/>
  <c r="E31" i="1"/>
  <c r="E35" i="1"/>
  <c r="E37" i="1"/>
  <c r="E41" i="1"/>
  <c r="E45" i="1"/>
  <c r="E49" i="1"/>
  <c r="E56" i="1"/>
  <c r="E60" i="1"/>
  <c r="E63" i="1"/>
  <c r="E67" i="1"/>
  <c r="E71" i="1"/>
  <c r="E75" i="1"/>
  <c r="E79" i="1"/>
  <c r="E83" i="1"/>
  <c r="E87" i="1"/>
  <c r="E91" i="1"/>
  <c r="E95" i="1"/>
  <c r="E99" i="1"/>
  <c r="E103" i="1"/>
  <c r="E107" i="1"/>
  <c r="E111" i="1"/>
  <c r="E115" i="1"/>
  <c r="E119" i="1"/>
  <c r="E123" i="1"/>
  <c r="E127" i="1"/>
  <c r="E131" i="1"/>
  <c r="E135" i="1"/>
  <c r="E139" i="1"/>
  <c r="E143" i="1"/>
  <c r="E147" i="1"/>
  <c r="E151" i="1"/>
  <c r="E155" i="1"/>
  <c r="E159" i="1"/>
  <c r="E163" i="1"/>
  <c r="E167" i="1"/>
  <c r="E171" i="1"/>
  <c r="E175" i="1"/>
  <c r="E179" i="1"/>
  <c r="E183" i="1"/>
  <c r="E187" i="1"/>
  <c r="E191" i="1"/>
  <c r="E195" i="1"/>
  <c r="E199" i="1"/>
  <c r="E203" i="1"/>
  <c r="E207" i="1"/>
  <c r="E211" i="1"/>
  <c r="E215" i="1"/>
  <c r="E219" i="1"/>
  <c r="E223" i="1"/>
  <c r="E227" i="1"/>
  <c r="E231" i="1"/>
  <c r="E235" i="1"/>
  <c r="E239" i="1"/>
  <c r="E243" i="1"/>
  <c r="E247" i="1"/>
  <c r="E251" i="1"/>
  <c r="E255" i="1"/>
  <c r="E259" i="1"/>
  <c r="E263" i="1"/>
  <c r="E267" i="1"/>
  <c r="E271" i="1"/>
  <c r="E275" i="1"/>
  <c r="E279" i="1"/>
  <c r="E283" i="1"/>
  <c r="E8" i="1"/>
  <c r="E24" i="1"/>
  <c r="E38" i="1"/>
  <c r="E53" i="1"/>
  <c r="E68" i="1"/>
  <c r="E84" i="1"/>
  <c r="E100" i="1"/>
  <c r="E116" i="1"/>
  <c r="E132" i="1"/>
  <c r="E148" i="1"/>
  <c r="E164" i="1"/>
  <c r="E180" i="1"/>
  <c r="E196" i="1"/>
  <c r="E212" i="1"/>
  <c r="E228" i="1"/>
  <c r="E244" i="1"/>
  <c r="E260" i="1"/>
  <c r="E276" i="1"/>
  <c r="E288" i="1"/>
  <c r="E296" i="1"/>
  <c r="E304" i="1"/>
  <c r="E311" i="1"/>
  <c r="E316" i="1"/>
  <c r="E321" i="1"/>
  <c r="E327" i="1"/>
  <c r="E332" i="1"/>
  <c r="E337" i="1"/>
  <c r="E342" i="1"/>
  <c r="E346" i="1"/>
  <c r="E350" i="1"/>
  <c r="E354" i="1"/>
  <c r="E358" i="1"/>
  <c r="E362" i="1"/>
  <c r="E366" i="1"/>
  <c r="E370" i="1"/>
  <c r="E374" i="1"/>
  <c r="E378" i="1"/>
  <c r="E382" i="1"/>
  <c r="E386" i="1"/>
  <c r="E390" i="1"/>
  <c r="E394" i="1"/>
  <c r="E398" i="1"/>
  <c r="E402" i="1"/>
  <c r="E406" i="1"/>
  <c r="E410" i="1"/>
  <c r="E414" i="1"/>
  <c r="E418" i="1"/>
  <c r="E422" i="1"/>
  <c r="E426" i="1"/>
  <c r="E430" i="1"/>
  <c r="E434" i="1"/>
  <c r="E438" i="1"/>
  <c r="E442" i="1"/>
  <c r="E446" i="1"/>
  <c r="E450" i="1"/>
  <c r="E454" i="1"/>
  <c r="E458" i="1"/>
  <c r="E462" i="1"/>
  <c r="E466" i="1"/>
  <c r="E470" i="1"/>
  <c r="E474" i="1"/>
  <c r="E478" i="1"/>
  <c r="E482" i="1"/>
  <c r="E486" i="1"/>
  <c r="E490" i="1"/>
  <c r="E494" i="1"/>
  <c r="E498" i="1"/>
  <c r="E502" i="1"/>
  <c r="E506" i="1"/>
  <c r="E510" i="1"/>
  <c r="E514" i="1"/>
  <c r="E518" i="1"/>
  <c r="E522" i="1"/>
  <c r="E526" i="1"/>
  <c r="E530" i="1"/>
  <c r="E534" i="1"/>
  <c r="E538" i="1"/>
  <c r="E542" i="1"/>
  <c r="E546" i="1"/>
  <c r="E550" i="1"/>
  <c r="E554" i="1"/>
  <c r="E558" i="1"/>
  <c r="E562" i="1"/>
  <c r="E566" i="1"/>
  <c r="E570" i="1"/>
  <c r="E12" i="1"/>
  <c r="E28" i="1"/>
  <c r="E42" i="1"/>
  <c r="E57" i="1"/>
  <c r="E72" i="1"/>
  <c r="E88" i="1"/>
  <c r="E104" i="1"/>
  <c r="E120" i="1"/>
  <c r="E136" i="1"/>
  <c r="E152" i="1"/>
  <c r="E168" i="1"/>
  <c r="E184" i="1"/>
  <c r="E200" i="1"/>
  <c r="E216" i="1"/>
  <c r="E232" i="1"/>
  <c r="E248" i="1"/>
  <c r="E264" i="1"/>
  <c r="E280" i="1"/>
  <c r="E291" i="1"/>
  <c r="E299" i="1"/>
  <c r="E307" i="1"/>
  <c r="E312" i="1"/>
  <c r="E317" i="1"/>
  <c r="E323" i="1"/>
  <c r="E328" i="1"/>
  <c r="E333" i="1"/>
  <c r="E339" i="1"/>
  <c r="E343" i="1"/>
  <c r="E347" i="1"/>
  <c r="E351" i="1"/>
  <c r="E355" i="1"/>
  <c r="E359" i="1"/>
  <c r="E363" i="1"/>
  <c r="E367" i="1"/>
  <c r="E371" i="1"/>
  <c r="E375" i="1"/>
  <c r="E379" i="1"/>
  <c r="E383" i="1"/>
  <c r="E387" i="1"/>
  <c r="E391" i="1"/>
  <c r="E395" i="1"/>
  <c r="E399" i="1"/>
  <c r="E403" i="1"/>
  <c r="E407" i="1"/>
  <c r="E411" i="1"/>
  <c r="E415" i="1"/>
  <c r="E419" i="1"/>
  <c r="E423" i="1"/>
  <c r="E427" i="1"/>
  <c r="E431" i="1"/>
  <c r="E435" i="1"/>
  <c r="E439" i="1"/>
  <c r="E443" i="1"/>
  <c r="E447" i="1"/>
  <c r="E451" i="1"/>
  <c r="E455" i="1"/>
  <c r="E459" i="1"/>
  <c r="E463" i="1"/>
  <c r="E467" i="1"/>
  <c r="E471" i="1"/>
  <c r="E475" i="1"/>
  <c r="E479" i="1"/>
  <c r="E483" i="1"/>
  <c r="E487" i="1"/>
  <c r="E491" i="1"/>
  <c r="E495" i="1"/>
  <c r="E499" i="1"/>
  <c r="E503" i="1"/>
  <c r="E507" i="1"/>
  <c r="E511" i="1"/>
  <c r="E515" i="1"/>
  <c r="E519" i="1"/>
  <c r="E523" i="1"/>
  <c r="E527" i="1"/>
  <c r="E531" i="1"/>
  <c r="E535" i="1"/>
  <c r="E539" i="1"/>
  <c r="E543" i="1"/>
  <c r="E547" i="1"/>
  <c r="E551" i="1"/>
  <c r="E555" i="1"/>
  <c r="E559" i="1"/>
  <c r="E563" i="1"/>
  <c r="E567" i="1"/>
  <c r="E571" i="1"/>
  <c r="E575" i="1"/>
  <c r="E16" i="1"/>
  <c r="E32" i="1"/>
  <c r="E46" i="1"/>
  <c r="E61" i="1"/>
  <c r="E76" i="1"/>
  <c r="E92" i="1"/>
  <c r="E108" i="1"/>
  <c r="E124" i="1"/>
  <c r="E140" i="1"/>
  <c r="E156" i="1"/>
  <c r="E172" i="1"/>
  <c r="E188" i="1"/>
  <c r="E204" i="1"/>
  <c r="E220" i="1"/>
  <c r="E236" i="1"/>
  <c r="E252" i="1"/>
  <c r="E268" i="1"/>
  <c r="E284" i="1"/>
  <c r="E292" i="1"/>
  <c r="E300" i="1"/>
  <c r="E308" i="1"/>
  <c r="E313" i="1"/>
  <c r="E319" i="1"/>
  <c r="E324" i="1"/>
  <c r="E329" i="1"/>
  <c r="E335" i="1"/>
  <c r="E340" i="1"/>
  <c r="E344" i="1"/>
  <c r="E348" i="1"/>
  <c r="E352" i="1"/>
  <c r="E356" i="1"/>
  <c r="E360" i="1"/>
  <c r="E364" i="1"/>
  <c r="E368" i="1"/>
  <c r="E372" i="1"/>
  <c r="E376" i="1"/>
  <c r="E380" i="1"/>
  <c r="E384" i="1"/>
  <c r="E388" i="1"/>
  <c r="E392" i="1"/>
  <c r="E396" i="1"/>
  <c r="E400" i="1"/>
  <c r="E404" i="1"/>
  <c r="E408" i="1"/>
  <c r="E412" i="1"/>
  <c r="E416" i="1"/>
  <c r="E420" i="1"/>
  <c r="E424" i="1"/>
  <c r="E428" i="1"/>
  <c r="E432" i="1"/>
  <c r="E436" i="1"/>
  <c r="E440" i="1"/>
  <c r="E444" i="1"/>
  <c r="E448" i="1"/>
  <c r="E452" i="1"/>
  <c r="E456" i="1"/>
  <c r="E460" i="1"/>
  <c r="E464" i="1"/>
  <c r="E468" i="1"/>
  <c r="E472" i="1"/>
  <c r="E476" i="1"/>
  <c r="E480" i="1"/>
  <c r="E484" i="1"/>
  <c r="E488" i="1"/>
  <c r="E492" i="1"/>
  <c r="E496" i="1"/>
  <c r="E500" i="1"/>
  <c r="E504" i="1"/>
  <c r="E508" i="1"/>
  <c r="E512" i="1"/>
  <c r="E516" i="1"/>
  <c r="E520" i="1"/>
  <c r="E524" i="1"/>
  <c r="E528" i="1"/>
  <c r="E532" i="1"/>
  <c r="E536" i="1"/>
  <c r="E540" i="1"/>
  <c r="E544" i="1"/>
  <c r="E548" i="1"/>
  <c r="E552" i="1"/>
  <c r="E556" i="1"/>
  <c r="E560" i="1"/>
  <c r="E564" i="1"/>
  <c r="E20" i="1"/>
  <c r="E80" i="1"/>
  <c r="E144" i="1"/>
  <c r="E208" i="1"/>
  <c r="E272" i="1"/>
  <c r="E309" i="1"/>
  <c r="E331" i="1"/>
  <c r="E349" i="1"/>
  <c r="E365" i="1"/>
  <c r="E381" i="1"/>
  <c r="E397" i="1"/>
  <c r="E413" i="1"/>
  <c r="E429" i="1"/>
  <c r="E445" i="1"/>
  <c r="E461" i="1"/>
  <c r="E477" i="1"/>
  <c r="E493" i="1"/>
  <c r="E509" i="1"/>
  <c r="E525" i="1"/>
  <c r="E541" i="1"/>
  <c r="E557" i="1"/>
  <c r="E569" i="1"/>
  <c r="E576" i="1"/>
  <c r="E580" i="1"/>
  <c r="E584" i="1"/>
  <c r="E588" i="1"/>
  <c r="E592" i="1"/>
  <c r="E596" i="1"/>
  <c r="E600" i="1"/>
  <c r="E604" i="1"/>
  <c r="E608" i="1"/>
  <c r="E612" i="1"/>
  <c r="E616" i="1"/>
  <c r="E620" i="1"/>
  <c r="E624" i="1"/>
  <c r="E628" i="1"/>
  <c r="E632" i="1"/>
  <c r="E636" i="1"/>
  <c r="E640" i="1"/>
  <c r="E644" i="1"/>
  <c r="E648" i="1"/>
  <c r="E652" i="1"/>
  <c r="E656" i="1"/>
  <c r="E660" i="1"/>
  <c r="E664" i="1"/>
  <c r="E668" i="1"/>
  <c r="E672" i="1"/>
  <c r="E676" i="1"/>
  <c r="E680" i="1"/>
  <c r="E684" i="1"/>
  <c r="E688" i="1"/>
  <c r="E692" i="1"/>
  <c r="E696" i="1"/>
  <c r="E700" i="1"/>
  <c r="E36" i="1"/>
  <c r="E96" i="1"/>
  <c r="E160" i="1"/>
  <c r="E224" i="1"/>
  <c r="E287" i="1"/>
  <c r="E315" i="1"/>
  <c r="E336" i="1"/>
  <c r="E353" i="1"/>
  <c r="E369" i="1"/>
  <c r="E385" i="1"/>
  <c r="E401" i="1"/>
  <c r="E417" i="1"/>
  <c r="E433" i="1"/>
  <c r="E449" i="1"/>
  <c r="E465" i="1"/>
  <c r="E481" i="1"/>
  <c r="E497" i="1"/>
  <c r="E513" i="1"/>
  <c r="E529" i="1"/>
  <c r="E545" i="1"/>
  <c r="E561" i="1"/>
  <c r="E572" i="1"/>
  <c r="E577" i="1"/>
  <c r="E581" i="1"/>
  <c r="E585" i="1"/>
  <c r="E589" i="1"/>
  <c r="E593" i="1"/>
  <c r="E597" i="1"/>
  <c r="E601" i="1"/>
  <c r="E605" i="1"/>
  <c r="E609" i="1"/>
  <c r="E613" i="1"/>
  <c r="E617" i="1"/>
  <c r="E621" i="1"/>
  <c r="E625" i="1"/>
  <c r="E629" i="1"/>
  <c r="E633" i="1"/>
  <c r="E637" i="1"/>
  <c r="E641" i="1"/>
  <c r="E645" i="1"/>
  <c r="E649" i="1"/>
  <c r="E653" i="1"/>
  <c r="E657" i="1"/>
  <c r="E661" i="1"/>
  <c r="E665" i="1"/>
  <c r="E669" i="1"/>
  <c r="E673" i="1"/>
  <c r="E677" i="1"/>
  <c r="E681" i="1"/>
  <c r="E685" i="1"/>
  <c r="E689" i="1"/>
  <c r="E693" i="1"/>
  <c r="E697" i="1"/>
  <c r="E701" i="1"/>
  <c r="E705" i="1"/>
  <c r="E709" i="1"/>
  <c r="E713" i="1"/>
  <c r="E717" i="1"/>
  <c r="E721" i="1"/>
  <c r="E725" i="1"/>
  <c r="E729" i="1"/>
  <c r="E733" i="1"/>
  <c r="E737" i="1"/>
  <c r="E741" i="1"/>
  <c r="E745" i="1"/>
  <c r="E749" i="1"/>
  <c r="E753" i="1"/>
  <c r="E757" i="1"/>
  <c r="E761" i="1"/>
  <c r="E765" i="1"/>
  <c r="E769" i="1"/>
  <c r="E773" i="1"/>
  <c r="E777" i="1"/>
  <c r="E781" i="1"/>
  <c r="E785" i="1"/>
  <c r="E789" i="1"/>
  <c r="E793" i="1"/>
  <c r="E797" i="1"/>
  <c r="E801" i="1"/>
  <c r="E805" i="1"/>
  <c r="E809" i="1"/>
  <c r="E50" i="1"/>
  <c r="E112" i="1"/>
  <c r="E176" i="1"/>
  <c r="E240" i="1"/>
  <c r="E295" i="1"/>
  <c r="E320" i="1"/>
  <c r="E341" i="1"/>
  <c r="E357" i="1"/>
  <c r="E373" i="1"/>
  <c r="E389" i="1"/>
  <c r="E405" i="1"/>
  <c r="E421" i="1"/>
  <c r="E437" i="1"/>
  <c r="E453" i="1"/>
  <c r="E469" i="1"/>
  <c r="E485" i="1"/>
  <c r="E501" i="1"/>
  <c r="E517" i="1"/>
  <c r="E533" i="1"/>
  <c r="E549" i="1"/>
  <c r="E565" i="1"/>
  <c r="E573" i="1"/>
  <c r="E578" i="1"/>
  <c r="E582" i="1"/>
  <c r="E586" i="1"/>
  <c r="E590" i="1"/>
  <c r="E594" i="1"/>
  <c r="E598" i="1"/>
  <c r="E602" i="1"/>
  <c r="E606" i="1"/>
  <c r="E610" i="1"/>
  <c r="E614" i="1"/>
  <c r="E618" i="1"/>
  <c r="E622" i="1"/>
  <c r="E626" i="1"/>
  <c r="E630" i="1"/>
  <c r="E634" i="1"/>
  <c r="E638" i="1"/>
  <c r="E642" i="1"/>
  <c r="E646" i="1"/>
  <c r="E650" i="1"/>
  <c r="E654" i="1"/>
  <c r="E658" i="1"/>
  <c r="E662" i="1"/>
  <c r="E666" i="1"/>
  <c r="E670" i="1"/>
  <c r="E674" i="1"/>
  <c r="E678" i="1"/>
  <c r="E682" i="1"/>
  <c r="E686" i="1"/>
  <c r="E690" i="1"/>
  <c r="E694" i="1"/>
  <c r="E698" i="1"/>
  <c r="E702" i="1"/>
  <c r="E706" i="1"/>
  <c r="E710" i="1"/>
  <c r="E714" i="1"/>
  <c r="E718" i="1"/>
  <c r="E722" i="1"/>
  <c r="E726" i="1"/>
  <c r="E730" i="1"/>
  <c r="E734" i="1"/>
  <c r="E738" i="1"/>
  <c r="E742" i="1"/>
  <c r="E746" i="1"/>
  <c r="E750" i="1"/>
  <c r="E754" i="1"/>
  <c r="E758" i="1"/>
  <c r="E762" i="1"/>
  <c r="E766" i="1"/>
  <c r="E770" i="1"/>
  <c r="E774" i="1"/>
  <c r="E778" i="1"/>
  <c r="E782" i="1"/>
  <c r="E786" i="1"/>
  <c r="E790" i="1"/>
  <c r="E794" i="1"/>
  <c r="E798" i="1"/>
  <c r="E802" i="1"/>
  <c r="E806" i="1"/>
  <c r="E810" i="1"/>
  <c r="E814" i="1"/>
  <c r="E818" i="1"/>
  <c r="E822" i="1"/>
  <c r="E826" i="1"/>
  <c r="E64" i="1"/>
  <c r="E303" i="1"/>
  <c r="E377" i="1"/>
  <c r="E441" i="1"/>
  <c r="E505" i="1"/>
  <c r="E568" i="1"/>
  <c r="E587" i="1"/>
  <c r="E603" i="1"/>
  <c r="E619" i="1"/>
  <c r="E635" i="1"/>
  <c r="E651" i="1"/>
  <c r="E667" i="1"/>
  <c r="E683" i="1"/>
  <c r="E699" i="1"/>
  <c r="E708" i="1"/>
  <c r="E716" i="1"/>
  <c r="E724" i="1"/>
  <c r="E732" i="1"/>
  <c r="E740" i="1"/>
  <c r="E748" i="1"/>
  <c r="E756" i="1"/>
  <c r="E764" i="1"/>
  <c r="E772" i="1"/>
  <c r="E780" i="1"/>
  <c r="E788" i="1"/>
  <c r="E796" i="1"/>
  <c r="E804" i="1"/>
  <c r="E812" i="1"/>
  <c r="E817" i="1"/>
  <c r="E823" i="1"/>
  <c r="E828" i="1"/>
  <c r="E832" i="1"/>
  <c r="E836" i="1"/>
  <c r="E840" i="1"/>
  <c r="E844" i="1"/>
  <c r="E848" i="1"/>
  <c r="E852" i="1"/>
  <c r="E856" i="1"/>
  <c r="E860" i="1"/>
  <c r="E864" i="1"/>
  <c r="E868" i="1"/>
  <c r="E872" i="1"/>
  <c r="E876" i="1"/>
  <c r="E880" i="1"/>
  <c r="E884" i="1"/>
  <c r="E888" i="1"/>
  <c r="E892" i="1"/>
  <c r="E896" i="1"/>
  <c r="E900" i="1"/>
  <c r="E904" i="1"/>
  <c r="E908" i="1"/>
  <c r="E912" i="1"/>
  <c r="E916" i="1"/>
  <c r="E920" i="1"/>
  <c r="E924" i="1"/>
  <c r="E928" i="1"/>
  <c r="E932" i="1"/>
  <c r="E936" i="1"/>
  <c r="E940" i="1"/>
  <c r="E944" i="1"/>
  <c r="E948" i="1"/>
  <c r="E952" i="1"/>
  <c r="E956" i="1"/>
  <c r="E960" i="1"/>
  <c r="E964" i="1"/>
  <c r="E968" i="1"/>
  <c r="E972" i="1"/>
  <c r="E976" i="1"/>
  <c r="E980" i="1"/>
  <c r="E984" i="1"/>
  <c r="E988" i="1"/>
  <c r="E992" i="1"/>
  <c r="E996" i="1"/>
  <c r="E957" i="1"/>
  <c r="E969" i="1"/>
  <c r="E977" i="1"/>
  <c r="E985" i="1"/>
  <c r="E993" i="1"/>
  <c r="E997" i="1"/>
  <c r="E663" i="1"/>
  <c r="E739" i="1"/>
  <c r="E763" i="1"/>
  <c r="E787" i="1"/>
  <c r="E811" i="1"/>
  <c r="E827" i="1"/>
  <c r="E839" i="1"/>
  <c r="E851" i="1"/>
  <c r="E863" i="1"/>
  <c r="E875" i="1"/>
  <c r="E887" i="1"/>
  <c r="E899" i="1"/>
  <c r="E911" i="1"/>
  <c r="E919" i="1"/>
  <c r="E931" i="1"/>
  <c r="E943" i="1"/>
  <c r="E955" i="1"/>
  <c r="E967" i="1"/>
  <c r="E979" i="1"/>
  <c r="E991" i="1"/>
  <c r="E128" i="1"/>
  <c r="E325" i="1"/>
  <c r="E393" i="1"/>
  <c r="E457" i="1"/>
  <c r="E521" i="1"/>
  <c r="E574" i="1"/>
  <c r="E591" i="1"/>
  <c r="E607" i="1"/>
  <c r="E623" i="1"/>
  <c r="E639" i="1"/>
  <c r="E655" i="1"/>
  <c r="E671" i="1"/>
  <c r="E687" i="1"/>
  <c r="E703" i="1"/>
  <c r="E711" i="1"/>
  <c r="E719" i="1"/>
  <c r="E727" i="1"/>
  <c r="E735" i="1"/>
  <c r="E743" i="1"/>
  <c r="E751" i="1"/>
  <c r="E759" i="1"/>
  <c r="E767" i="1"/>
  <c r="E775" i="1"/>
  <c r="E783" i="1"/>
  <c r="E791" i="1"/>
  <c r="E799" i="1"/>
  <c r="E807" i="1"/>
  <c r="E813" i="1"/>
  <c r="E819" i="1"/>
  <c r="E824" i="1"/>
  <c r="E829" i="1"/>
  <c r="E833" i="1"/>
  <c r="E837" i="1"/>
  <c r="E841" i="1"/>
  <c r="E845" i="1"/>
  <c r="E849" i="1"/>
  <c r="E853" i="1"/>
  <c r="E857" i="1"/>
  <c r="E861" i="1"/>
  <c r="E865" i="1"/>
  <c r="E869" i="1"/>
  <c r="E873" i="1"/>
  <c r="E877" i="1"/>
  <c r="E881" i="1"/>
  <c r="E885" i="1"/>
  <c r="E889" i="1"/>
  <c r="E893" i="1"/>
  <c r="E897" i="1"/>
  <c r="E901" i="1"/>
  <c r="E905" i="1"/>
  <c r="E909" i="1"/>
  <c r="E913" i="1"/>
  <c r="E917" i="1"/>
  <c r="E921" i="1"/>
  <c r="E925" i="1"/>
  <c r="E929" i="1"/>
  <c r="E933" i="1"/>
  <c r="E937" i="1"/>
  <c r="E941" i="1"/>
  <c r="E945" i="1"/>
  <c r="E949" i="1"/>
  <c r="E953" i="1"/>
  <c r="E961" i="1"/>
  <c r="E965" i="1"/>
  <c r="E973" i="1"/>
  <c r="E981" i="1"/>
  <c r="E989" i="1"/>
  <c r="E647" i="1"/>
  <c r="E707" i="1"/>
  <c r="E723" i="1"/>
  <c r="E747" i="1"/>
  <c r="E771" i="1"/>
  <c r="E795" i="1"/>
  <c r="E816" i="1"/>
  <c r="E835" i="1"/>
  <c r="E847" i="1"/>
  <c r="E859" i="1"/>
  <c r="E871" i="1"/>
  <c r="E883" i="1"/>
  <c r="E895" i="1"/>
  <c r="E907" i="1"/>
  <c r="E923" i="1"/>
  <c r="E935" i="1"/>
  <c r="E947" i="1"/>
  <c r="E959" i="1"/>
  <c r="E971" i="1"/>
  <c r="E987" i="1"/>
  <c r="E192" i="1"/>
  <c r="E345" i="1"/>
  <c r="E409" i="1"/>
  <c r="E473" i="1"/>
  <c r="E537" i="1"/>
  <c r="E579" i="1"/>
  <c r="E595" i="1"/>
  <c r="E611" i="1"/>
  <c r="E627" i="1"/>
  <c r="E643" i="1"/>
  <c r="E659" i="1"/>
  <c r="E675" i="1"/>
  <c r="E691" i="1"/>
  <c r="E704" i="1"/>
  <c r="E712" i="1"/>
  <c r="E720" i="1"/>
  <c r="E728" i="1"/>
  <c r="E736" i="1"/>
  <c r="E744" i="1"/>
  <c r="E752" i="1"/>
  <c r="E760" i="1"/>
  <c r="E768" i="1"/>
  <c r="E776" i="1"/>
  <c r="E784" i="1"/>
  <c r="E792" i="1"/>
  <c r="E800" i="1"/>
  <c r="E808" i="1"/>
  <c r="E815" i="1"/>
  <c r="E820" i="1"/>
  <c r="E825" i="1"/>
  <c r="E830" i="1"/>
  <c r="E834" i="1"/>
  <c r="E838" i="1"/>
  <c r="E842" i="1"/>
  <c r="E846" i="1"/>
  <c r="E850" i="1"/>
  <c r="E854" i="1"/>
  <c r="E858" i="1"/>
  <c r="E862" i="1"/>
  <c r="E866" i="1"/>
  <c r="E870" i="1"/>
  <c r="E874" i="1"/>
  <c r="E878" i="1"/>
  <c r="E882" i="1"/>
  <c r="E886" i="1"/>
  <c r="E890" i="1"/>
  <c r="E894" i="1"/>
  <c r="E898" i="1"/>
  <c r="E902" i="1"/>
  <c r="E906" i="1"/>
  <c r="E910" i="1"/>
  <c r="E914" i="1"/>
  <c r="E918" i="1"/>
  <c r="E922" i="1"/>
  <c r="E926" i="1"/>
  <c r="E930" i="1"/>
  <c r="E934" i="1"/>
  <c r="E938" i="1"/>
  <c r="E942" i="1"/>
  <c r="E946" i="1"/>
  <c r="E950" i="1"/>
  <c r="E954" i="1"/>
  <c r="E958" i="1"/>
  <c r="E962" i="1"/>
  <c r="E966" i="1"/>
  <c r="E970" i="1"/>
  <c r="E974" i="1"/>
  <c r="E978" i="1"/>
  <c r="E982" i="1"/>
  <c r="E986" i="1"/>
  <c r="E990" i="1"/>
  <c r="E994" i="1"/>
  <c r="E256" i="1"/>
  <c r="E361" i="1"/>
  <c r="E425" i="1"/>
  <c r="E489" i="1"/>
  <c r="E553" i="1"/>
  <c r="E583" i="1"/>
  <c r="E599" i="1"/>
  <c r="E615" i="1"/>
  <c r="E631" i="1"/>
  <c r="E679" i="1"/>
  <c r="E695" i="1"/>
  <c r="E715" i="1"/>
  <c r="E731" i="1"/>
  <c r="E755" i="1"/>
  <c r="E779" i="1"/>
  <c r="E803" i="1"/>
  <c r="E821" i="1"/>
  <c r="E831" i="1"/>
  <c r="E843" i="1"/>
  <c r="E855" i="1"/>
  <c r="E867" i="1"/>
  <c r="E879" i="1"/>
  <c r="E891" i="1"/>
  <c r="E903" i="1"/>
  <c r="E915" i="1"/>
  <c r="E927" i="1"/>
  <c r="E939" i="1"/>
  <c r="E951" i="1"/>
  <c r="E963" i="1"/>
  <c r="E975" i="1"/>
  <c r="E983" i="1"/>
  <c r="E995" i="1"/>
  <c r="B998" i="38"/>
  <c r="B996" i="38"/>
  <c r="B994" i="38"/>
  <c r="B992" i="38"/>
  <c r="B990" i="38"/>
  <c r="B988" i="38"/>
  <c r="B986" i="38"/>
  <c r="B984" i="38"/>
  <c r="B982" i="38"/>
  <c r="B980" i="38"/>
  <c r="B978" i="38"/>
  <c r="B976" i="38"/>
  <c r="B974" i="38"/>
  <c r="B972" i="38"/>
  <c r="B970" i="38"/>
  <c r="B968" i="38"/>
  <c r="B966" i="38"/>
  <c r="B964" i="38"/>
  <c r="B962" i="38"/>
  <c r="B960" i="38"/>
  <c r="B958" i="38"/>
  <c r="B956" i="38"/>
  <c r="B954" i="38"/>
  <c r="B952" i="38"/>
  <c r="B950" i="38"/>
  <c r="B948" i="38"/>
  <c r="B946" i="38"/>
  <c r="B944" i="38"/>
  <c r="B942" i="38"/>
  <c r="B940" i="38"/>
  <c r="B938" i="38"/>
  <c r="B936" i="38"/>
  <c r="B934" i="38"/>
  <c r="B932" i="38"/>
  <c r="B930" i="38"/>
  <c r="B928" i="38"/>
  <c r="B926" i="38"/>
  <c r="B924" i="38"/>
  <c r="B922" i="38"/>
  <c r="B920" i="38"/>
  <c r="B918" i="38"/>
  <c r="B916" i="38"/>
  <c r="B914" i="38"/>
  <c r="B912" i="38"/>
  <c r="B910" i="38"/>
  <c r="B908" i="38"/>
  <c r="B906" i="38"/>
  <c r="B904" i="38"/>
  <c r="B902" i="38"/>
  <c r="B900" i="38"/>
  <c r="B898" i="38"/>
  <c r="B896" i="38"/>
  <c r="B894" i="38"/>
  <c r="B892" i="38"/>
  <c r="B890" i="38"/>
  <c r="B888" i="38"/>
  <c r="B886" i="38"/>
  <c r="B884" i="38"/>
  <c r="B882" i="38"/>
  <c r="B880" i="38"/>
  <c r="B878" i="38"/>
  <c r="B876" i="38"/>
  <c r="B874" i="38"/>
  <c r="B872" i="38"/>
  <c r="B870" i="38"/>
  <c r="B866" i="38"/>
  <c r="B864" i="38"/>
  <c r="B862" i="38"/>
  <c r="B860" i="38"/>
  <c r="B858" i="38"/>
  <c r="B854" i="38"/>
  <c r="B850" i="38"/>
  <c r="B844" i="38"/>
  <c r="B842" i="38"/>
  <c r="B838" i="38"/>
  <c r="B834" i="38"/>
  <c r="B828" i="38"/>
  <c r="B820" i="38"/>
  <c r="B814" i="38"/>
  <c r="B806" i="38"/>
  <c r="B800" i="38"/>
  <c r="B796" i="38"/>
  <c r="B792" i="38"/>
  <c r="B790" i="38"/>
  <c r="B786" i="38"/>
  <c r="B868" i="38"/>
  <c r="B856" i="38"/>
  <c r="B852" i="38"/>
  <c r="B848" i="38"/>
  <c r="B846" i="38"/>
  <c r="B840" i="38"/>
  <c r="B836" i="38"/>
  <c r="B832" i="38"/>
  <c r="B830" i="38"/>
  <c r="B826" i="38"/>
  <c r="B824" i="38"/>
  <c r="B822" i="38"/>
  <c r="B818" i="38"/>
  <c r="B816" i="38"/>
  <c r="B812" i="38"/>
  <c r="B810" i="38"/>
  <c r="B808" i="38"/>
  <c r="B804" i="38"/>
  <c r="B802" i="38"/>
  <c r="B798" i="38"/>
  <c r="B794" i="38"/>
  <c r="B788" i="38"/>
  <c r="B784" i="38"/>
  <c r="B782" i="38"/>
  <c r="B993" i="38"/>
  <c r="B985" i="38"/>
  <c r="B977" i="38"/>
  <c r="B969" i="38"/>
  <c r="B961" i="38"/>
  <c r="B953" i="38"/>
  <c r="B945" i="38"/>
  <c r="B937" i="38"/>
  <c r="B929" i="38"/>
  <c r="B921" i="38"/>
  <c r="B913" i="38"/>
  <c r="B905" i="38"/>
  <c r="B897" i="38"/>
  <c r="B889" i="38"/>
  <c r="B881" i="38"/>
  <c r="B873" i="38"/>
  <c r="B865" i="38"/>
  <c r="B857" i="38"/>
  <c r="B849" i="38"/>
  <c r="B841" i="38"/>
  <c r="B833" i="38"/>
  <c r="B825" i="38"/>
  <c r="B817" i="38"/>
  <c r="B809" i="38"/>
  <c r="B801" i="38"/>
  <c r="B793" i="38"/>
  <c r="B785" i="38"/>
  <c r="B780" i="38"/>
  <c r="B778" i="38"/>
  <c r="B776" i="38"/>
  <c r="B774" i="38"/>
  <c r="B772" i="38"/>
  <c r="B770" i="38"/>
  <c r="B768" i="38"/>
  <c r="B766" i="38"/>
  <c r="B764" i="38"/>
  <c r="B762" i="38"/>
  <c r="B760" i="38"/>
  <c r="B758" i="38"/>
  <c r="B756" i="38"/>
  <c r="B754" i="38"/>
  <c r="B752" i="38"/>
  <c r="B750" i="38"/>
  <c r="B748" i="38"/>
  <c r="B746" i="38"/>
  <c r="B744" i="38"/>
  <c r="B742" i="38"/>
  <c r="B740" i="38"/>
  <c r="B738" i="38"/>
  <c r="B736" i="38"/>
  <c r="B734" i="38"/>
  <c r="B732" i="38"/>
  <c r="B730" i="38"/>
  <c r="B728" i="38"/>
  <c r="B726" i="38"/>
  <c r="B724" i="38"/>
  <c r="B722" i="38"/>
  <c r="B720" i="38"/>
  <c r="B718" i="38"/>
  <c r="B716" i="38"/>
  <c r="B714" i="38"/>
  <c r="B712" i="38"/>
  <c r="B710" i="38"/>
  <c r="B708" i="38"/>
  <c r="B706" i="38"/>
  <c r="B704" i="38"/>
  <c r="B702" i="38"/>
  <c r="B700" i="38"/>
  <c r="B698" i="38"/>
  <c r="B696" i="38"/>
  <c r="B694" i="38"/>
  <c r="B692" i="38"/>
  <c r="B995" i="38"/>
  <c r="B987" i="38"/>
  <c r="B979" i="38"/>
  <c r="B971" i="38"/>
  <c r="B963" i="38"/>
  <c r="B955" i="38"/>
  <c r="B947" i="38"/>
  <c r="B939" i="38"/>
  <c r="B931" i="38"/>
  <c r="B923" i="38"/>
  <c r="B915" i="38"/>
  <c r="B907" i="38"/>
  <c r="B899" i="38"/>
  <c r="B891" i="38"/>
  <c r="B883" i="38"/>
  <c r="B875" i="38"/>
  <c r="B867" i="38"/>
  <c r="B859" i="38"/>
  <c r="B851" i="38"/>
  <c r="B843" i="38"/>
  <c r="B835" i="38"/>
  <c r="B827" i="38"/>
  <c r="B819" i="38"/>
  <c r="B811" i="38"/>
  <c r="B803" i="38"/>
  <c r="B795" i="38"/>
  <c r="B787" i="38"/>
  <c r="B997" i="38"/>
  <c r="B989" i="38"/>
  <c r="B981" i="38"/>
  <c r="B973" i="38"/>
  <c r="B965" i="38"/>
  <c r="B957" i="38"/>
  <c r="B949" i="38"/>
  <c r="B941" i="38"/>
  <c r="B933" i="38"/>
  <c r="B925" i="38"/>
  <c r="B917" i="38"/>
  <c r="B909" i="38"/>
  <c r="B901" i="38"/>
  <c r="B893" i="38"/>
  <c r="B885" i="38"/>
  <c r="B877" i="38"/>
  <c r="B869" i="38"/>
  <c r="B861" i="38"/>
  <c r="B853" i="38"/>
  <c r="B845" i="38"/>
  <c r="B837" i="38"/>
  <c r="B829" i="38"/>
  <c r="B821" i="38"/>
  <c r="B813" i="38"/>
  <c r="B805" i="38"/>
  <c r="B797" i="38"/>
  <c r="B789" i="38"/>
  <c r="B781" i="38"/>
  <c r="B779" i="38"/>
  <c r="B777" i="38"/>
  <c r="B775" i="38"/>
  <c r="B773" i="38"/>
  <c r="B771" i="38"/>
  <c r="B769" i="38"/>
  <c r="B767" i="38"/>
  <c r="B765" i="38"/>
  <c r="B763" i="38"/>
  <c r="B761" i="38"/>
  <c r="B759" i="38"/>
  <c r="B757" i="38"/>
  <c r="B755" i="38"/>
  <c r="B753" i="38"/>
  <c r="B751" i="38"/>
  <c r="B749" i="38"/>
  <c r="B747" i="38"/>
  <c r="B745" i="38"/>
  <c r="B743" i="38"/>
  <c r="B741" i="38"/>
  <c r="B739" i="38"/>
  <c r="B737" i="38"/>
  <c r="B735" i="38"/>
  <c r="B733" i="38"/>
  <c r="B731" i="38"/>
  <c r="B729" i="38"/>
  <c r="B727" i="38"/>
  <c r="B725" i="38"/>
  <c r="B723" i="38"/>
  <c r="B721" i="38"/>
  <c r="B991" i="38"/>
  <c r="B959" i="38"/>
  <c r="B927" i="38"/>
  <c r="B895" i="38"/>
  <c r="B863" i="38"/>
  <c r="B831" i="38"/>
  <c r="B799" i="38"/>
  <c r="B713" i="38"/>
  <c r="B705" i="38"/>
  <c r="B697" i="38"/>
  <c r="B983" i="38"/>
  <c r="B951" i="38"/>
  <c r="B919" i="38"/>
  <c r="B887" i="38"/>
  <c r="B855" i="38"/>
  <c r="B823" i="38"/>
  <c r="B791" i="38"/>
  <c r="B715" i="38"/>
  <c r="B707" i="38"/>
  <c r="B699" i="38"/>
  <c r="B691" i="38"/>
  <c r="B689" i="38"/>
  <c r="B687" i="38"/>
  <c r="B685" i="38"/>
  <c r="B683" i="38"/>
  <c r="B681" i="38"/>
  <c r="B679" i="38"/>
  <c r="B677" i="38"/>
  <c r="B675" i="38"/>
  <c r="B673" i="38"/>
  <c r="B671" i="38"/>
  <c r="B669" i="38"/>
  <c r="B667" i="38"/>
  <c r="B665" i="38"/>
  <c r="B661" i="38"/>
  <c r="B659" i="38"/>
  <c r="B657" i="38"/>
  <c r="B655" i="38"/>
  <c r="B653" i="38"/>
  <c r="B651" i="38"/>
  <c r="B649" i="38"/>
  <c r="B645" i="38"/>
  <c r="B641" i="38"/>
  <c r="B637" i="38"/>
  <c r="B633" i="38"/>
  <c r="B629" i="38"/>
  <c r="B625" i="38"/>
  <c r="B623" i="38"/>
  <c r="B619" i="38"/>
  <c r="B615" i="38"/>
  <c r="B611" i="38"/>
  <c r="B605" i="38"/>
  <c r="B601" i="38"/>
  <c r="B597" i="38"/>
  <c r="B593" i="38"/>
  <c r="B587" i="38"/>
  <c r="B583" i="38"/>
  <c r="B581" i="38"/>
  <c r="B575" i="38"/>
  <c r="B571" i="38"/>
  <c r="B567" i="38"/>
  <c r="B565" i="38"/>
  <c r="B561" i="38"/>
  <c r="B557" i="38"/>
  <c r="B553" i="38"/>
  <c r="B549" i="38"/>
  <c r="B545" i="38"/>
  <c r="B541" i="38"/>
  <c r="B537" i="38"/>
  <c r="B533" i="38"/>
  <c r="B527" i="38"/>
  <c r="B519" i="38"/>
  <c r="B515" i="38"/>
  <c r="B513" i="38"/>
  <c r="B511" i="38"/>
  <c r="B509" i="38"/>
  <c r="B507" i="38"/>
  <c r="B505" i="38"/>
  <c r="B503" i="38"/>
  <c r="B501" i="38"/>
  <c r="B499" i="38"/>
  <c r="B497" i="38"/>
  <c r="B495" i="38"/>
  <c r="B493" i="38"/>
  <c r="B491" i="38"/>
  <c r="B489" i="38"/>
  <c r="B487" i="38"/>
  <c r="B485" i="38"/>
  <c r="B483" i="38"/>
  <c r="B481" i="38"/>
  <c r="B479" i="38"/>
  <c r="B477" i="38"/>
  <c r="B475" i="38"/>
  <c r="B473" i="38"/>
  <c r="B471" i="38"/>
  <c r="B469" i="38"/>
  <c r="B467" i="38"/>
  <c r="B463" i="38"/>
  <c r="B461" i="38"/>
  <c r="B459" i="38"/>
  <c r="B457" i="38"/>
  <c r="B451" i="38"/>
  <c r="B449" i="38"/>
  <c r="B445" i="38"/>
  <c r="B443" i="38"/>
  <c r="B439" i="38"/>
  <c r="B433" i="38"/>
  <c r="B429" i="38"/>
  <c r="B425" i="38"/>
  <c r="B421" i="38"/>
  <c r="B417" i="38"/>
  <c r="B413" i="38"/>
  <c r="B409" i="38"/>
  <c r="B405" i="38"/>
  <c r="B403" i="38"/>
  <c r="B401" i="38"/>
  <c r="B399" i="38"/>
  <c r="B397" i="38"/>
  <c r="B395" i="38"/>
  <c r="B393" i="38"/>
  <c r="B391" i="38"/>
  <c r="B389" i="38"/>
  <c r="B387" i="38"/>
  <c r="B385" i="38"/>
  <c r="B383" i="38"/>
  <c r="B381" i="38"/>
  <c r="B379" i="38"/>
  <c r="B377" i="38"/>
  <c r="B375" i="38"/>
  <c r="B373" i="38"/>
  <c r="B371" i="38"/>
  <c r="B369" i="38"/>
  <c r="B367" i="38"/>
  <c r="B365" i="38"/>
  <c r="B363" i="38"/>
  <c r="B361" i="38"/>
  <c r="B359" i="38"/>
  <c r="B357" i="38"/>
  <c r="B353" i="38"/>
  <c r="B351" i="38"/>
  <c r="B349" i="38"/>
  <c r="B345" i="38"/>
  <c r="B341" i="38"/>
  <c r="B337" i="38"/>
  <c r="B335" i="38"/>
  <c r="B333" i="38"/>
  <c r="B329" i="38"/>
  <c r="B327" i="38"/>
  <c r="B325" i="38"/>
  <c r="B321" i="38"/>
  <c r="B319" i="38"/>
  <c r="B317" i="38"/>
  <c r="B313" i="38"/>
  <c r="B311" i="38"/>
  <c r="B309" i="38"/>
  <c r="B305" i="38"/>
  <c r="B303" i="38"/>
  <c r="B299" i="38"/>
  <c r="B297" i="38"/>
  <c r="B293" i="38"/>
  <c r="B291" i="38"/>
  <c r="B287" i="38"/>
  <c r="B285" i="38"/>
  <c r="B281" i="38"/>
  <c r="B279" i="38"/>
  <c r="B275" i="38"/>
  <c r="B269" i="38"/>
  <c r="B267" i="38"/>
  <c r="B263" i="38"/>
  <c r="B261" i="38"/>
  <c r="B663" i="38"/>
  <c r="B647" i="38"/>
  <c r="B643" i="38"/>
  <c r="B639" i="38"/>
  <c r="B635" i="38"/>
  <c r="B631" i="38"/>
  <c r="B627" i="38"/>
  <c r="B621" i="38"/>
  <c r="B617" i="38"/>
  <c r="B613" i="38"/>
  <c r="B609" i="38"/>
  <c r="B607" i="38"/>
  <c r="B603" i="38"/>
  <c r="B599" i="38"/>
  <c r="B595" i="38"/>
  <c r="B591" i="38"/>
  <c r="B589" i="38"/>
  <c r="B585" i="38"/>
  <c r="B579" i="38"/>
  <c r="B577" i="38"/>
  <c r="B573" i="38"/>
  <c r="B569" i="38"/>
  <c r="B563" i="38"/>
  <c r="B559" i="38"/>
  <c r="B555" i="38"/>
  <c r="B551" i="38"/>
  <c r="B547" i="38"/>
  <c r="B543" i="38"/>
  <c r="B539" i="38"/>
  <c r="B535" i="38"/>
  <c r="B531" i="38"/>
  <c r="B529" i="38"/>
  <c r="B525" i="38"/>
  <c r="B523" i="38"/>
  <c r="B521" i="38"/>
  <c r="B517" i="38"/>
  <c r="B465" i="38"/>
  <c r="B455" i="38"/>
  <c r="B453" i="38"/>
  <c r="B447" i="38"/>
  <c r="B441" i="38"/>
  <c r="B437" i="38"/>
  <c r="B435" i="38"/>
  <c r="B431" i="38"/>
  <c r="B427" i="38"/>
  <c r="B423" i="38"/>
  <c r="B419" i="38"/>
  <c r="B415" i="38"/>
  <c r="B411" i="38"/>
  <c r="B407" i="38"/>
  <c r="B355" i="38"/>
  <c r="B347" i="38"/>
  <c r="B343" i="38"/>
  <c r="B339" i="38"/>
  <c r="B331" i="38"/>
  <c r="B323" i="38"/>
  <c r="B315" i="38"/>
  <c r="B307" i="38"/>
  <c r="B301" i="38"/>
  <c r="B295" i="38"/>
  <c r="B289" i="38"/>
  <c r="B283" i="38"/>
  <c r="B277" i="38"/>
  <c r="B273" i="38"/>
  <c r="B271" i="38"/>
  <c r="B265" i="38"/>
  <c r="B975" i="38"/>
  <c r="B911" i="38"/>
  <c r="B847" i="38"/>
  <c r="B783" i="38"/>
  <c r="B717" i="38"/>
  <c r="B701" i="38"/>
  <c r="B686" i="38"/>
  <c r="B678" i="38"/>
  <c r="B670" i="38"/>
  <c r="B662" i="38"/>
  <c r="B654" i="38"/>
  <c r="B646" i="38"/>
  <c r="B638" i="38"/>
  <c r="B630" i="38"/>
  <c r="B622" i="38"/>
  <c r="B614" i="38"/>
  <c r="B606" i="38"/>
  <c r="B598" i="38"/>
  <c r="B590" i="38"/>
  <c r="B582" i="38"/>
  <c r="B574" i="38"/>
  <c r="B566" i="38"/>
  <c r="B558" i="38"/>
  <c r="B550" i="38"/>
  <c r="B542" i="38"/>
  <c r="B534" i="38"/>
  <c r="B526" i="38"/>
  <c r="B518" i="38"/>
  <c r="B510" i="38"/>
  <c r="B502" i="38"/>
  <c r="B494" i="38"/>
  <c r="B486" i="38"/>
  <c r="B478" i="38"/>
  <c r="B470" i="38"/>
  <c r="B462" i="38"/>
  <c r="B454" i="38"/>
  <c r="B446" i="38"/>
  <c r="B438" i="38"/>
  <c r="B430" i="38"/>
  <c r="B422" i="38"/>
  <c r="B414" i="38"/>
  <c r="B406" i="38"/>
  <c r="B398" i="38"/>
  <c r="B390" i="38"/>
  <c r="B382" i="38"/>
  <c r="B374" i="38"/>
  <c r="B366" i="38"/>
  <c r="B358" i="38"/>
  <c r="B350" i="38"/>
  <c r="B342" i="38"/>
  <c r="B334" i="38"/>
  <c r="B326" i="38"/>
  <c r="B318" i="38"/>
  <c r="B310" i="38"/>
  <c r="B302" i="38"/>
  <c r="B294" i="38"/>
  <c r="B286" i="38"/>
  <c r="B278" i="38"/>
  <c r="B270" i="38"/>
  <c r="B262" i="38"/>
  <c r="B217" i="38"/>
  <c r="B213" i="38"/>
  <c r="B211" i="38"/>
  <c r="B209" i="38"/>
  <c r="B207" i="38"/>
  <c r="B203" i="38"/>
  <c r="B201" i="38"/>
  <c r="B199" i="38"/>
  <c r="B195" i="38"/>
  <c r="B193" i="38"/>
  <c r="B191" i="38"/>
  <c r="B187" i="38"/>
  <c r="B185" i="38"/>
  <c r="B183" i="38"/>
  <c r="B179" i="38"/>
  <c r="B177" i="38"/>
  <c r="B175" i="38"/>
  <c r="B171" i="38"/>
  <c r="B169" i="38"/>
  <c r="B167" i="38"/>
  <c r="B163" i="38"/>
  <c r="B161" i="38"/>
  <c r="B159" i="38"/>
  <c r="B155" i="38"/>
  <c r="B153" i="38"/>
  <c r="B151" i="38"/>
  <c r="B147" i="38"/>
  <c r="B145" i="38"/>
  <c r="B143" i="38"/>
  <c r="B139" i="38"/>
  <c r="B137" i="38"/>
  <c r="B135" i="38"/>
  <c r="B131" i="38"/>
  <c r="B129" i="38"/>
  <c r="B127" i="38"/>
  <c r="B123" i="38"/>
  <c r="B121" i="38"/>
  <c r="B119" i="38"/>
  <c r="B115" i="38"/>
  <c r="B113" i="38"/>
  <c r="B111" i="38"/>
  <c r="B107" i="38"/>
  <c r="B105" i="38"/>
  <c r="B103" i="38"/>
  <c r="B99" i="38"/>
  <c r="B97" i="38"/>
  <c r="B93" i="38"/>
  <c r="B91" i="38"/>
  <c r="B89" i="38"/>
  <c r="B85" i="38"/>
  <c r="B81" i="38"/>
  <c r="B79" i="38"/>
  <c r="B75" i="38"/>
  <c r="B71" i="38"/>
  <c r="B67" i="38"/>
  <c r="B63" i="38"/>
  <c r="B61" i="38"/>
  <c r="B57" i="38"/>
  <c r="B53" i="38"/>
  <c r="B51" i="38"/>
  <c r="B49" i="38"/>
  <c r="B47" i="38"/>
  <c r="B43" i="38"/>
  <c r="B41" i="38"/>
  <c r="B37" i="38"/>
  <c r="B35" i="38"/>
  <c r="B33" i="38"/>
  <c r="B29" i="38"/>
  <c r="B27" i="38"/>
  <c r="B25" i="38"/>
  <c r="B21" i="38"/>
  <c r="B19" i="38"/>
  <c r="B17" i="38"/>
  <c r="B13" i="38"/>
  <c r="B11" i="38"/>
  <c r="B9" i="38"/>
  <c r="B879" i="38"/>
  <c r="B709" i="38"/>
  <c r="B693" i="38"/>
  <c r="B682" i="38"/>
  <c r="B674" i="38"/>
  <c r="B666" i="38"/>
  <c r="B650" i="38"/>
  <c r="B642" i="38"/>
  <c r="B634" i="38"/>
  <c r="B618" i="38"/>
  <c r="B610" i="38"/>
  <c r="B602" i="38"/>
  <c r="B586" i="38"/>
  <c r="B578" i="38"/>
  <c r="B570" i="38"/>
  <c r="B554" i="38"/>
  <c r="B546" i="38"/>
  <c r="B538" i="38"/>
  <c r="B522" i="38"/>
  <c r="B514" i="38"/>
  <c r="B506" i="38"/>
  <c r="B490" i="38"/>
  <c r="B482" i="38"/>
  <c r="B474" i="38"/>
  <c r="B458" i="38"/>
  <c r="B450" i="38"/>
  <c r="B442" i="38"/>
  <c r="B426" i="38"/>
  <c r="B418" i="38"/>
  <c r="B410" i="38"/>
  <c r="B402" i="38"/>
  <c r="B394" i="38"/>
  <c r="B386" i="38"/>
  <c r="B378" i="38"/>
  <c r="B370" i="38"/>
  <c r="B362" i="38"/>
  <c r="B354" i="38"/>
  <c r="B346" i="38"/>
  <c r="B338" i="38"/>
  <c r="B330" i="38"/>
  <c r="B322" i="38"/>
  <c r="B314" i="38"/>
  <c r="B306" i="38"/>
  <c r="B298" i="38"/>
  <c r="B290" i="38"/>
  <c r="B282" i="38"/>
  <c r="B274" i="38"/>
  <c r="B266" i="38"/>
  <c r="B935" i="38"/>
  <c r="B871" i="38"/>
  <c r="B807" i="38"/>
  <c r="B711" i="38"/>
  <c r="B695" i="38"/>
  <c r="B684" i="38"/>
  <c r="B676" i="38"/>
  <c r="B668" i="38"/>
  <c r="B652" i="38"/>
  <c r="B644" i="38"/>
  <c r="B636" i="38"/>
  <c r="B620" i="38"/>
  <c r="B604" i="38"/>
  <c r="B596" i="38"/>
  <c r="B580" i="38"/>
  <c r="B572" i="38"/>
  <c r="B564" i="38"/>
  <c r="B548" i="38"/>
  <c r="B540" i="38"/>
  <c r="B532" i="38"/>
  <c r="B516" i="38"/>
  <c r="B508" i="38"/>
  <c r="B500" i="38"/>
  <c r="B484" i="38"/>
  <c r="B476" i="38"/>
  <c r="B460" i="38"/>
  <c r="B452" i="38"/>
  <c r="B444" i="38"/>
  <c r="B428" i="38"/>
  <c r="B420" i="38"/>
  <c r="B412" i="38"/>
  <c r="B404" i="38"/>
  <c r="B388" i="38"/>
  <c r="B372" i="38"/>
  <c r="B364" i="38"/>
  <c r="B356" i="38"/>
  <c r="B340" i="38"/>
  <c r="B324" i="38"/>
  <c r="B316" i="38"/>
  <c r="B300" i="38"/>
  <c r="B292" i="38"/>
  <c r="B284" i="38"/>
  <c r="B268" i="38"/>
  <c r="B260" i="38"/>
  <c r="B258" i="38"/>
  <c r="B254" i="38"/>
  <c r="B252" i="38"/>
  <c r="B250" i="38"/>
  <c r="B246" i="38"/>
  <c r="B244" i="38"/>
  <c r="B242" i="38"/>
  <c r="B240" i="38"/>
  <c r="B236" i="38"/>
  <c r="B232" i="38"/>
  <c r="B230" i="38"/>
  <c r="B228" i="38"/>
  <c r="B226" i="38"/>
  <c r="B222" i="38"/>
  <c r="B218" i="38"/>
  <c r="B216" i="38"/>
  <c r="B214" i="38"/>
  <c r="B210" i="38"/>
  <c r="B208" i="38"/>
  <c r="B206" i="38"/>
  <c r="B202" i="38"/>
  <c r="B200" i="38"/>
  <c r="B198" i="38"/>
  <c r="B194" i="38"/>
  <c r="B192" i="38"/>
  <c r="B190" i="38"/>
  <c r="B186" i="38"/>
  <c r="B184" i="38"/>
  <c r="B182" i="38"/>
  <c r="B178" i="38"/>
  <c r="B176" i="38"/>
  <c r="B174" i="38"/>
  <c r="B170" i="38"/>
  <c r="B168" i="38"/>
  <c r="B164" i="38"/>
  <c r="B162" i="38"/>
  <c r="B160" i="38"/>
  <c r="B156" i="38"/>
  <c r="B154" i="38"/>
  <c r="B152" i="38"/>
  <c r="B148" i="38"/>
  <c r="B146" i="38"/>
  <c r="B144" i="38"/>
  <c r="B140" i="38"/>
  <c r="B138" i="38"/>
  <c r="B136" i="38"/>
  <c r="B132" i="38"/>
  <c r="B130" i="38"/>
  <c r="B126" i="38"/>
  <c r="B124" i="38"/>
  <c r="B122" i="38"/>
  <c r="B118" i="38"/>
  <c r="B116" i="38"/>
  <c r="B112" i="38"/>
  <c r="B110" i="38"/>
  <c r="B106" i="38"/>
  <c r="B104" i="38"/>
  <c r="B102" i="38"/>
  <c r="B100" i="38"/>
  <c r="B98" i="38"/>
  <c r="B96" i="38"/>
  <c r="B94" i="38"/>
  <c r="B90" i="38"/>
  <c r="B88" i="38"/>
  <c r="B86" i="38"/>
  <c r="B82" i="38"/>
  <c r="B80" i="38"/>
  <c r="B76" i="38"/>
  <c r="B74" i="38"/>
  <c r="B72" i="38"/>
  <c r="B68" i="38"/>
  <c r="B66" i="38"/>
  <c r="B64" i="38"/>
  <c r="B60" i="38"/>
  <c r="B58" i="38"/>
  <c r="B56" i="38"/>
  <c r="B52" i="38"/>
  <c r="B50" i="38"/>
  <c r="B48" i="38"/>
  <c r="B44" i="38"/>
  <c r="B40" i="38"/>
  <c r="B38" i="38"/>
  <c r="B36" i="38"/>
  <c r="B32" i="38"/>
  <c r="B30" i="38"/>
  <c r="B28" i="38"/>
  <c r="B24" i="38"/>
  <c r="B22" i="38"/>
  <c r="B20" i="38"/>
  <c r="B18" i="38"/>
  <c r="B14" i="38"/>
  <c r="B12" i="38"/>
  <c r="B8" i="38"/>
  <c r="B6" i="38"/>
  <c r="B967" i="38"/>
  <c r="B903" i="38"/>
  <c r="B839" i="38"/>
  <c r="B719" i="38"/>
  <c r="B703" i="38"/>
  <c r="B688" i="38"/>
  <c r="B680" i="38"/>
  <c r="B672" i="38"/>
  <c r="B664" i="38"/>
  <c r="B656" i="38"/>
  <c r="B648" i="38"/>
  <c r="B640" i="38"/>
  <c r="B632" i="38"/>
  <c r="B624" i="38"/>
  <c r="B616" i="38"/>
  <c r="B608" i="38"/>
  <c r="B600" i="38"/>
  <c r="B592" i="38"/>
  <c r="B584" i="38"/>
  <c r="B576" i="38"/>
  <c r="B568" i="38"/>
  <c r="B560" i="38"/>
  <c r="B552" i="38"/>
  <c r="B544" i="38"/>
  <c r="B536" i="38"/>
  <c r="B528" i="38"/>
  <c r="B520" i="38"/>
  <c r="B512" i="38"/>
  <c r="B504" i="38"/>
  <c r="B496" i="38"/>
  <c r="B488" i="38"/>
  <c r="B480" i="38"/>
  <c r="B472" i="38"/>
  <c r="B464" i="38"/>
  <c r="B456" i="38"/>
  <c r="B448" i="38"/>
  <c r="B440" i="38"/>
  <c r="B432" i="38"/>
  <c r="B424" i="38"/>
  <c r="B416" i="38"/>
  <c r="B408" i="38"/>
  <c r="B400" i="38"/>
  <c r="B392" i="38"/>
  <c r="B384" i="38"/>
  <c r="B376" i="38"/>
  <c r="B368" i="38"/>
  <c r="B360" i="38"/>
  <c r="B352" i="38"/>
  <c r="B344" i="38"/>
  <c r="B336" i="38"/>
  <c r="B328" i="38"/>
  <c r="B320" i="38"/>
  <c r="B312" i="38"/>
  <c r="B304" i="38"/>
  <c r="B296" i="38"/>
  <c r="B288" i="38"/>
  <c r="B280" i="38"/>
  <c r="B272" i="38"/>
  <c r="B264" i="38"/>
  <c r="B259" i="38"/>
  <c r="B257" i="38"/>
  <c r="B255" i="38"/>
  <c r="B253" i="38"/>
  <c r="B251" i="38"/>
  <c r="B249" i="38"/>
  <c r="B247" i="38"/>
  <c r="B245" i="38"/>
  <c r="B243" i="38"/>
  <c r="B241" i="38"/>
  <c r="B239" i="38"/>
  <c r="B237" i="38"/>
  <c r="B235" i="38"/>
  <c r="B233" i="38"/>
  <c r="B231" i="38"/>
  <c r="B229" i="38"/>
  <c r="B227" i="38"/>
  <c r="B225" i="38"/>
  <c r="B223" i="38"/>
  <c r="B221" i="38"/>
  <c r="B219" i="38"/>
  <c r="B215" i="38"/>
  <c r="B205" i="38"/>
  <c r="B197" i="38"/>
  <c r="B189" i="38"/>
  <c r="B181" i="38"/>
  <c r="B173" i="38"/>
  <c r="B165" i="38"/>
  <c r="B157" i="38"/>
  <c r="B149" i="38"/>
  <c r="B141" i="38"/>
  <c r="B133" i="38"/>
  <c r="B125" i="38"/>
  <c r="B117" i="38"/>
  <c r="B109" i="38"/>
  <c r="B101" i="38"/>
  <c r="B95" i="38"/>
  <c r="B87" i="38"/>
  <c r="B83" i="38"/>
  <c r="B77" i="38"/>
  <c r="B73" i="38"/>
  <c r="B69" i="38"/>
  <c r="B65" i="38"/>
  <c r="B59" i="38"/>
  <c r="B55" i="38"/>
  <c r="B45" i="38"/>
  <c r="B39" i="38"/>
  <c r="B31" i="38"/>
  <c r="B23" i="38"/>
  <c r="B15" i="38"/>
  <c r="B7" i="38"/>
  <c r="B943" i="38"/>
  <c r="B815" i="38"/>
  <c r="B690" i="38"/>
  <c r="B658" i="38"/>
  <c r="B626" i="38"/>
  <c r="B594" i="38"/>
  <c r="B562" i="38"/>
  <c r="B530" i="38"/>
  <c r="B498" i="38"/>
  <c r="B466" i="38"/>
  <c r="B434" i="38"/>
  <c r="B660" i="38"/>
  <c r="B628" i="38"/>
  <c r="B612" i="38"/>
  <c r="B588" i="38"/>
  <c r="B556" i="38"/>
  <c r="B524" i="38"/>
  <c r="B492" i="38"/>
  <c r="B468" i="38"/>
  <c r="B436" i="38"/>
  <c r="B396" i="38"/>
  <c r="B380" i="38"/>
  <c r="B348" i="38"/>
  <c r="B332" i="38"/>
  <c r="B308" i="38"/>
  <c r="B276" i="38"/>
  <c r="B256" i="38"/>
  <c r="B248" i="38"/>
  <c r="B238" i="38"/>
  <c r="B234" i="38"/>
  <c r="B224" i="38"/>
  <c r="B220" i="38"/>
  <c r="B212" i="38"/>
  <c r="B204" i="38"/>
  <c r="B196" i="38"/>
  <c r="B188" i="38"/>
  <c r="B180" i="38"/>
  <c r="B172" i="38"/>
  <c r="B166" i="38"/>
  <c r="B158" i="38"/>
  <c r="B150" i="38"/>
  <c r="B142" i="38"/>
  <c r="B134" i="38"/>
  <c r="B128" i="38"/>
  <c r="B120" i="38"/>
  <c r="B114" i="38"/>
  <c r="B108" i="38"/>
  <c r="B92" i="38"/>
  <c r="B84" i="38"/>
  <c r="B78" i="38"/>
  <c r="B70" i="38"/>
  <c r="B62" i="38"/>
  <c r="B54" i="38"/>
  <c r="B46" i="38"/>
  <c r="B42" i="38"/>
  <c r="B34" i="38"/>
  <c r="B26" i="38"/>
  <c r="B16" i="38"/>
  <c r="B10" i="38"/>
  <c r="B6" i="1"/>
  <c r="D5" i="1"/>
  <c r="D6" i="1"/>
  <c r="B5" i="1"/>
  <c r="V887" i="1"/>
  <c r="V895" i="1"/>
  <c r="V751" i="1"/>
  <c r="V782" i="1"/>
  <c r="V430" i="1"/>
  <c r="V960" i="1"/>
  <c r="V896" i="1"/>
  <c r="V832" i="1"/>
  <c r="V768" i="1"/>
  <c r="V704" i="1"/>
  <c r="V974" i="1"/>
  <c r="V638" i="1"/>
  <c r="V262" i="1"/>
  <c r="V966" i="1"/>
  <c r="V727" i="1"/>
  <c r="V614" i="1"/>
  <c r="V166" i="1"/>
  <c r="V942" i="1"/>
  <c r="V518" i="1"/>
  <c r="V134" i="1"/>
  <c r="V550" i="1"/>
  <c r="V655" i="1"/>
  <c r="V527" i="1"/>
  <c r="V463" i="1"/>
  <c r="V399" i="1"/>
  <c r="V335" i="1"/>
  <c r="V271" i="1"/>
  <c r="V207" i="1"/>
  <c r="V79" i="1"/>
  <c r="V19" i="1"/>
  <c r="V616" i="1"/>
  <c r="V552" i="1"/>
  <c r="V424" i="1"/>
  <c r="V360" i="1"/>
  <c r="V296" i="1"/>
  <c r="V232" i="1"/>
  <c r="V168" i="1"/>
  <c r="V104" i="1"/>
  <c r="C2" i="1"/>
  <c r="V804" i="1"/>
  <c r="B581" i="1"/>
  <c r="V426" i="1"/>
  <c r="B994" i="1"/>
  <c r="B986" i="1"/>
  <c r="B978" i="1"/>
  <c r="B970" i="1"/>
  <c r="B962" i="1"/>
  <c r="B954" i="1"/>
  <c r="B946" i="1"/>
  <c r="B938" i="1"/>
  <c r="B930" i="1"/>
  <c r="B922" i="1"/>
  <c r="B914" i="1"/>
  <c r="B906" i="1"/>
  <c r="B898" i="1"/>
  <c r="B890" i="1"/>
  <c r="B882" i="1"/>
  <c r="B874" i="1"/>
  <c r="B866" i="1"/>
  <c r="B858" i="1"/>
  <c r="B850" i="1"/>
  <c r="B842" i="1"/>
  <c r="B834" i="1"/>
  <c r="B826" i="1"/>
  <c r="B818" i="1"/>
  <c r="B810" i="1"/>
  <c r="B802" i="1"/>
  <c r="B794" i="1"/>
  <c r="B786" i="1"/>
  <c r="B778" i="1"/>
  <c r="B770" i="1"/>
  <c r="B762" i="1"/>
  <c r="B754" i="1"/>
  <c r="B746" i="1"/>
  <c r="B737" i="1"/>
  <c r="B728" i="1"/>
  <c r="B718" i="1"/>
  <c r="B709" i="1"/>
  <c r="B700" i="1"/>
  <c r="B691" i="1"/>
  <c r="B682" i="1"/>
  <c r="B673" i="1"/>
  <c r="B664" i="1"/>
  <c r="B654" i="1"/>
  <c r="B645" i="1"/>
  <c r="B636" i="1"/>
  <c r="B627" i="1"/>
  <c r="B618" i="1"/>
  <c r="B609" i="1"/>
  <c r="B600" i="1"/>
  <c r="B590" i="1"/>
  <c r="B572" i="1"/>
  <c r="B563" i="1"/>
  <c r="B554" i="1"/>
  <c r="B545" i="1"/>
  <c r="B536" i="1"/>
  <c r="B525" i="1"/>
  <c r="B515" i="1"/>
  <c r="B504" i="1"/>
  <c r="B492" i="1"/>
  <c r="B476" i="1"/>
  <c r="B444" i="1"/>
  <c r="B412" i="1"/>
  <c r="B372" i="1"/>
  <c r="B308" i="1"/>
  <c r="B244" i="1"/>
  <c r="B180" i="1"/>
  <c r="B98" i="1"/>
  <c r="V996" i="1"/>
  <c r="V822" i="1"/>
  <c r="V625" i="1"/>
  <c r="V87" i="1"/>
  <c r="B977" i="1"/>
  <c r="B929" i="1"/>
  <c r="B873" i="1"/>
  <c r="B833" i="1"/>
  <c r="B785" i="1"/>
  <c r="B745" i="1"/>
  <c r="B699" i="1"/>
  <c r="B653" i="1"/>
  <c r="B608" i="1"/>
  <c r="B553" i="1"/>
  <c r="B502" i="1"/>
  <c r="B437" i="1"/>
  <c r="B172" i="1"/>
  <c r="B992" i="1"/>
  <c r="B984" i="1"/>
  <c r="B976" i="1"/>
  <c r="B968" i="1"/>
  <c r="B960" i="1"/>
  <c r="B952" i="1"/>
  <c r="B944" i="1"/>
  <c r="B936" i="1"/>
  <c r="B928" i="1"/>
  <c r="B920" i="1"/>
  <c r="B912" i="1"/>
  <c r="B904" i="1"/>
  <c r="B896" i="1"/>
  <c r="B888" i="1"/>
  <c r="B880" i="1"/>
  <c r="B872" i="1"/>
  <c r="B864" i="1"/>
  <c r="B856" i="1"/>
  <c r="B848" i="1"/>
  <c r="B840" i="1"/>
  <c r="B832" i="1"/>
  <c r="B824" i="1"/>
  <c r="B816" i="1"/>
  <c r="B808" i="1"/>
  <c r="B800" i="1"/>
  <c r="B792" i="1"/>
  <c r="B784" i="1"/>
  <c r="B776" i="1"/>
  <c r="B768" i="1"/>
  <c r="B760" i="1"/>
  <c r="B752" i="1"/>
  <c r="B744" i="1"/>
  <c r="B734" i="1"/>
  <c r="B725" i="1"/>
  <c r="B716" i="1"/>
  <c r="B707" i="1"/>
  <c r="B698" i="1"/>
  <c r="B689" i="1"/>
  <c r="B680" i="1"/>
  <c r="B670" i="1"/>
  <c r="B661" i="1"/>
  <c r="B652" i="1"/>
  <c r="B643" i="1"/>
  <c r="B634" i="1"/>
  <c r="B625" i="1"/>
  <c r="B616" i="1"/>
  <c r="B606" i="1"/>
  <c r="B597" i="1"/>
  <c r="B588" i="1"/>
  <c r="B579" i="1"/>
  <c r="B570" i="1"/>
  <c r="B561" i="1"/>
  <c r="B552" i="1"/>
  <c r="B542" i="1"/>
  <c r="B533" i="1"/>
  <c r="B523" i="1"/>
  <c r="B512" i="1"/>
  <c r="B501" i="1"/>
  <c r="B488" i="1"/>
  <c r="B468" i="1"/>
  <c r="B436" i="1"/>
  <c r="B404" i="1"/>
  <c r="B356" i="1"/>
  <c r="B292" i="1"/>
  <c r="B228" i="1"/>
  <c r="B162" i="1"/>
  <c r="B77" i="1"/>
  <c r="V950" i="1"/>
  <c r="V781" i="1"/>
  <c r="V544" i="1"/>
  <c r="B961" i="1"/>
  <c r="B889" i="1"/>
  <c r="B825" i="1"/>
  <c r="B690" i="1"/>
  <c r="B589" i="1"/>
  <c r="B300" i="1"/>
  <c r="B991" i="1"/>
  <c r="B983" i="1"/>
  <c r="B975" i="1"/>
  <c r="B967" i="1"/>
  <c r="B959" i="1"/>
  <c r="B951" i="1"/>
  <c r="B943" i="1"/>
  <c r="B935" i="1"/>
  <c r="B927" i="1"/>
  <c r="B919" i="1"/>
  <c r="B911" i="1"/>
  <c r="B903" i="1"/>
  <c r="B895" i="1"/>
  <c r="B887" i="1"/>
  <c r="B879" i="1"/>
  <c r="B871" i="1"/>
  <c r="B863" i="1"/>
  <c r="B855" i="1"/>
  <c r="B847" i="1"/>
  <c r="B839" i="1"/>
  <c r="B831" i="1"/>
  <c r="B823" i="1"/>
  <c r="B815" i="1"/>
  <c r="B807" i="1"/>
  <c r="B799" i="1"/>
  <c r="B791" i="1"/>
  <c r="B783" i="1"/>
  <c r="B775" i="1"/>
  <c r="B767" i="1"/>
  <c r="B759" i="1"/>
  <c r="B751" i="1"/>
  <c r="B742" i="1"/>
  <c r="B733" i="1"/>
  <c r="B724" i="1"/>
  <c r="B715" i="1"/>
  <c r="B706" i="1"/>
  <c r="B697" i="1"/>
  <c r="B688" i="1"/>
  <c r="B678" i="1"/>
  <c r="B669" i="1"/>
  <c r="B660" i="1"/>
  <c r="B651" i="1"/>
  <c r="B642" i="1"/>
  <c r="B633" i="1"/>
  <c r="B624" i="1"/>
  <c r="B614" i="1"/>
  <c r="B605" i="1"/>
  <c r="B596" i="1"/>
  <c r="B587" i="1"/>
  <c r="B578" i="1"/>
  <c r="B569" i="1"/>
  <c r="B560" i="1"/>
  <c r="B550" i="1"/>
  <c r="B541" i="1"/>
  <c r="B532" i="1"/>
  <c r="B522" i="1"/>
  <c r="B510" i="1"/>
  <c r="B500" i="1"/>
  <c r="B486" i="1"/>
  <c r="B461" i="1"/>
  <c r="B429" i="1"/>
  <c r="B397" i="1"/>
  <c r="B348" i="1"/>
  <c r="B284" i="1"/>
  <c r="B220" i="1"/>
  <c r="B152" i="1"/>
  <c r="B63" i="1"/>
  <c r="V932" i="1"/>
  <c r="V758" i="1"/>
  <c r="V490" i="1"/>
  <c r="B985" i="1"/>
  <c r="B937" i="1"/>
  <c r="B897" i="1"/>
  <c r="B849" i="1"/>
  <c r="B801" i="1"/>
  <c r="B753" i="1"/>
  <c r="B708" i="1"/>
  <c r="B644" i="1"/>
  <c r="B598" i="1"/>
  <c r="B544" i="1"/>
  <c r="B490" i="1"/>
  <c r="V973" i="1"/>
  <c r="B990" i="1"/>
  <c r="B982" i="1"/>
  <c r="B974" i="1"/>
  <c r="B966" i="1"/>
  <c r="B958" i="1"/>
  <c r="B950" i="1"/>
  <c r="B942" i="1"/>
  <c r="B934" i="1"/>
  <c r="B926" i="1"/>
  <c r="B918" i="1"/>
  <c r="B910" i="1"/>
  <c r="B902" i="1"/>
  <c r="B894" i="1"/>
  <c r="B886" i="1"/>
  <c r="B878" i="1"/>
  <c r="B870" i="1"/>
  <c r="B862" i="1"/>
  <c r="B854" i="1"/>
  <c r="B846" i="1"/>
  <c r="B838" i="1"/>
  <c r="B830" i="1"/>
  <c r="B822" i="1"/>
  <c r="B814" i="1"/>
  <c r="B806" i="1"/>
  <c r="B798" i="1"/>
  <c r="B790" i="1"/>
  <c r="B782" i="1"/>
  <c r="B774" i="1"/>
  <c r="B766" i="1"/>
  <c r="B758" i="1"/>
  <c r="B750" i="1"/>
  <c r="B741" i="1"/>
  <c r="B732" i="1"/>
  <c r="B723" i="1"/>
  <c r="B714" i="1"/>
  <c r="B705" i="1"/>
  <c r="B696" i="1"/>
  <c r="B686" i="1"/>
  <c r="B677" i="1"/>
  <c r="B668" i="1"/>
  <c r="B659" i="1"/>
  <c r="B650" i="1"/>
  <c r="B641" i="1"/>
  <c r="B632" i="1"/>
  <c r="B622" i="1"/>
  <c r="B613" i="1"/>
  <c r="B604" i="1"/>
  <c r="B595" i="1"/>
  <c r="B586" i="1"/>
  <c r="B577" i="1"/>
  <c r="B568" i="1"/>
  <c r="B558" i="1"/>
  <c r="B549" i="1"/>
  <c r="B540" i="1"/>
  <c r="B531" i="1"/>
  <c r="B520" i="1"/>
  <c r="B509" i="1"/>
  <c r="B498" i="1"/>
  <c r="B485" i="1"/>
  <c r="B460" i="1"/>
  <c r="B428" i="1"/>
  <c r="B396" i="1"/>
  <c r="B340" i="1"/>
  <c r="B276" i="1"/>
  <c r="B212" i="1"/>
  <c r="B142" i="1"/>
  <c r="B51" i="1"/>
  <c r="V909" i="1"/>
  <c r="V740" i="1"/>
  <c r="B993" i="1"/>
  <c r="B945" i="1"/>
  <c r="B905" i="1"/>
  <c r="B857" i="1"/>
  <c r="B809" i="1"/>
  <c r="B777" i="1"/>
  <c r="B717" i="1"/>
  <c r="B672" i="1"/>
  <c r="B626" i="1"/>
  <c r="B562" i="1"/>
  <c r="B514" i="1"/>
  <c r="B405" i="1"/>
  <c r="B88" i="1"/>
  <c r="V13" i="1"/>
  <c r="V21" i="1"/>
  <c r="V29" i="1"/>
  <c r="V43" i="1"/>
  <c r="V51" i="1"/>
  <c r="V58" i="1"/>
  <c r="V65" i="1"/>
  <c r="V73" i="1"/>
  <c r="V81" i="1"/>
  <c r="V89" i="1"/>
  <c r="V97" i="1"/>
  <c r="V105" i="1"/>
  <c r="V113" i="1"/>
  <c r="V121" i="1"/>
  <c r="V129" i="1"/>
  <c r="V137" i="1"/>
  <c r="V145" i="1"/>
  <c r="V153" i="1"/>
  <c r="V161" i="1"/>
  <c r="V169" i="1"/>
  <c r="V177" i="1"/>
  <c r="V185" i="1"/>
  <c r="V193" i="1"/>
  <c r="V201" i="1"/>
  <c r="V209" i="1"/>
  <c r="V217" i="1"/>
  <c r="V225" i="1"/>
  <c r="V233" i="1"/>
  <c r="V241" i="1"/>
  <c r="V249" i="1"/>
  <c r="V257" i="1"/>
  <c r="V265" i="1"/>
  <c r="V273" i="1"/>
  <c r="V281" i="1"/>
  <c r="V289" i="1"/>
  <c r="V297" i="1"/>
  <c r="V305" i="1"/>
  <c r="V313" i="1"/>
  <c r="V321" i="1"/>
  <c r="V329" i="1"/>
  <c r="V337" i="1"/>
  <c r="V345" i="1"/>
  <c r="V353" i="1"/>
  <c r="V361" i="1"/>
  <c r="V369" i="1"/>
  <c r="V377" i="1"/>
  <c r="V385" i="1"/>
  <c r="V393" i="1"/>
  <c r="V401" i="1"/>
  <c r="V409" i="1"/>
  <c r="V417" i="1"/>
  <c r="V425" i="1"/>
  <c r="V433" i="1"/>
  <c r="V441" i="1"/>
  <c r="V449" i="1"/>
  <c r="V457" i="1"/>
  <c r="V465" i="1"/>
  <c r="V473" i="1"/>
  <c r="V481" i="1"/>
  <c r="V489" i="1"/>
  <c r="V497" i="1"/>
  <c r="V505" i="1"/>
  <c r="V513" i="1"/>
  <c r="V7" i="1"/>
  <c r="V15" i="1"/>
  <c r="V23" i="1"/>
  <c r="V31" i="1"/>
  <c r="V37" i="1"/>
  <c r="V45" i="1"/>
  <c r="V60" i="1"/>
  <c r="V67" i="1"/>
  <c r="V75" i="1"/>
  <c r="V83" i="1"/>
  <c r="V91" i="1"/>
  <c r="V99" i="1"/>
  <c r="V107" i="1"/>
  <c r="V115" i="1"/>
  <c r="V123" i="1"/>
  <c r="V131" i="1"/>
  <c r="V139" i="1"/>
  <c r="V147" i="1"/>
  <c r="V155" i="1"/>
  <c r="V163" i="1"/>
  <c r="V171" i="1"/>
  <c r="V179" i="1"/>
  <c r="V187" i="1"/>
  <c r="V195" i="1"/>
  <c r="V203" i="1"/>
  <c r="V211" i="1"/>
  <c r="V219" i="1"/>
  <c r="V227" i="1"/>
  <c r="V235" i="1"/>
  <c r="V243" i="1"/>
  <c r="V251" i="1"/>
  <c r="V259" i="1"/>
  <c r="V267" i="1"/>
  <c r="V275" i="1"/>
  <c r="V283" i="1"/>
  <c r="V291" i="1"/>
  <c r="V299" i="1"/>
  <c r="V307" i="1"/>
  <c r="V315" i="1"/>
  <c r="V323" i="1"/>
  <c r="V331" i="1"/>
  <c r="V339" i="1"/>
  <c r="V347" i="1"/>
  <c r="V355" i="1"/>
  <c r="V363" i="1"/>
  <c r="V371" i="1"/>
  <c r="V379" i="1"/>
  <c r="V387" i="1"/>
  <c r="V395" i="1"/>
  <c r="V403" i="1"/>
  <c r="V411" i="1"/>
  <c r="V419" i="1"/>
  <c r="V427" i="1"/>
  <c r="V435" i="1"/>
  <c r="V443" i="1"/>
  <c r="V451" i="1"/>
  <c r="V459" i="1"/>
  <c r="V467" i="1"/>
  <c r="V475" i="1"/>
  <c r="V483" i="1"/>
  <c r="V491" i="1"/>
  <c r="V499" i="1"/>
  <c r="V507" i="1"/>
  <c r="V515" i="1"/>
  <c r="V523" i="1"/>
  <c r="V531" i="1"/>
  <c r="V539" i="1"/>
  <c r="V547" i="1"/>
  <c r="V555" i="1"/>
  <c r="V563" i="1"/>
  <c r="V571" i="1"/>
  <c r="V579" i="1"/>
  <c r="V587" i="1"/>
  <c r="V595" i="1"/>
  <c r="V603" i="1"/>
  <c r="V611" i="1"/>
  <c r="V619" i="1"/>
  <c r="V627" i="1"/>
  <c r="V635" i="1"/>
  <c r="V643" i="1"/>
  <c r="V651" i="1"/>
  <c r="V659" i="1"/>
  <c r="V667" i="1"/>
  <c r="V675" i="1"/>
  <c r="V8" i="1"/>
  <c r="V16" i="1"/>
  <c r="V24" i="1"/>
  <c r="V32" i="1"/>
  <c r="V38" i="1"/>
  <c r="V46" i="1"/>
  <c r="V53" i="1"/>
  <c r="V61" i="1"/>
  <c r="V68" i="1"/>
  <c r="V76" i="1"/>
  <c r="V84" i="1"/>
  <c r="V92" i="1"/>
  <c r="V100" i="1"/>
  <c r="V108" i="1"/>
  <c r="V116" i="1"/>
  <c r="V124" i="1"/>
  <c r="V132" i="1"/>
  <c r="V140" i="1"/>
  <c r="V148" i="1"/>
  <c r="V156" i="1"/>
  <c r="V164" i="1"/>
  <c r="V172" i="1"/>
  <c r="V180" i="1"/>
  <c r="V188" i="1"/>
  <c r="V196" i="1"/>
  <c r="V204" i="1"/>
  <c r="V212" i="1"/>
  <c r="V220" i="1"/>
  <c r="V228" i="1"/>
  <c r="V236" i="1"/>
  <c r="V244" i="1"/>
  <c r="V252" i="1"/>
  <c r="V260" i="1"/>
  <c r="V268" i="1"/>
  <c r="V276" i="1"/>
  <c r="V284" i="1"/>
  <c r="V292" i="1"/>
  <c r="V300" i="1"/>
  <c r="V308" i="1"/>
  <c r="V316" i="1"/>
  <c r="V324" i="1"/>
  <c r="V332" i="1"/>
  <c r="V340" i="1"/>
  <c r="V348" i="1"/>
  <c r="V356" i="1"/>
  <c r="V364" i="1"/>
  <c r="V372" i="1"/>
  <c r="V380" i="1"/>
  <c r="V388" i="1"/>
  <c r="V396" i="1"/>
  <c r="V404" i="1"/>
  <c r="V412" i="1"/>
  <c r="V420" i="1"/>
  <c r="V428" i="1"/>
  <c r="V436" i="1"/>
  <c r="V444" i="1"/>
  <c r="V452" i="1"/>
  <c r="V460" i="1"/>
  <c r="V468" i="1"/>
  <c r="V476" i="1"/>
  <c r="V484" i="1"/>
  <c r="V492" i="1"/>
  <c r="V500" i="1"/>
  <c r="V508" i="1"/>
  <c r="V516" i="1"/>
  <c r="V524" i="1"/>
  <c r="V532" i="1"/>
  <c r="V540" i="1"/>
  <c r="V548" i="1"/>
  <c r="V556" i="1"/>
  <c r="V564" i="1"/>
  <c r="V572" i="1"/>
  <c r="V580" i="1"/>
  <c r="V588" i="1"/>
  <c r="V596" i="1"/>
  <c r="V604" i="1"/>
  <c r="V612" i="1"/>
  <c r="V620" i="1"/>
  <c r="V628" i="1"/>
  <c r="V636" i="1"/>
  <c r="V644" i="1"/>
  <c r="V652" i="1"/>
  <c r="V660" i="1"/>
  <c r="V668" i="1"/>
  <c r="V676" i="1"/>
  <c r="V9" i="1"/>
  <c r="V17" i="1"/>
  <c r="V25" i="1"/>
  <c r="V33" i="1"/>
  <c r="V39" i="1"/>
  <c r="V47" i="1"/>
  <c r="V54" i="1"/>
  <c r="V62" i="1"/>
  <c r="V69" i="1"/>
  <c r="V77" i="1"/>
  <c r="V85" i="1"/>
  <c r="V93" i="1"/>
  <c r="V101" i="1"/>
  <c r="V109" i="1"/>
  <c r="V117" i="1"/>
  <c r="V125" i="1"/>
  <c r="V133" i="1"/>
  <c r="V141" i="1"/>
  <c r="V149" i="1"/>
  <c r="V157" i="1"/>
  <c r="V165" i="1"/>
  <c r="V173" i="1"/>
  <c r="V181" i="1"/>
  <c r="V189" i="1"/>
  <c r="V197" i="1"/>
  <c r="V205" i="1"/>
  <c r="V213" i="1"/>
  <c r="V221" i="1"/>
  <c r="V229" i="1"/>
  <c r="V237" i="1"/>
  <c r="V245" i="1"/>
  <c r="V253" i="1"/>
  <c r="V261" i="1"/>
  <c r="V269" i="1"/>
  <c r="V277" i="1"/>
  <c r="V285" i="1"/>
  <c r="V293" i="1"/>
  <c r="V301" i="1"/>
  <c r="V309" i="1"/>
  <c r="V317" i="1"/>
  <c r="V325" i="1"/>
  <c r="V333" i="1"/>
  <c r="V341" i="1"/>
  <c r="V349" i="1"/>
  <c r="V357" i="1"/>
  <c r="V365" i="1"/>
  <c r="V373" i="1"/>
  <c r="V381" i="1"/>
  <c r="V389" i="1"/>
  <c r="V397" i="1"/>
  <c r="V405" i="1"/>
  <c r="V413" i="1"/>
  <c r="V421" i="1"/>
  <c r="V429" i="1"/>
  <c r="V437" i="1"/>
  <c r="V445" i="1"/>
  <c r="V453" i="1"/>
  <c r="V461" i="1"/>
  <c r="V469" i="1"/>
  <c r="V477" i="1"/>
  <c r="V485" i="1"/>
  <c r="V493" i="1"/>
  <c r="V501" i="1"/>
  <c r="V509" i="1"/>
  <c r="V517" i="1"/>
  <c r="V525" i="1"/>
  <c r="V533" i="1"/>
  <c r="V541" i="1"/>
  <c r="V549" i="1"/>
  <c r="V557" i="1"/>
  <c r="V565" i="1"/>
  <c r="V573" i="1"/>
  <c r="V581" i="1"/>
  <c r="V589" i="1"/>
  <c r="V597" i="1"/>
  <c r="V605" i="1"/>
  <c r="V613" i="1"/>
  <c r="V621" i="1"/>
  <c r="V629" i="1"/>
  <c r="V637" i="1"/>
  <c r="V645" i="1"/>
  <c r="V653" i="1"/>
  <c r="V661" i="1"/>
  <c r="V669" i="1"/>
  <c r="V677" i="1"/>
  <c r="V10" i="1"/>
  <c r="V18" i="1"/>
  <c r="V26" i="1"/>
  <c r="V34" i="1"/>
  <c r="V40" i="1"/>
  <c r="V48" i="1"/>
  <c r="V55" i="1"/>
  <c r="V70" i="1"/>
  <c r="V78" i="1"/>
  <c r="V86" i="1"/>
  <c r="V94" i="1"/>
  <c r="V102" i="1"/>
  <c r="V110" i="1"/>
  <c r="V118" i="1"/>
  <c r="V126" i="1"/>
  <c r="V142" i="1"/>
  <c r="V150" i="1"/>
  <c r="V158" i="1"/>
  <c r="V174" i="1"/>
  <c r="V182" i="1"/>
  <c r="V190" i="1"/>
  <c r="V198" i="1"/>
  <c r="V206" i="1"/>
  <c r="V214" i="1"/>
  <c r="V222" i="1"/>
  <c r="V230" i="1"/>
  <c r="V238" i="1"/>
  <c r="V246" i="1"/>
  <c r="V254" i="1"/>
  <c r="V270" i="1"/>
  <c r="V278" i="1"/>
  <c r="V286" i="1"/>
  <c r="V294" i="1"/>
  <c r="V302" i="1"/>
  <c r="V310" i="1"/>
  <c r="V318" i="1"/>
  <c r="V326" i="1"/>
  <c r="V334" i="1"/>
  <c r="V342" i="1"/>
  <c r="V350" i="1"/>
  <c r="V358" i="1"/>
  <c r="V366" i="1"/>
  <c r="V374" i="1"/>
  <c r="V382" i="1"/>
  <c r="V390" i="1"/>
  <c r="V398" i="1"/>
  <c r="V406" i="1"/>
  <c r="V414" i="1"/>
  <c r="V422" i="1"/>
  <c r="V438" i="1"/>
  <c r="V446" i="1"/>
  <c r="V454" i="1"/>
  <c r="V462" i="1"/>
  <c r="V470" i="1"/>
  <c r="V478" i="1"/>
  <c r="V486" i="1"/>
  <c r="V494" i="1"/>
  <c r="V502" i="1"/>
  <c r="V510" i="1"/>
  <c r="V526" i="1"/>
  <c r="V534" i="1"/>
  <c r="V542" i="1"/>
  <c r="V558" i="1"/>
  <c r="V566" i="1"/>
  <c r="V574" i="1"/>
  <c r="V582" i="1"/>
  <c r="V590" i="1"/>
  <c r="V598" i="1"/>
  <c r="V606" i="1"/>
  <c r="V622" i="1"/>
  <c r="V630" i="1"/>
  <c r="V646" i="1"/>
  <c r="V654" i="1"/>
  <c r="V662" i="1"/>
  <c r="V670" i="1"/>
  <c r="V678" i="1"/>
  <c r="V28" i="1"/>
  <c r="V49" i="1"/>
  <c r="V66" i="1"/>
  <c r="V88" i="1"/>
  <c r="V111" i="1"/>
  <c r="V130" i="1"/>
  <c r="V152" i="1"/>
  <c r="V175" i="1"/>
  <c r="V194" i="1"/>
  <c r="V216" i="1"/>
  <c r="V239" i="1"/>
  <c r="V258" i="1"/>
  <c r="V280" i="1"/>
  <c r="V303" i="1"/>
  <c r="V322" i="1"/>
  <c r="V344" i="1"/>
  <c r="V367" i="1"/>
  <c r="V386" i="1"/>
  <c r="V408" i="1"/>
  <c r="V431" i="1"/>
  <c r="V11" i="1"/>
  <c r="V30" i="1"/>
  <c r="V50" i="1"/>
  <c r="V71" i="1"/>
  <c r="V90" i="1"/>
  <c r="V112" i="1"/>
  <c r="V135" i="1"/>
  <c r="V154" i="1"/>
  <c r="V176" i="1"/>
  <c r="V199" i="1"/>
  <c r="V218" i="1"/>
  <c r="V240" i="1"/>
  <c r="V263" i="1"/>
  <c r="V282" i="1"/>
  <c r="V304" i="1"/>
  <c r="V327" i="1"/>
  <c r="V346" i="1"/>
  <c r="V368" i="1"/>
  <c r="V391" i="1"/>
  <c r="V410" i="1"/>
  <c r="V432" i="1"/>
  <c r="V455" i="1"/>
  <c r="V474" i="1"/>
  <c r="V496" i="1"/>
  <c r="V519" i="1"/>
  <c r="V535" i="1"/>
  <c r="V551" i="1"/>
  <c r="V567" i="1"/>
  <c r="V583" i="1"/>
  <c r="V599" i="1"/>
  <c r="V615" i="1"/>
  <c r="V631" i="1"/>
  <c r="V647" i="1"/>
  <c r="V663" i="1"/>
  <c r="V679" i="1"/>
  <c r="V687" i="1"/>
  <c r="V695" i="1"/>
  <c r="V703" i="1"/>
  <c r="V711" i="1"/>
  <c r="V719" i="1"/>
  <c r="V735" i="1"/>
  <c r="V743" i="1"/>
  <c r="V759" i="1"/>
  <c r="V767" i="1"/>
  <c r="V775" i="1"/>
  <c r="V783" i="1"/>
  <c r="V791" i="1"/>
  <c r="V799" i="1"/>
  <c r="V807" i="1"/>
  <c r="V815" i="1"/>
  <c r="V823" i="1"/>
  <c r="V831" i="1"/>
  <c r="V839" i="1"/>
  <c r="V847" i="1"/>
  <c r="V855" i="1"/>
  <c r="V863" i="1"/>
  <c r="V871" i="1"/>
  <c r="V879" i="1"/>
  <c r="V903" i="1"/>
  <c r="V911" i="1"/>
  <c r="V919" i="1"/>
  <c r="V927" i="1"/>
  <c r="V935" i="1"/>
  <c r="V943" i="1"/>
  <c r="V951" i="1"/>
  <c r="V959" i="1"/>
  <c r="V967" i="1"/>
  <c r="V975" i="1"/>
  <c r="V983" i="1"/>
  <c r="V991" i="1"/>
  <c r="B14" i="1"/>
  <c r="B22" i="1"/>
  <c r="B30" i="1"/>
  <c r="B44" i="1"/>
  <c r="B52" i="1"/>
  <c r="B59" i="1"/>
  <c r="B66" i="1"/>
  <c r="B74" i="1"/>
  <c r="B82" i="1"/>
  <c r="V12" i="1"/>
  <c r="V35" i="1"/>
  <c r="V52" i="1"/>
  <c r="V72" i="1"/>
  <c r="V95" i="1"/>
  <c r="V114" i="1"/>
  <c r="V136" i="1"/>
  <c r="V159" i="1"/>
  <c r="V178" i="1"/>
  <c r="V200" i="1"/>
  <c r="V223" i="1"/>
  <c r="V242" i="1"/>
  <c r="V264" i="1"/>
  <c r="V287" i="1"/>
  <c r="V306" i="1"/>
  <c r="V328" i="1"/>
  <c r="V351" i="1"/>
  <c r="V370" i="1"/>
  <c r="V392" i="1"/>
  <c r="V415" i="1"/>
  <c r="V434" i="1"/>
  <c r="V456" i="1"/>
  <c r="V479" i="1"/>
  <c r="V498" i="1"/>
  <c r="V520" i="1"/>
  <c r="V536" i="1"/>
  <c r="V568" i="1"/>
  <c r="V584" i="1"/>
  <c r="V600" i="1"/>
  <c r="V632" i="1"/>
  <c r="V648" i="1"/>
  <c r="V664" i="1"/>
  <c r="V680" i="1"/>
  <c r="V688" i="1"/>
  <c r="V696" i="1"/>
  <c r="V712" i="1"/>
  <c r="V720" i="1"/>
  <c r="V728" i="1"/>
  <c r="V736" i="1"/>
  <c r="V744" i="1"/>
  <c r="V752" i="1"/>
  <c r="V760" i="1"/>
  <c r="V776" i="1"/>
  <c r="V784" i="1"/>
  <c r="V792" i="1"/>
  <c r="V800" i="1"/>
  <c r="V808" i="1"/>
  <c r="V816" i="1"/>
  <c r="V824" i="1"/>
  <c r="V840" i="1"/>
  <c r="V848" i="1"/>
  <c r="V856" i="1"/>
  <c r="V864" i="1"/>
  <c r="V872" i="1"/>
  <c r="V880" i="1"/>
  <c r="V888" i="1"/>
  <c r="V904" i="1"/>
  <c r="V912" i="1"/>
  <c r="V920" i="1"/>
  <c r="V928" i="1"/>
  <c r="V936" i="1"/>
  <c r="V944" i="1"/>
  <c r="V952" i="1"/>
  <c r="V968" i="1"/>
  <c r="V976" i="1"/>
  <c r="V984" i="1"/>
  <c r="V992" i="1"/>
  <c r="B7" i="1"/>
  <c r="B15" i="1"/>
  <c r="B23" i="1"/>
  <c r="B31" i="1"/>
  <c r="B37" i="1"/>
  <c r="B45" i="1"/>
  <c r="B60" i="1"/>
  <c r="B67" i="1"/>
  <c r="B75" i="1"/>
  <c r="B83" i="1"/>
  <c r="B91" i="1"/>
  <c r="B99" i="1"/>
  <c r="B107" i="1"/>
  <c r="B115" i="1"/>
  <c r="B123" i="1"/>
  <c r="B131" i="1"/>
  <c r="B139" i="1"/>
  <c r="B147" i="1"/>
  <c r="B155" i="1"/>
  <c r="B163" i="1"/>
  <c r="V14" i="1"/>
  <c r="V36" i="1"/>
  <c r="V56" i="1"/>
  <c r="V74" i="1"/>
  <c r="V96" i="1"/>
  <c r="V119" i="1"/>
  <c r="V138" i="1"/>
  <c r="V160" i="1"/>
  <c r="V183" i="1"/>
  <c r="V202" i="1"/>
  <c r="V224" i="1"/>
  <c r="V247" i="1"/>
  <c r="V266" i="1"/>
  <c r="V288" i="1"/>
  <c r="V311" i="1"/>
  <c r="V330" i="1"/>
  <c r="V352" i="1"/>
  <c r="V375" i="1"/>
  <c r="V394" i="1"/>
  <c r="V416" i="1"/>
  <c r="V439" i="1"/>
  <c r="V458" i="1"/>
  <c r="V480" i="1"/>
  <c r="V503" i="1"/>
  <c r="V521" i="1"/>
  <c r="V537" i="1"/>
  <c r="V553" i="1"/>
  <c r="V569" i="1"/>
  <c r="V585" i="1"/>
  <c r="V601" i="1"/>
  <c r="V617" i="1"/>
  <c r="V633" i="1"/>
  <c r="V649" i="1"/>
  <c r="V665" i="1"/>
  <c r="V681" i="1"/>
  <c r="V689" i="1"/>
  <c r="V697" i="1"/>
  <c r="V705" i="1"/>
  <c r="V713" i="1"/>
  <c r="V721" i="1"/>
  <c r="V729" i="1"/>
  <c r="V737" i="1"/>
  <c r="V745" i="1"/>
  <c r="V753" i="1"/>
  <c r="V761" i="1"/>
  <c r="V769" i="1"/>
  <c r="V777" i="1"/>
  <c r="V785" i="1"/>
  <c r="V793" i="1"/>
  <c r="V801" i="1"/>
  <c r="V809" i="1"/>
  <c r="V817" i="1"/>
  <c r="V825" i="1"/>
  <c r="V833" i="1"/>
  <c r="V841" i="1"/>
  <c r="V849" i="1"/>
  <c r="V857" i="1"/>
  <c r="V865" i="1"/>
  <c r="V873" i="1"/>
  <c r="V881" i="1"/>
  <c r="V889" i="1"/>
  <c r="V897" i="1"/>
  <c r="V905" i="1"/>
  <c r="V913" i="1"/>
  <c r="V921" i="1"/>
  <c r="V929" i="1"/>
  <c r="V937" i="1"/>
  <c r="V945" i="1"/>
  <c r="V953" i="1"/>
  <c r="V961" i="1"/>
  <c r="V969" i="1"/>
  <c r="V977" i="1"/>
  <c r="V985" i="1"/>
  <c r="V993" i="1"/>
  <c r="B8" i="1"/>
  <c r="B16" i="1"/>
  <c r="B24" i="1"/>
  <c r="B32" i="1"/>
  <c r="B38" i="1"/>
  <c r="B46" i="1"/>
  <c r="B53" i="1"/>
  <c r="B61" i="1"/>
  <c r="B68" i="1"/>
  <c r="B76" i="1"/>
  <c r="B84" i="1"/>
  <c r="B92" i="1"/>
  <c r="B100" i="1"/>
  <c r="B108" i="1"/>
  <c r="B116" i="1"/>
  <c r="B124" i="1"/>
  <c r="B132" i="1"/>
  <c r="B140" i="1"/>
  <c r="B148" i="1"/>
  <c r="B156" i="1"/>
  <c r="B164" i="1"/>
  <c r="V57" i="1"/>
  <c r="V98" i="1"/>
  <c r="V120" i="1"/>
  <c r="V143" i="1"/>
  <c r="V162" i="1"/>
  <c r="V184" i="1"/>
  <c r="V226" i="1"/>
  <c r="V248" i="1"/>
  <c r="V290" i="1"/>
  <c r="V312" i="1"/>
  <c r="V354" i="1"/>
  <c r="V376" i="1"/>
  <c r="V418" i="1"/>
  <c r="V440" i="1"/>
  <c r="V482" i="1"/>
  <c r="V504" i="1"/>
  <c r="V522" i="1"/>
  <c r="V538" i="1"/>
  <c r="V554" i="1"/>
  <c r="V570" i="1"/>
  <c r="V586" i="1"/>
  <c r="V602" i="1"/>
  <c r="V618" i="1"/>
  <c r="V634" i="1"/>
  <c r="V650" i="1"/>
  <c r="V666" i="1"/>
  <c r="V682" i="1"/>
  <c r="V690" i="1"/>
  <c r="V698" i="1"/>
  <c r="V706" i="1"/>
  <c r="V714" i="1"/>
  <c r="V722" i="1"/>
  <c r="V730" i="1"/>
  <c r="V738" i="1"/>
  <c r="V746" i="1"/>
  <c r="V754" i="1"/>
  <c r="V762" i="1"/>
  <c r="V770" i="1"/>
  <c r="V778" i="1"/>
  <c r="V786" i="1"/>
  <c r="V794" i="1"/>
  <c r="V802" i="1"/>
  <c r="V810" i="1"/>
  <c r="V818" i="1"/>
  <c r="V826" i="1"/>
  <c r="V834" i="1"/>
  <c r="V842" i="1"/>
  <c r="V850" i="1"/>
  <c r="V858" i="1"/>
  <c r="V866" i="1"/>
  <c r="V874" i="1"/>
  <c r="V882" i="1"/>
  <c r="V890" i="1"/>
  <c r="V898" i="1"/>
  <c r="V906" i="1"/>
  <c r="V914" i="1"/>
  <c r="V922" i="1"/>
  <c r="V930" i="1"/>
  <c r="V938" i="1"/>
  <c r="V946" i="1"/>
  <c r="V954" i="1"/>
  <c r="V962" i="1"/>
  <c r="V970" i="1"/>
  <c r="V978" i="1"/>
  <c r="V986" i="1"/>
  <c r="V994" i="1"/>
  <c r="V20" i="1"/>
  <c r="V41" i="1"/>
  <c r="V59" i="1"/>
  <c r="V80" i="1"/>
  <c r="V103" i="1"/>
  <c r="V122" i="1"/>
  <c r="V144" i="1"/>
  <c r="V167" i="1"/>
  <c r="V186" i="1"/>
  <c r="V208" i="1"/>
  <c r="V231" i="1"/>
  <c r="V250" i="1"/>
  <c r="V272" i="1"/>
  <c r="V295" i="1"/>
  <c r="V314" i="1"/>
  <c r="V336" i="1"/>
  <c r="V359" i="1"/>
  <c r="V378" i="1"/>
  <c r="V400" i="1"/>
  <c r="V423" i="1"/>
  <c r="V442" i="1"/>
  <c r="V464" i="1"/>
  <c r="V487" i="1"/>
  <c r="V506" i="1"/>
  <c r="V543" i="1"/>
  <c r="V559" i="1"/>
  <c r="V575" i="1"/>
  <c r="V591" i="1"/>
  <c r="V607" i="1"/>
  <c r="V623" i="1"/>
  <c r="V639" i="1"/>
  <c r="V671" i="1"/>
  <c r="V683" i="1"/>
  <c r="V691" i="1"/>
  <c r="V699" i="1"/>
  <c r="V707" i="1"/>
  <c r="V715" i="1"/>
  <c r="V723" i="1"/>
  <c r="V731" i="1"/>
  <c r="V739" i="1"/>
  <c r="V747" i="1"/>
  <c r="V755" i="1"/>
  <c r="V763" i="1"/>
  <c r="V771" i="1"/>
  <c r="V779" i="1"/>
  <c r="V787" i="1"/>
  <c r="V795" i="1"/>
  <c r="V803" i="1"/>
  <c r="V811" i="1"/>
  <c r="V819" i="1"/>
  <c r="V827" i="1"/>
  <c r="V835" i="1"/>
  <c r="V843" i="1"/>
  <c r="V851" i="1"/>
  <c r="V859" i="1"/>
  <c r="V867" i="1"/>
  <c r="V875" i="1"/>
  <c r="V883" i="1"/>
  <c r="V891" i="1"/>
  <c r="V899" i="1"/>
  <c r="V907" i="1"/>
  <c r="V915" i="1"/>
  <c r="V923" i="1"/>
  <c r="V931" i="1"/>
  <c r="V939" i="1"/>
  <c r="V947" i="1"/>
  <c r="V955" i="1"/>
  <c r="V963" i="1"/>
  <c r="V971" i="1"/>
  <c r="V979" i="1"/>
  <c r="V987" i="1"/>
  <c r="V995" i="1"/>
  <c r="V22" i="1"/>
  <c r="V191" i="1"/>
  <c r="V274" i="1"/>
  <c r="V447" i="1"/>
  <c r="V495" i="1"/>
  <c r="V545" i="1"/>
  <c r="V592" i="1"/>
  <c r="V626" i="1"/>
  <c r="V673" i="1"/>
  <c r="V700" i="1"/>
  <c r="V718" i="1"/>
  <c r="V741" i="1"/>
  <c r="V764" i="1"/>
  <c r="V805" i="1"/>
  <c r="V828" i="1"/>
  <c r="V846" i="1"/>
  <c r="V869" i="1"/>
  <c r="V892" i="1"/>
  <c r="V910" i="1"/>
  <c r="V933" i="1"/>
  <c r="V956" i="1"/>
  <c r="V997" i="1"/>
  <c r="B18" i="1"/>
  <c r="B29" i="1"/>
  <c r="B41" i="1"/>
  <c r="B54" i="1"/>
  <c r="B64" i="1"/>
  <c r="B78" i="1"/>
  <c r="B89" i="1"/>
  <c r="B101" i="1"/>
  <c r="B111" i="1"/>
  <c r="B121" i="1"/>
  <c r="B133" i="1"/>
  <c r="B143" i="1"/>
  <c r="B153" i="1"/>
  <c r="B165" i="1"/>
  <c r="B173" i="1"/>
  <c r="B181" i="1"/>
  <c r="B189" i="1"/>
  <c r="B197" i="1"/>
  <c r="B205" i="1"/>
  <c r="B213" i="1"/>
  <c r="B221" i="1"/>
  <c r="B229" i="1"/>
  <c r="B237" i="1"/>
  <c r="B245" i="1"/>
  <c r="B253" i="1"/>
  <c r="B261" i="1"/>
  <c r="B269" i="1"/>
  <c r="B277" i="1"/>
  <c r="B285" i="1"/>
  <c r="B293" i="1"/>
  <c r="B301" i="1"/>
  <c r="B309" i="1"/>
  <c r="B317" i="1"/>
  <c r="B325" i="1"/>
  <c r="B333" i="1"/>
  <c r="B341" i="1"/>
  <c r="B349" i="1"/>
  <c r="B357" i="1"/>
  <c r="B365" i="1"/>
  <c r="B373" i="1"/>
  <c r="B381" i="1"/>
  <c r="V27" i="1"/>
  <c r="V106" i="1"/>
  <c r="V192" i="1"/>
  <c r="V279" i="1"/>
  <c r="V362" i="1"/>
  <c r="V448" i="1"/>
  <c r="V511" i="1"/>
  <c r="V546" i="1"/>
  <c r="V593" i="1"/>
  <c r="V640" i="1"/>
  <c r="V674" i="1"/>
  <c r="V701" i="1"/>
  <c r="V724" i="1"/>
  <c r="V742" i="1"/>
  <c r="V765" i="1"/>
  <c r="V788" i="1"/>
  <c r="V806" i="1"/>
  <c r="V829" i="1"/>
  <c r="V852" i="1"/>
  <c r="V870" i="1"/>
  <c r="V893" i="1"/>
  <c r="V916" i="1"/>
  <c r="V934" i="1"/>
  <c r="V957" i="1"/>
  <c r="V980" i="1"/>
  <c r="B19" i="1"/>
  <c r="B33" i="1"/>
  <c r="B42" i="1"/>
  <c r="B55" i="1"/>
  <c r="B65" i="1"/>
  <c r="B79" i="1"/>
  <c r="B90" i="1"/>
  <c r="B102" i="1"/>
  <c r="B112" i="1"/>
  <c r="B122" i="1"/>
  <c r="B134" i="1"/>
  <c r="B144" i="1"/>
  <c r="B154" i="1"/>
  <c r="B166" i="1"/>
  <c r="B174" i="1"/>
  <c r="B182" i="1"/>
  <c r="B190" i="1"/>
  <c r="B198" i="1"/>
  <c r="B206" i="1"/>
  <c r="B214" i="1"/>
  <c r="B222" i="1"/>
  <c r="B230" i="1"/>
  <c r="B238" i="1"/>
  <c r="B246" i="1"/>
  <c r="B254" i="1"/>
  <c r="B262" i="1"/>
  <c r="B270" i="1"/>
  <c r="B278" i="1"/>
  <c r="B286" i="1"/>
  <c r="B294" i="1"/>
  <c r="B302" i="1"/>
  <c r="B310" i="1"/>
  <c r="B318" i="1"/>
  <c r="B326" i="1"/>
  <c r="B334" i="1"/>
  <c r="B342" i="1"/>
  <c r="B350" i="1"/>
  <c r="B358" i="1"/>
  <c r="B366" i="1"/>
  <c r="B374" i="1"/>
  <c r="B382" i="1"/>
  <c r="B390" i="1"/>
  <c r="B398" i="1"/>
  <c r="B406" i="1"/>
  <c r="B414" i="1"/>
  <c r="B422" i="1"/>
  <c r="B430" i="1"/>
  <c r="B438" i="1"/>
  <c r="B446" i="1"/>
  <c r="B454" i="1"/>
  <c r="B462" i="1"/>
  <c r="B470" i="1"/>
  <c r="B478" i="1"/>
  <c r="V42" i="1"/>
  <c r="V127" i="1"/>
  <c r="V210" i="1"/>
  <c r="V383" i="1"/>
  <c r="V450" i="1"/>
  <c r="V512" i="1"/>
  <c r="V560" i="1"/>
  <c r="V594" i="1"/>
  <c r="V641" i="1"/>
  <c r="V684" i="1"/>
  <c r="V702" i="1"/>
  <c r="V725" i="1"/>
  <c r="V748" i="1"/>
  <c r="V766" i="1"/>
  <c r="V789" i="1"/>
  <c r="V812" i="1"/>
  <c r="V830" i="1"/>
  <c r="V853" i="1"/>
  <c r="V876" i="1"/>
  <c r="V894" i="1"/>
  <c r="V917" i="1"/>
  <c r="V940" i="1"/>
  <c r="V958" i="1"/>
  <c r="V981" i="1"/>
  <c r="B9" i="1"/>
  <c r="B20" i="1"/>
  <c r="B34" i="1"/>
  <c r="B43" i="1"/>
  <c r="B56" i="1"/>
  <c r="B69" i="1"/>
  <c r="B80" i="1"/>
  <c r="B93" i="1"/>
  <c r="B103" i="1"/>
  <c r="B113" i="1"/>
  <c r="B125" i="1"/>
  <c r="B135" i="1"/>
  <c r="B145" i="1"/>
  <c r="B157" i="1"/>
  <c r="B167" i="1"/>
  <c r="B175" i="1"/>
  <c r="B183" i="1"/>
  <c r="B191" i="1"/>
  <c r="B199" i="1"/>
  <c r="B207" i="1"/>
  <c r="B215" i="1"/>
  <c r="B223" i="1"/>
  <c r="B231" i="1"/>
  <c r="B239" i="1"/>
  <c r="B247" i="1"/>
  <c r="B255" i="1"/>
  <c r="B263" i="1"/>
  <c r="B271" i="1"/>
  <c r="B279" i="1"/>
  <c r="B287" i="1"/>
  <c r="B295" i="1"/>
  <c r="B303" i="1"/>
  <c r="B311" i="1"/>
  <c r="B319" i="1"/>
  <c r="B327" i="1"/>
  <c r="B335" i="1"/>
  <c r="B343" i="1"/>
  <c r="B351" i="1"/>
  <c r="B359" i="1"/>
  <c r="B367" i="1"/>
  <c r="B375" i="1"/>
  <c r="B383" i="1"/>
  <c r="B391" i="1"/>
  <c r="B399" i="1"/>
  <c r="B407" i="1"/>
  <c r="B415" i="1"/>
  <c r="B423" i="1"/>
  <c r="B431" i="1"/>
  <c r="B439" i="1"/>
  <c r="B447" i="1"/>
  <c r="B455" i="1"/>
  <c r="B463" i="1"/>
  <c r="B471" i="1"/>
  <c r="B479" i="1"/>
  <c r="B487" i="1"/>
  <c r="B495" i="1"/>
  <c r="B503" i="1"/>
  <c r="B511" i="1"/>
  <c r="B519" i="1"/>
  <c r="B527" i="1"/>
  <c r="B535" i="1"/>
  <c r="B543" i="1"/>
  <c r="B551" i="1"/>
  <c r="B559" i="1"/>
  <c r="B567" i="1"/>
  <c r="B575" i="1"/>
  <c r="B583" i="1"/>
  <c r="B591" i="1"/>
  <c r="B599" i="1"/>
  <c r="B607" i="1"/>
  <c r="B615" i="1"/>
  <c r="B623" i="1"/>
  <c r="B631" i="1"/>
  <c r="B639" i="1"/>
  <c r="B647" i="1"/>
  <c r="B655" i="1"/>
  <c r="B663" i="1"/>
  <c r="B671" i="1"/>
  <c r="B679" i="1"/>
  <c r="B687" i="1"/>
  <c r="B695" i="1"/>
  <c r="B703" i="1"/>
  <c r="B711" i="1"/>
  <c r="B719" i="1"/>
  <c r="B727" i="1"/>
  <c r="B735" i="1"/>
  <c r="B743" i="1"/>
  <c r="V44" i="1"/>
  <c r="V128" i="1"/>
  <c r="V215" i="1"/>
  <c r="V298" i="1"/>
  <c r="V384" i="1"/>
  <c r="V466" i="1"/>
  <c r="V514" i="1"/>
  <c r="V561" i="1"/>
  <c r="V608" i="1"/>
  <c r="V642" i="1"/>
  <c r="V685" i="1"/>
  <c r="V708" i="1"/>
  <c r="V726" i="1"/>
  <c r="V749" i="1"/>
  <c r="V772" i="1"/>
  <c r="V790" i="1"/>
  <c r="V813" i="1"/>
  <c r="V836" i="1"/>
  <c r="V854" i="1"/>
  <c r="V877" i="1"/>
  <c r="V900" i="1"/>
  <c r="V918" i="1"/>
  <c r="V941" i="1"/>
  <c r="V964" i="1"/>
  <c r="V982" i="1"/>
  <c r="B10" i="1"/>
  <c r="B21" i="1"/>
  <c r="B35" i="1"/>
  <c r="B47" i="1"/>
  <c r="B57" i="1"/>
  <c r="B70" i="1"/>
  <c r="B81" i="1"/>
  <c r="B94" i="1"/>
  <c r="B104" i="1"/>
  <c r="B114" i="1"/>
  <c r="B126" i="1"/>
  <c r="B136" i="1"/>
  <c r="B146" i="1"/>
  <c r="B158" i="1"/>
  <c r="B168" i="1"/>
  <c r="B176" i="1"/>
  <c r="B184" i="1"/>
  <c r="B192" i="1"/>
  <c r="B200" i="1"/>
  <c r="B208" i="1"/>
  <c r="B216" i="1"/>
  <c r="B224" i="1"/>
  <c r="B232" i="1"/>
  <c r="B240" i="1"/>
  <c r="B248" i="1"/>
  <c r="B256" i="1"/>
  <c r="B264" i="1"/>
  <c r="B272" i="1"/>
  <c r="B280" i="1"/>
  <c r="B288" i="1"/>
  <c r="B296" i="1"/>
  <c r="B304" i="1"/>
  <c r="B312" i="1"/>
  <c r="B320" i="1"/>
  <c r="B328" i="1"/>
  <c r="B336" i="1"/>
  <c r="B344" i="1"/>
  <c r="B352" i="1"/>
  <c r="B360" i="1"/>
  <c r="B368" i="1"/>
  <c r="B376" i="1"/>
  <c r="B384" i="1"/>
  <c r="B392" i="1"/>
  <c r="B400" i="1"/>
  <c r="B408" i="1"/>
  <c r="B416" i="1"/>
  <c r="B424" i="1"/>
  <c r="B432" i="1"/>
  <c r="B440" i="1"/>
  <c r="B448" i="1"/>
  <c r="B456" i="1"/>
  <c r="B464" i="1"/>
  <c r="B472" i="1"/>
  <c r="B480" i="1"/>
  <c r="V63" i="1"/>
  <c r="V146" i="1"/>
  <c r="V319" i="1"/>
  <c r="V402" i="1"/>
  <c r="V471" i="1"/>
  <c r="V528" i="1"/>
  <c r="V562" i="1"/>
  <c r="V609" i="1"/>
  <c r="V656" i="1"/>
  <c r="V686" i="1"/>
  <c r="V709" i="1"/>
  <c r="V732" i="1"/>
  <c r="V750" i="1"/>
  <c r="V773" i="1"/>
  <c r="V796" i="1"/>
  <c r="V814" i="1"/>
  <c r="V837" i="1"/>
  <c r="V860" i="1"/>
  <c r="V878" i="1"/>
  <c r="V901" i="1"/>
  <c r="V924" i="1"/>
  <c r="V965" i="1"/>
  <c r="V988" i="1"/>
  <c r="B11" i="1"/>
  <c r="B25" i="1"/>
  <c r="B36" i="1"/>
  <c r="B48" i="1"/>
  <c r="B58" i="1"/>
  <c r="B71" i="1"/>
  <c r="B85" i="1"/>
  <c r="B95" i="1"/>
  <c r="B105" i="1"/>
  <c r="B117" i="1"/>
  <c r="B127" i="1"/>
  <c r="B137" i="1"/>
  <c r="B149" i="1"/>
  <c r="B159" i="1"/>
  <c r="B169" i="1"/>
  <c r="B177" i="1"/>
  <c r="B185" i="1"/>
  <c r="B193" i="1"/>
  <c r="B201" i="1"/>
  <c r="B209" i="1"/>
  <c r="B217" i="1"/>
  <c r="B225" i="1"/>
  <c r="B233" i="1"/>
  <c r="B241" i="1"/>
  <c r="B249" i="1"/>
  <c r="B257" i="1"/>
  <c r="B265" i="1"/>
  <c r="B273" i="1"/>
  <c r="B281" i="1"/>
  <c r="B289" i="1"/>
  <c r="B297" i="1"/>
  <c r="B305" i="1"/>
  <c r="B313" i="1"/>
  <c r="B321" i="1"/>
  <c r="B329" i="1"/>
  <c r="B337" i="1"/>
  <c r="B345" i="1"/>
  <c r="B353" i="1"/>
  <c r="B361" i="1"/>
  <c r="B369" i="1"/>
  <c r="B377" i="1"/>
  <c r="B385" i="1"/>
  <c r="B393" i="1"/>
  <c r="B401" i="1"/>
  <c r="B409" i="1"/>
  <c r="B417" i="1"/>
  <c r="B425" i="1"/>
  <c r="B433" i="1"/>
  <c r="B441" i="1"/>
  <c r="B449" i="1"/>
  <c r="B457" i="1"/>
  <c r="B465" i="1"/>
  <c r="B473" i="1"/>
  <c r="B481" i="1"/>
  <c r="B489" i="1"/>
  <c r="B497" i="1"/>
  <c r="B505" i="1"/>
  <c r="B513" i="1"/>
  <c r="B521" i="1"/>
  <c r="B529" i="1"/>
  <c r="V64" i="1"/>
  <c r="V151" i="1"/>
  <c r="V234" i="1"/>
  <c r="V320" i="1"/>
  <c r="V407" i="1"/>
  <c r="V472" i="1"/>
  <c r="V529" i="1"/>
  <c r="V576" i="1"/>
  <c r="V610" i="1"/>
  <c r="V657" i="1"/>
  <c r="V692" i="1"/>
  <c r="V710" i="1"/>
  <c r="V733" i="1"/>
  <c r="V756" i="1"/>
  <c r="V774" i="1"/>
  <c r="V797" i="1"/>
  <c r="V820" i="1"/>
  <c r="V838" i="1"/>
  <c r="V861" i="1"/>
  <c r="V884" i="1"/>
  <c r="V902" i="1"/>
  <c r="V925" i="1"/>
  <c r="V948" i="1"/>
  <c r="V989" i="1"/>
  <c r="B12" i="1"/>
  <c r="B26" i="1"/>
  <c r="B49" i="1"/>
  <c r="B62" i="1"/>
  <c r="B72" i="1"/>
  <c r="B86" i="1"/>
  <c r="B96" i="1"/>
  <c r="B106" i="1"/>
  <c r="B118" i="1"/>
  <c r="B128" i="1"/>
  <c r="B138" i="1"/>
  <c r="B150" i="1"/>
  <c r="B160" i="1"/>
  <c r="B170" i="1"/>
  <c r="B178" i="1"/>
  <c r="B186" i="1"/>
  <c r="B194" i="1"/>
  <c r="B202" i="1"/>
  <c r="B210" i="1"/>
  <c r="B218" i="1"/>
  <c r="B226" i="1"/>
  <c r="B234" i="1"/>
  <c r="B242" i="1"/>
  <c r="B250" i="1"/>
  <c r="B258" i="1"/>
  <c r="B266" i="1"/>
  <c r="B274" i="1"/>
  <c r="B282" i="1"/>
  <c r="B290" i="1"/>
  <c r="B298" i="1"/>
  <c r="B306" i="1"/>
  <c r="B314" i="1"/>
  <c r="B322" i="1"/>
  <c r="B330" i="1"/>
  <c r="B338" i="1"/>
  <c r="B346" i="1"/>
  <c r="B354" i="1"/>
  <c r="B362" i="1"/>
  <c r="B370" i="1"/>
  <c r="B378" i="1"/>
  <c r="B386" i="1"/>
  <c r="B394" i="1"/>
  <c r="B402" i="1"/>
  <c r="B410" i="1"/>
  <c r="B418" i="1"/>
  <c r="B426" i="1"/>
  <c r="B434" i="1"/>
  <c r="B442" i="1"/>
  <c r="B450" i="1"/>
  <c r="B458" i="1"/>
  <c r="B466" i="1"/>
  <c r="B474" i="1"/>
  <c r="V82" i="1"/>
  <c r="V255" i="1"/>
  <c r="V338" i="1"/>
  <c r="V488" i="1"/>
  <c r="V530" i="1"/>
  <c r="V577" i="1"/>
  <c r="V624" i="1"/>
  <c r="V658" i="1"/>
  <c r="V693" i="1"/>
  <c r="V716" i="1"/>
  <c r="V734" i="1"/>
  <c r="V757" i="1"/>
  <c r="V780" i="1"/>
  <c r="V798" i="1"/>
  <c r="V821" i="1"/>
  <c r="V844" i="1"/>
  <c r="V862" i="1"/>
  <c r="V885" i="1"/>
  <c r="V908" i="1"/>
  <c r="V926" i="1"/>
  <c r="V949" i="1"/>
  <c r="V972" i="1"/>
  <c r="V990" i="1"/>
  <c r="B13" i="1"/>
  <c r="B27" i="1"/>
  <c r="B39" i="1"/>
  <c r="B50" i="1"/>
  <c r="B73" i="1"/>
  <c r="B87" i="1"/>
  <c r="B97" i="1"/>
  <c r="B109" i="1"/>
  <c r="B119" i="1"/>
  <c r="B129" i="1"/>
  <c r="B141" i="1"/>
  <c r="B151" i="1"/>
  <c r="B161" i="1"/>
  <c r="B171" i="1"/>
  <c r="B179" i="1"/>
  <c r="B187" i="1"/>
  <c r="B195" i="1"/>
  <c r="B203" i="1"/>
  <c r="B211" i="1"/>
  <c r="B219" i="1"/>
  <c r="B227" i="1"/>
  <c r="B235" i="1"/>
  <c r="B243" i="1"/>
  <c r="B251" i="1"/>
  <c r="B259" i="1"/>
  <c r="B267" i="1"/>
  <c r="B275" i="1"/>
  <c r="B283" i="1"/>
  <c r="B291" i="1"/>
  <c r="B299" i="1"/>
  <c r="B307" i="1"/>
  <c r="B315" i="1"/>
  <c r="B323" i="1"/>
  <c r="B331" i="1"/>
  <c r="B339" i="1"/>
  <c r="B347" i="1"/>
  <c r="B355" i="1"/>
  <c r="B363" i="1"/>
  <c r="B371" i="1"/>
  <c r="B379" i="1"/>
  <c r="B387" i="1"/>
  <c r="B395" i="1"/>
  <c r="B403" i="1"/>
  <c r="B411" i="1"/>
  <c r="B419" i="1"/>
  <c r="B427" i="1"/>
  <c r="B435" i="1"/>
  <c r="B443" i="1"/>
  <c r="B451" i="1"/>
  <c r="B459" i="1"/>
  <c r="B467" i="1"/>
  <c r="B475" i="1"/>
  <c r="B483" i="1"/>
  <c r="B491" i="1"/>
  <c r="B499" i="1"/>
  <c r="B997" i="1"/>
  <c r="B989" i="1"/>
  <c r="B981" i="1"/>
  <c r="B973" i="1"/>
  <c r="B965" i="1"/>
  <c r="B957" i="1"/>
  <c r="B949" i="1"/>
  <c r="B941" i="1"/>
  <c r="B933" i="1"/>
  <c r="B925" i="1"/>
  <c r="B917" i="1"/>
  <c r="B909" i="1"/>
  <c r="B901" i="1"/>
  <c r="B893" i="1"/>
  <c r="B885" i="1"/>
  <c r="B877" i="1"/>
  <c r="B869" i="1"/>
  <c r="B861" i="1"/>
  <c r="B853" i="1"/>
  <c r="B845" i="1"/>
  <c r="B837" i="1"/>
  <c r="B829" i="1"/>
  <c r="B821" i="1"/>
  <c r="B813" i="1"/>
  <c r="B805" i="1"/>
  <c r="B797" i="1"/>
  <c r="B789" i="1"/>
  <c r="B781" i="1"/>
  <c r="B773" i="1"/>
  <c r="B765" i="1"/>
  <c r="B757" i="1"/>
  <c r="B749" i="1"/>
  <c r="B740" i="1"/>
  <c r="B731" i="1"/>
  <c r="B722" i="1"/>
  <c r="B713" i="1"/>
  <c r="B704" i="1"/>
  <c r="B694" i="1"/>
  <c r="B685" i="1"/>
  <c r="B676" i="1"/>
  <c r="B667" i="1"/>
  <c r="B658" i="1"/>
  <c r="B649" i="1"/>
  <c r="B640" i="1"/>
  <c r="B630" i="1"/>
  <c r="B621" i="1"/>
  <c r="B612" i="1"/>
  <c r="B603" i="1"/>
  <c r="B594" i="1"/>
  <c r="B585" i="1"/>
  <c r="B576" i="1"/>
  <c r="B566" i="1"/>
  <c r="B557" i="1"/>
  <c r="B548" i="1"/>
  <c r="B539" i="1"/>
  <c r="B530" i="1"/>
  <c r="B518" i="1"/>
  <c r="B508" i="1"/>
  <c r="B496" i="1"/>
  <c r="B484" i="1"/>
  <c r="B453" i="1"/>
  <c r="B421" i="1"/>
  <c r="B389" i="1"/>
  <c r="B332" i="1"/>
  <c r="B268" i="1"/>
  <c r="B204" i="1"/>
  <c r="B130" i="1"/>
  <c r="B40" i="1"/>
  <c r="V886" i="1"/>
  <c r="V717" i="1"/>
  <c r="V343" i="1"/>
  <c r="B969" i="1"/>
  <c r="B921" i="1"/>
  <c r="B881" i="1"/>
  <c r="B841" i="1"/>
  <c r="B793" i="1"/>
  <c r="B761" i="1"/>
  <c r="B726" i="1"/>
  <c r="B681" i="1"/>
  <c r="B617" i="1"/>
  <c r="B571" i="1"/>
  <c r="B534" i="1"/>
  <c r="B469" i="1"/>
  <c r="B236" i="1"/>
  <c r="V578" i="1"/>
  <c r="B996" i="1"/>
  <c r="B988" i="1"/>
  <c r="B980" i="1"/>
  <c r="B972" i="1"/>
  <c r="B964" i="1"/>
  <c r="B956" i="1"/>
  <c r="B948" i="1"/>
  <c r="B940" i="1"/>
  <c r="B932" i="1"/>
  <c r="B924" i="1"/>
  <c r="B916" i="1"/>
  <c r="B908" i="1"/>
  <c r="B900" i="1"/>
  <c r="B892" i="1"/>
  <c r="B884" i="1"/>
  <c r="B876" i="1"/>
  <c r="B868" i="1"/>
  <c r="B860" i="1"/>
  <c r="B852" i="1"/>
  <c r="B844" i="1"/>
  <c r="B836" i="1"/>
  <c r="B828" i="1"/>
  <c r="B820" i="1"/>
  <c r="B812" i="1"/>
  <c r="B804" i="1"/>
  <c r="B796" i="1"/>
  <c r="B788" i="1"/>
  <c r="B780" i="1"/>
  <c r="B772" i="1"/>
  <c r="B764" i="1"/>
  <c r="B756" i="1"/>
  <c r="B748" i="1"/>
  <c r="B739" i="1"/>
  <c r="B730" i="1"/>
  <c r="B721" i="1"/>
  <c r="B712" i="1"/>
  <c r="B702" i="1"/>
  <c r="B693" i="1"/>
  <c r="B684" i="1"/>
  <c r="B675" i="1"/>
  <c r="B666" i="1"/>
  <c r="B657" i="1"/>
  <c r="B648" i="1"/>
  <c r="B638" i="1"/>
  <c r="B629" i="1"/>
  <c r="B620" i="1"/>
  <c r="B611" i="1"/>
  <c r="B602" i="1"/>
  <c r="B593" i="1"/>
  <c r="B584" i="1"/>
  <c r="B574" i="1"/>
  <c r="B565" i="1"/>
  <c r="B556" i="1"/>
  <c r="B547" i="1"/>
  <c r="B538" i="1"/>
  <c r="B528" i="1"/>
  <c r="B517" i="1"/>
  <c r="B507" i="1"/>
  <c r="B494" i="1"/>
  <c r="B482" i="1"/>
  <c r="B452" i="1"/>
  <c r="B420" i="1"/>
  <c r="B388" i="1"/>
  <c r="B324" i="1"/>
  <c r="B260" i="1"/>
  <c r="B196" i="1"/>
  <c r="B120" i="1"/>
  <c r="B28" i="1"/>
  <c r="V868" i="1"/>
  <c r="V694" i="1"/>
  <c r="V256" i="1"/>
  <c r="B953" i="1"/>
  <c r="B913" i="1"/>
  <c r="B865" i="1"/>
  <c r="B817" i="1"/>
  <c r="B769" i="1"/>
  <c r="B736" i="1"/>
  <c r="B662" i="1"/>
  <c r="B635" i="1"/>
  <c r="B580" i="1"/>
  <c r="B524" i="1"/>
  <c r="B364" i="1"/>
  <c r="B995" i="1"/>
  <c r="B987" i="1"/>
  <c r="B979" i="1"/>
  <c r="B971" i="1"/>
  <c r="B963" i="1"/>
  <c r="B955" i="1"/>
  <c r="B947" i="1"/>
  <c r="B939" i="1"/>
  <c r="B931" i="1"/>
  <c r="B923" i="1"/>
  <c r="B915" i="1"/>
  <c r="B907" i="1"/>
  <c r="B899" i="1"/>
  <c r="B891" i="1"/>
  <c r="B883" i="1"/>
  <c r="B875" i="1"/>
  <c r="B867" i="1"/>
  <c r="B859" i="1"/>
  <c r="B851" i="1"/>
  <c r="B843" i="1"/>
  <c r="B835" i="1"/>
  <c r="B827" i="1"/>
  <c r="B819" i="1"/>
  <c r="B811" i="1"/>
  <c r="B803" i="1"/>
  <c r="B795" i="1"/>
  <c r="B787" i="1"/>
  <c r="B779" i="1"/>
  <c r="B771" i="1"/>
  <c r="B763" i="1"/>
  <c r="B755" i="1"/>
  <c r="B747" i="1"/>
  <c r="B738" i="1"/>
  <c r="B729" i="1"/>
  <c r="B720" i="1"/>
  <c r="B710" i="1"/>
  <c r="B701" i="1"/>
  <c r="B692" i="1"/>
  <c r="B683" i="1"/>
  <c r="B674" i="1"/>
  <c r="B665" i="1"/>
  <c r="B656" i="1"/>
  <c r="B646" i="1"/>
  <c r="B637" i="1"/>
  <c r="B628" i="1"/>
  <c r="B619" i="1"/>
  <c r="B610" i="1"/>
  <c r="B601" i="1"/>
  <c r="B592" i="1"/>
  <c r="B582" i="1"/>
  <c r="B573" i="1"/>
  <c r="B564" i="1"/>
  <c r="B555" i="1"/>
  <c r="B546" i="1"/>
  <c r="B537" i="1"/>
  <c r="B526" i="1"/>
  <c r="B516" i="1"/>
  <c r="B506" i="1"/>
  <c r="B493" i="1"/>
  <c r="B477" i="1"/>
  <c r="B445" i="1"/>
  <c r="B413" i="1"/>
  <c r="B380" i="1"/>
  <c r="B316" i="1"/>
  <c r="B252" i="1"/>
  <c r="B188" i="1"/>
  <c r="B110" i="1"/>
  <c r="B17" i="1"/>
  <c r="V845" i="1"/>
  <c r="V672" i="1"/>
  <c r="V170" i="1"/>
  <c r="D335" i="1"/>
  <c r="D865" i="1"/>
  <c r="D475" i="1"/>
  <c r="D835" i="1"/>
  <c r="D415" i="1"/>
  <c r="D993" i="1"/>
  <c r="D800" i="1"/>
  <c r="D11" i="1"/>
  <c r="D7" i="1"/>
  <c r="D15" i="1"/>
  <c r="D10" i="1"/>
  <c r="D20" i="1"/>
  <c r="D28" i="1"/>
  <c r="D36" i="1"/>
  <c r="D42" i="1"/>
  <c r="D50" i="1"/>
  <c r="D57" i="1"/>
  <c r="D64" i="1"/>
  <c r="D72" i="1"/>
  <c r="D80" i="1"/>
  <c r="D88" i="1"/>
  <c r="D96" i="1"/>
  <c r="D104" i="1"/>
  <c r="D112" i="1"/>
  <c r="D120" i="1"/>
  <c r="D128" i="1"/>
  <c r="D136" i="1"/>
  <c r="D144" i="1"/>
  <c r="D152" i="1"/>
  <c r="D160" i="1"/>
  <c r="D168" i="1"/>
  <c r="D176" i="1"/>
  <c r="D184" i="1"/>
  <c r="D192" i="1"/>
  <c r="D200" i="1"/>
  <c r="D208" i="1"/>
  <c r="D216" i="1"/>
  <c r="D224" i="1"/>
  <c r="D232" i="1"/>
  <c r="D240" i="1"/>
  <c r="D248" i="1"/>
  <c r="D256" i="1"/>
  <c r="D264" i="1"/>
  <c r="D272" i="1"/>
  <c r="D280" i="1"/>
  <c r="D288" i="1"/>
  <c r="D296" i="1"/>
  <c r="D304" i="1"/>
  <c r="D312" i="1"/>
  <c r="D320" i="1"/>
  <c r="D328" i="1"/>
  <c r="D336" i="1"/>
  <c r="D344" i="1"/>
  <c r="D352" i="1"/>
  <c r="D360" i="1"/>
  <c r="D368" i="1"/>
  <c r="D376" i="1"/>
  <c r="D384" i="1"/>
  <c r="D392" i="1"/>
  <c r="D400" i="1"/>
  <c r="D408" i="1"/>
  <c r="D12" i="1"/>
  <c r="D21" i="1"/>
  <c r="D29" i="1"/>
  <c r="D43" i="1"/>
  <c r="D51" i="1"/>
  <c r="D58" i="1"/>
  <c r="D65" i="1"/>
  <c r="D73" i="1"/>
  <c r="D81" i="1"/>
  <c r="D89" i="1"/>
  <c r="D97" i="1"/>
  <c r="D105" i="1"/>
  <c r="D113" i="1"/>
  <c r="D121" i="1"/>
  <c r="D129" i="1"/>
  <c r="D137" i="1"/>
  <c r="D145" i="1"/>
  <c r="D153" i="1"/>
  <c r="D161" i="1"/>
  <c r="D169" i="1"/>
  <c r="D177" i="1"/>
  <c r="D185" i="1"/>
  <c r="D193" i="1"/>
  <c r="D201" i="1"/>
  <c r="D209" i="1"/>
  <c r="D217" i="1"/>
  <c r="D225" i="1"/>
  <c r="D233" i="1"/>
  <c r="D241" i="1"/>
  <c r="D249" i="1"/>
  <c r="D257" i="1"/>
  <c r="D265" i="1"/>
  <c r="D273" i="1"/>
  <c r="D13" i="1"/>
  <c r="D22" i="1"/>
  <c r="D30" i="1"/>
  <c r="D44" i="1"/>
  <c r="D52" i="1"/>
  <c r="D59" i="1"/>
  <c r="D66" i="1"/>
  <c r="D74" i="1"/>
  <c r="D82" i="1"/>
  <c r="D90" i="1"/>
  <c r="D98" i="1"/>
  <c r="D106" i="1"/>
  <c r="D114" i="1"/>
  <c r="D122" i="1"/>
  <c r="D130" i="1"/>
  <c r="D138" i="1"/>
  <c r="D146" i="1"/>
  <c r="D154" i="1"/>
  <c r="D162" i="1"/>
  <c r="D170" i="1"/>
  <c r="D178" i="1"/>
  <c r="D186" i="1"/>
  <c r="D194" i="1"/>
  <c r="D202" i="1"/>
  <c r="D210" i="1"/>
  <c r="D218" i="1"/>
  <c r="D226" i="1"/>
  <c r="D234" i="1"/>
  <c r="D242" i="1"/>
  <c r="D250" i="1"/>
  <c r="D258" i="1"/>
  <c r="D266" i="1"/>
  <c r="D274" i="1"/>
  <c r="D282" i="1"/>
  <c r="D290" i="1"/>
  <c r="D298" i="1"/>
  <c r="D306" i="1"/>
  <c r="D314" i="1"/>
  <c r="D322" i="1"/>
  <c r="D330" i="1"/>
  <c r="D338" i="1"/>
  <c r="D346" i="1"/>
  <c r="D354" i="1"/>
  <c r="D362" i="1"/>
  <c r="D370" i="1"/>
  <c r="D378" i="1"/>
  <c r="D386" i="1"/>
  <c r="D394" i="1"/>
  <c r="D402" i="1"/>
  <c r="D410" i="1"/>
  <c r="D14" i="1"/>
  <c r="D23" i="1"/>
  <c r="D31" i="1"/>
  <c r="D37" i="1"/>
  <c r="D45" i="1"/>
  <c r="D60" i="1"/>
  <c r="D67" i="1"/>
  <c r="D75" i="1"/>
  <c r="D83" i="1"/>
  <c r="D91" i="1"/>
  <c r="D99" i="1"/>
  <c r="D107" i="1"/>
  <c r="D115" i="1"/>
  <c r="D123" i="1"/>
  <c r="D131" i="1"/>
  <c r="D139" i="1"/>
  <c r="D147" i="1"/>
  <c r="D155" i="1"/>
  <c r="D163" i="1"/>
  <c r="D171" i="1"/>
  <c r="D179" i="1"/>
  <c r="D187" i="1"/>
  <c r="D195" i="1"/>
  <c r="D203" i="1"/>
  <c r="D211" i="1"/>
  <c r="D219" i="1"/>
  <c r="D227" i="1"/>
  <c r="D16" i="1"/>
  <c r="D24" i="1"/>
  <c r="D32" i="1"/>
  <c r="D38" i="1"/>
  <c r="D46" i="1"/>
  <c r="D53" i="1"/>
  <c r="D61" i="1"/>
  <c r="D68" i="1"/>
  <c r="D76" i="1"/>
  <c r="D84" i="1"/>
  <c r="D92" i="1"/>
  <c r="D100" i="1"/>
  <c r="D108" i="1"/>
  <c r="D116" i="1"/>
  <c r="D124" i="1"/>
  <c r="D132" i="1"/>
  <c r="D140" i="1"/>
  <c r="D148" i="1"/>
  <c r="D156" i="1"/>
  <c r="D164" i="1"/>
  <c r="D172" i="1"/>
  <c r="D180" i="1"/>
  <c r="D188" i="1"/>
  <c r="D196" i="1"/>
  <c r="D17" i="1"/>
  <c r="D25" i="1"/>
  <c r="D33" i="1"/>
  <c r="D39" i="1"/>
  <c r="D47" i="1"/>
  <c r="D54" i="1"/>
  <c r="D62" i="1"/>
  <c r="D69" i="1"/>
  <c r="D77" i="1"/>
  <c r="D85" i="1"/>
  <c r="D93" i="1"/>
  <c r="D101" i="1"/>
  <c r="D109" i="1"/>
  <c r="D117" i="1"/>
  <c r="D125" i="1"/>
  <c r="D133" i="1"/>
  <c r="D141" i="1"/>
  <c r="D149" i="1"/>
  <c r="D157" i="1"/>
  <c r="D165" i="1"/>
  <c r="D173" i="1"/>
  <c r="D181" i="1"/>
  <c r="D189" i="1"/>
  <c r="D197" i="1"/>
  <c r="D18" i="1"/>
  <c r="D48" i="1"/>
  <c r="D78" i="1"/>
  <c r="D110" i="1"/>
  <c r="D142" i="1"/>
  <c r="D174" i="1"/>
  <c r="D204" i="1"/>
  <c r="D220" i="1"/>
  <c r="D235" i="1"/>
  <c r="D246" i="1"/>
  <c r="D260" i="1"/>
  <c r="D271" i="1"/>
  <c r="D284" i="1"/>
  <c r="D294" i="1"/>
  <c r="D305" i="1"/>
  <c r="D316" i="1"/>
  <c r="D326" i="1"/>
  <c r="D337" i="1"/>
  <c r="D348" i="1"/>
  <c r="D358" i="1"/>
  <c r="D369" i="1"/>
  <c r="D380" i="1"/>
  <c r="D390" i="1"/>
  <c r="D401" i="1"/>
  <c r="D412" i="1"/>
  <c r="D420" i="1"/>
  <c r="D428" i="1"/>
  <c r="D436" i="1"/>
  <c r="D444" i="1"/>
  <c r="D452" i="1"/>
  <c r="D460" i="1"/>
  <c r="D468" i="1"/>
  <c r="D476" i="1"/>
  <c r="D484" i="1"/>
  <c r="D492" i="1"/>
  <c r="D500" i="1"/>
  <c r="D508" i="1"/>
  <c r="D516" i="1"/>
  <c r="D524" i="1"/>
  <c r="D532" i="1"/>
  <c r="D540" i="1"/>
  <c r="D548" i="1"/>
  <c r="D556" i="1"/>
  <c r="D564" i="1"/>
  <c r="D572" i="1"/>
  <c r="D580" i="1"/>
  <c r="D588" i="1"/>
  <c r="D596" i="1"/>
  <c r="D604" i="1"/>
  <c r="D612" i="1"/>
  <c r="D620" i="1"/>
  <c r="D628" i="1"/>
  <c r="D636" i="1"/>
  <c r="D644" i="1"/>
  <c r="D652" i="1"/>
  <c r="D660" i="1"/>
  <c r="D668" i="1"/>
  <c r="D676" i="1"/>
  <c r="D684" i="1"/>
  <c r="D692" i="1"/>
  <c r="D700" i="1"/>
  <c r="D708" i="1"/>
  <c r="D716" i="1"/>
  <c r="D724" i="1"/>
  <c r="D732" i="1"/>
  <c r="D740" i="1"/>
  <c r="D748" i="1"/>
  <c r="D756" i="1"/>
  <c r="D764" i="1"/>
  <c r="D772" i="1"/>
  <c r="D780" i="1"/>
  <c r="D788" i="1"/>
  <c r="D796" i="1"/>
  <c r="D804" i="1"/>
  <c r="D812" i="1"/>
  <c r="D820" i="1"/>
  <c r="D828" i="1"/>
  <c r="D836" i="1"/>
  <c r="D844" i="1"/>
  <c r="D852" i="1"/>
  <c r="D19" i="1"/>
  <c r="D49" i="1"/>
  <c r="D79" i="1"/>
  <c r="D111" i="1"/>
  <c r="D143" i="1"/>
  <c r="D175" i="1"/>
  <c r="D205" i="1"/>
  <c r="D221" i="1"/>
  <c r="D236" i="1"/>
  <c r="D247" i="1"/>
  <c r="D261" i="1"/>
  <c r="D275" i="1"/>
  <c r="D285" i="1"/>
  <c r="D295" i="1"/>
  <c r="D307" i="1"/>
  <c r="D317" i="1"/>
  <c r="D327" i="1"/>
  <c r="D339" i="1"/>
  <c r="D349" i="1"/>
  <c r="D359" i="1"/>
  <c r="D371" i="1"/>
  <c r="D381" i="1"/>
  <c r="D391" i="1"/>
  <c r="D403" i="1"/>
  <c r="D413" i="1"/>
  <c r="D421" i="1"/>
  <c r="D429" i="1"/>
  <c r="D437" i="1"/>
  <c r="D445" i="1"/>
  <c r="D453" i="1"/>
  <c r="D461" i="1"/>
  <c r="D469" i="1"/>
  <c r="D477" i="1"/>
  <c r="D485" i="1"/>
  <c r="D493" i="1"/>
  <c r="D501" i="1"/>
  <c r="D509" i="1"/>
  <c r="D517" i="1"/>
  <c r="D525" i="1"/>
  <c r="D533" i="1"/>
  <c r="D541" i="1"/>
  <c r="D549" i="1"/>
  <c r="D557" i="1"/>
  <c r="D565" i="1"/>
  <c r="D573" i="1"/>
  <c r="D581" i="1"/>
  <c r="D589" i="1"/>
  <c r="D597" i="1"/>
  <c r="D605" i="1"/>
  <c r="D613" i="1"/>
  <c r="D621" i="1"/>
  <c r="D629" i="1"/>
  <c r="D637" i="1"/>
  <c r="D645" i="1"/>
  <c r="D653" i="1"/>
  <c r="D661" i="1"/>
  <c r="D669" i="1"/>
  <c r="D677" i="1"/>
  <c r="D685" i="1"/>
  <c r="D693" i="1"/>
  <c r="D701" i="1"/>
  <c r="D709" i="1"/>
  <c r="D717" i="1"/>
  <c r="D725" i="1"/>
  <c r="D733" i="1"/>
  <c r="D741" i="1"/>
  <c r="D749" i="1"/>
  <c r="D757" i="1"/>
  <c r="D765" i="1"/>
  <c r="D773" i="1"/>
  <c r="D781" i="1"/>
  <c r="D789" i="1"/>
  <c r="D797" i="1"/>
  <c r="D805" i="1"/>
  <c r="D813" i="1"/>
  <c r="D821" i="1"/>
  <c r="D829" i="1"/>
  <c r="D837" i="1"/>
  <c r="D845" i="1"/>
  <c r="D853" i="1"/>
  <c r="D26" i="1"/>
  <c r="D55" i="1"/>
  <c r="D86" i="1"/>
  <c r="D118" i="1"/>
  <c r="D150" i="1"/>
  <c r="D182" i="1"/>
  <c r="D206" i="1"/>
  <c r="D222" i="1"/>
  <c r="D237" i="1"/>
  <c r="D251" i="1"/>
  <c r="D262" i="1"/>
  <c r="D276" i="1"/>
  <c r="D286" i="1"/>
  <c r="D297" i="1"/>
  <c r="D308" i="1"/>
  <c r="D318" i="1"/>
  <c r="D329" i="1"/>
  <c r="D340" i="1"/>
  <c r="D350" i="1"/>
  <c r="D361" i="1"/>
  <c r="D372" i="1"/>
  <c r="D382" i="1"/>
  <c r="D393" i="1"/>
  <c r="D404" i="1"/>
  <c r="D414" i="1"/>
  <c r="D422" i="1"/>
  <c r="D430" i="1"/>
  <c r="D438" i="1"/>
  <c r="D446" i="1"/>
  <c r="D454" i="1"/>
  <c r="D462" i="1"/>
  <c r="D470" i="1"/>
  <c r="D478" i="1"/>
  <c r="D486" i="1"/>
  <c r="D494" i="1"/>
  <c r="D502" i="1"/>
  <c r="D510" i="1"/>
  <c r="D518" i="1"/>
  <c r="D526" i="1"/>
  <c r="D534" i="1"/>
  <c r="D542" i="1"/>
  <c r="D550" i="1"/>
  <c r="D558" i="1"/>
  <c r="D566" i="1"/>
  <c r="D574" i="1"/>
  <c r="D582" i="1"/>
  <c r="D590" i="1"/>
  <c r="D598" i="1"/>
  <c r="D606" i="1"/>
  <c r="D614" i="1"/>
  <c r="D622" i="1"/>
  <c r="D630" i="1"/>
  <c r="D638" i="1"/>
  <c r="D646" i="1"/>
  <c r="D654" i="1"/>
  <c r="D662" i="1"/>
  <c r="D670" i="1"/>
  <c r="D678" i="1"/>
  <c r="D686" i="1"/>
  <c r="D694" i="1"/>
  <c r="D702" i="1"/>
  <c r="D710" i="1"/>
  <c r="D718" i="1"/>
  <c r="D726" i="1"/>
  <c r="D734" i="1"/>
  <c r="D742" i="1"/>
  <c r="D750" i="1"/>
  <c r="D758" i="1"/>
  <c r="D766" i="1"/>
  <c r="D774" i="1"/>
  <c r="D782" i="1"/>
  <c r="D790" i="1"/>
  <c r="D798" i="1"/>
  <c r="D806" i="1"/>
  <c r="D814" i="1"/>
  <c r="D822" i="1"/>
  <c r="D830" i="1"/>
  <c r="D838" i="1"/>
  <c r="D846" i="1"/>
  <c r="D35" i="1"/>
  <c r="D63" i="1"/>
  <c r="D95" i="1"/>
  <c r="D127" i="1"/>
  <c r="D159" i="1"/>
  <c r="D191" i="1"/>
  <c r="D213" i="1"/>
  <c r="D229" i="1"/>
  <c r="D243" i="1"/>
  <c r="D254" i="1"/>
  <c r="D268" i="1"/>
  <c r="D279" i="1"/>
  <c r="D291" i="1"/>
  <c r="D301" i="1"/>
  <c r="D311" i="1"/>
  <c r="D323" i="1"/>
  <c r="D333" i="1"/>
  <c r="D343" i="1"/>
  <c r="D355" i="1"/>
  <c r="D365" i="1"/>
  <c r="D375" i="1"/>
  <c r="D387" i="1"/>
  <c r="D397" i="1"/>
  <c r="D407" i="1"/>
  <c r="D417" i="1"/>
  <c r="D425" i="1"/>
  <c r="D433" i="1"/>
  <c r="D441" i="1"/>
  <c r="D449" i="1"/>
  <c r="D457" i="1"/>
  <c r="D465" i="1"/>
  <c r="D473" i="1"/>
  <c r="D481" i="1"/>
  <c r="D489" i="1"/>
  <c r="D497" i="1"/>
  <c r="D505" i="1"/>
  <c r="D513" i="1"/>
  <c r="D521" i="1"/>
  <c r="D529" i="1"/>
  <c r="D537" i="1"/>
  <c r="D545" i="1"/>
  <c r="D553" i="1"/>
  <c r="D561" i="1"/>
  <c r="D569" i="1"/>
  <c r="D577" i="1"/>
  <c r="D585" i="1"/>
  <c r="D593" i="1"/>
  <c r="D601" i="1"/>
  <c r="D609" i="1"/>
  <c r="D617" i="1"/>
  <c r="D625" i="1"/>
  <c r="D633" i="1"/>
  <c r="D641" i="1"/>
  <c r="D649" i="1"/>
  <c r="D657" i="1"/>
  <c r="D665" i="1"/>
  <c r="D673" i="1"/>
  <c r="D681" i="1"/>
  <c r="D689" i="1"/>
  <c r="D697" i="1"/>
  <c r="D705" i="1"/>
  <c r="D713" i="1"/>
  <c r="D721" i="1"/>
  <c r="D729" i="1"/>
  <c r="D737" i="1"/>
  <c r="D745" i="1"/>
  <c r="D753" i="1"/>
  <c r="D761" i="1"/>
  <c r="D769" i="1"/>
  <c r="D777" i="1"/>
  <c r="D785" i="1"/>
  <c r="D793" i="1"/>
  <c r="D801" i="1"/>
  <c r="D809" i="1"/>
  <c r="D817" i="1"/>
  <c r="D825" i="1"/>
  <c r="D8" i="1"/>
  <c r="D40" i="1"/>
  <c r="D70" i="1"/>
  <c r="D102" i="1"/>
  <c r="D134" i="1"/>
  <c r="D166" i="1"/>
  <c r="D198" i="1"/>
  <c r="D214" i="1"/>
  <c r="D230" i="1"/>
  <c r="D244" i="1"/>
  <c r="D255" i="1"/>
  <c r="D269" i="1"/>
  <c r="D281" i="1"/>
  <c r="D292" i="1"/>
  <c r="D302" i="1"/>
  <c r="D313" i="1"/>
  <c r="D324" i="1"/>
  <c r="D334" i="1"/>
  <c r="D345" i="1"/>
  <c r="D356" i="1"/>
  <c r="D366" i="1"/>
  <c r="D377" i="1"/>
  <c r="D388" i="1"/>
  <c r="D398" i="1"/>
  <c r="D409" i="1"/>
  <c r="D418" i="1"/>
  <c r="D426" i="1"/>
  <c r="D434" i="1"/>
  <c r="D442" i="1"/>
  <c r="D450" i="1"/>
  <c r="D458" i="1"/>
  <c r="D466" i="1"/>
  <c r="D474" i="1"/>
  <c r="D482" i="1"/>
  <c r="D490" i="1"/>
  <c r="D498" i="1"/>
  <c r="D506" i="1"/>
  <c r="D514" i="1"/>
  <c r="D522" i="1"/>
  <c r="D530" i="1"/>
  <c r="D538" i="1"/>
  <c r="D546" i="1"/>
  <c r="D554" i="1"/>
  <c r="D562" i="1"/>
  <c r="D570" i="1"/>
  <c r="D578" i="1"/>
  <c r="D586" i="1"/>
  <c r="D594" i="1"/>
  <c r="D602" i="1"/>
  <c r="D610" i="1"/>
  <c r="D618" i="1"/>
  <c r="D626" i="1"/>
  <c r="D634" i="1"/>
  <c r="D642" i="1"/>
  <c r="D650" i="1"/>
  <c r="D658" i="1"/>
  <c r="D666" i="1"/>
  <c r="D674" i="1"/>
  <c r="D682" i="1"/>
  <c r="D690" i="1"/>
  <c r="D698" i="1"/>
  <c r="D706" i="1"/>
  <c r="D714" i="1"/>
  <c r="D722" i="1"/>
  <c r="D730" i="1"/>
  <c r="D738" i="1"/>
  <c r="D746" i="1"/>
  <c r="D56" i="1"/>
  <c r="D135" i="1"/>
  <c r="D212" i="1"/>
  <c r="D252" i="1"/>
  <c r="D283" i="1"/>
  <c r="D310" i="1"/>
  <c r="D341" i="1"/>
  <c r="D367" i="1"/>
  <c r="D396" i="1"/>
  <c r="D423" i="1"/>
  <c r="D443" i="1"/>
  <c r="D464" i="1"/>
  <c r="D487" i="1"/>
  <c r="D507" i="1"/>
  <c r="D528" i="1"/>
  <c r="D551" i="1"/>
  <c r="D571" i="1"/>
  <c r="D592" i="1"/>
  <c r="D615" i="1"/>
  <c r="D635" i="1"/>
  <c r="D656" i="1"/>
  <c r="D679" i="1"/>
  <c r="D699" i="1"/>
  <c r="D720" i="1"/>
  <c r="D743" i="1"/>
  <c r="D760" i="1"/>
  <c r="D776" i="1"/>
  <c r="D792" i="1"/>
  <c r="D808" i="1"/>
  <c r="D824" i="1"/>
  <c r="D839" i="1"/>
  <c r="D850" i="1"/>
  <c r="D860" i="1"/>
  <c r="D868" i="1"/>
  <c r="D876" i="1"/>
  <c r="D884" i="1"/>
  <c r="D892" i="1"/>
  <c r="D900" i="1"/>
  <c r="D908" i="1"/>
  <c r="D916" i="1"/>
  <c r="D924" i="1"/>
  <c r="D932" i="1"/>
  <c r="D940" i="1"/>
  <c r="D948" i="1"/>
  <c r="D956" i="1"/>
  <c r="D964" i="1"/>
  <c r="D972" i="1"/>
  <c r="D980" i="1"/>
  <c r="D988" i="1"/>
  <c r="D996" i="1"/>
  <c r="D151" i="1"/>
  <c r="D215" i="1"/>
  <c r="D253" i="1"/>
  <c r="D287" i="1"/>
  <c r="D315" i="1"/>
  <c r="D342" i="1"/>
  <c r="D373" i="1"/>
  <c r="D399" i="1"/>
  <c r="D424" i="1"/>
  <c r="D447" i="1"/>
  <c r="D467" i="1"/>
  <c r="D488" i="1"/>
  <c r="D511" i="1"/>
  <c r="D531" i="1"/>
  <c r="D552" i="1"/>
  <c r="D575" i="1"/>
  <c r="D595" i="1"/>
  <c r="D616" i="1"/>
  <c r="D639" i="1"/>
  <c r="D659" i="1"/>
  <c r="D680" i="1"/>
  <c r="D703" i="1"/>
  <c r="D723" i="1"/>
  <c r="D744" i="1"/>
  <c r="D762" i="1"/>
  <c r="D778" i="1"/>
  <c r="D794" i="1"/>
  <c r="D810" i="1"/>
  <c r="D826" i="1"/>
  <c r="D840" i="1"/>
  <c r="D851" i="1"/>
  <c r="D861" i="1"/>
  <c r="D869" i="1"/>
  <c r="D877" i="1"/>
  <c r="D885" i="1"/>
  <c r="D893" i="1"/>
  <c r="D901" i="1"/>
  <c r="D909" i="1"/>
  <c r="D917" i="1"/>
  <c r="D925" i="1"/>
  <c r="D933" i="1"/>
  <c r="D941" i="1"/>
  <c r="D949" i="1"/>
  <c r="D957" i="1"/>
  <c r="D965" i="1"/>
  <c r="D973" i="1"/>
  <c r="D981" i="1"/>
  <c r="D989" i="1"/>
  <c r="D997" i="1"/>
  <c r="D71" i="1"/>
  <c r="D158" i="1"/>
  <c r="D223" i="1"/>
  <c r="D259" i="1"/>
  <c r="D289" i="1"/>
  <c r="D319" i="1"/>
  <c r="D347" i="1"/>
  <c r="D374" i="1"/>
  <c r="D405" i="1"/>
  <c r="D427" i="1"/>
  <c r="D448" i="1"/>
  <c r="D471" i="1"/>
  <c r="D491" i="1"/>
  <c r="D512" i="1"/>
  <c r="D535" i="1"/>
  <c r="D555" i="1"/>
  <c r="D576" i="1"/>
  <c r="D599" i="1"/>
  <c r="D619" i="1"/>
  <c r="D640" i="1"/>
  <c r="D663" i="1"/>
  <c r="D683" i="1"/>
  <c r="D704" i="1"/>
  <c r="D727" i="1"/>
  <c r="D747" i="1"/>
  <c r="D763" i="1"/>
  <c r="D779" i="1"/>
  <c r="D795" i="1"/>
  <c r="D811" i="1"/>
  <c r="D827" i="1"/>
  <c r="D841" i="1"/>
  <c r="D854" i="1"/>
  <c r="D862" i="1"/>
  <c r="D870" i="1"/>
  <c r="D878" i="1"/>
  <c r="D886" i="1"/>
  <c r="D894" i="1"/>
  <c r="D902" i="1"/>
  <c r="D910" i="1"/>
  <c r="D918" i="1"/>
  <c r="D926" i="1"/>
  <c r="D934" i="1"/>
  <c r="D942" i="1"/>
  <c r="D950" i="1"/>
  <c r="D958" i="1"/>
  <c r="D966" i="1"/>
  <c r="D974" i="1"/>
  <c r="D982" i="1"/>
  <c r="D990" i="1"/>
  <c r="D87" i="1"/>
  <c r="D167" i="1"/>
  <c r="D228" i="1"/>
  <c r="D263" i="1"/>
  <c r="D293" i="1"/>
  <c r="D321" i="1"/>
  <c r="D351" i="1"/>
  <c r="D379" i="1"/>
  <c r="D406" i="1"/>
  <c r="D431" i="1"/>
  <c r="D451" i="1"/>
  <c r="D472" i="1"/>
  <c r="D495" i="1"/>
  <c r="D515" i="1"/>
  <c r="D536" i="1"/>
  <c r="D559" i="1"/>
  <c r="D579" i="1"/>
  <c r="D600" i="1"/>
  <c r="D623" i="1"/>
  <c r="D643" i="1"/>
  <c r="D664" i="1"/>
  <c r="D687" i="1"/>
  <c r="D707" i="1"/>
  <c r="D728" i="1"/>
  <c r="D751" i="1"/>
  <c r="D767" i="1"/>
  <c r="D783" i="1"/>
  <c r="D799" i="1"/>
  <c r="D815" i="1"/>
  <c r="D831" i="1"/>
  <c r="D842" i="1"/>
  <c r="D855" i="1"/>
  <c r="D863" i="1"/>
  <c r="D871" i="1"/>
  <c r="D879" i="1"/>
  <c r="D887" i="1"/>
  <c r="D895" i="1"/>
  <c r="D903" i="1"/>
  <c r="D911" i="1"/>
  <c r="D919" i="1"/>
  <c r="D927" i="1"/>
  <c r="D935" i="1"/>
  <c r="D943" i="1"/>
  <c r="D951" i="1"/>
  <c r="D959" i="1"/>
  <c r="D967" i="1"/>
  <c r="D975" i="1"/>
  <c r="D983" i="1"/>
  <c r="D991" i="1"/>
  <c r="D34" i="1"/>
  <c r="D119" i="1"/>
  <c r="D199" i="1"/>
  <c r="D239" i="1"/>
  <c r="D277" i="1"/>
  <c r="D303" i="1"/>
  <c r="D332" i="1"/>
  <c r="D363" i="1"/>
  <c r="D389" i="1"/>
  <c r="D416" i="1"/>
  <c r="D439" i="1"/>
  <c r="D459" i="1"/>
  <c r="D480" i="1"/>
  <c r="D503" i="1"/>
  <c r="D523" i="1"/>
  <c r="D544" i="1"/>
  <c r="D567" i="1"/>
  <c r="D587" i="1"/>
  <c r="D608" i="1"/>
  <c r="D631" i="1"/>
  <c r="D651" i="1"/>
  <c r="D672" i="1"/>
  <c r="D695" i="1"/>
  <c r="D715" i="1"/>
  <c r="D736" i="1"/>
  <c r="D755" i="1"/>
  <c r="D771" i="1"/>
  <c r="D787" i="1"/>
  <c r="D803" i="1"/>
  <c r="D819" i="1"/>
  <c r="D834" i="1"/>
  <c r="D848" i="1"/>
  <c r="D858" i="1"/>
  <c r="D866" i="1"/>
  <c r="D874" i="1"/>
  <c r="D882" i="1"/>
  <c r="D890" i="1"/>
  <c r="D898" i="1"/>
  <c r="D906" i="1"/>
  <c r="D914" i="1"/>
  <c r="D922" i="1"/>
  <c r="D930" i="1"/>
  <c r="D938" i="1"/>
  <c r="D946" i="1"/>
  <c r="D954" i="1"/>
  <c r="D962" i="1"/>
  <c r="D970" i="1"/>
  <c r="D978" i="1"/>
  <c r="D986" i="1"/>
  <c r="D994" i="1"/>
  <c r="D126" i="1"/>
  <c r="D270" i="1"/>
  <c r="D353" i="1"/>
  <c r="D419" i="1"/>
  <c r="D479" i="1"/>
  <c r="D539" i="1"/>
  <c r="D591" i="1"/>
  <c r="D648" i="1"/>
  <c r="D711" i="1"/>
  <c r="D759" i="1"/>
  <c r="D802" i="1"/>
  <c r="D843" i="1"/>
  <c r="D867" i="1"/>
  <c r="D889" i="1"/>
  <c r="D912" i="1"/>
  <c r="D931" i="1"/>
  <c r="D953" i="1"/>
  <c r="D976" i="1"/>
  <c r="D995" i="1"/>
  <c r="D183" i="1"/>
  <c r="D278" i="1"/>
  <c r="D357" i="1"/>
  <c r="D432" i="1"/>
  <c r="D483" i="1"/>
  <c r="D543" i="1"/>
  <c r="D603" i="1"/>
  <c r="D655" i="1"/>
  <c r="D712" i="1"/>
  <c r="D768" i="1"/>
  <c r="D807" i="1"/>
  <c r="D847" i="1"/>
  <c r="D872" i="1"/>
  <c r="D891" i="1"/>
  <c r="D913" i="1"/>
  <c r="D936" i="1"/>
  <c r="D955" i="1"/>
  <c r="D977" i="1"/>
  <c r="D190" i="1"/>
  <c r="D299" i="1"/>
  <c r="D364" i="1"/>
  <c r="D435" i="1"/>
  <c r="D496" i="1"/>
  <c r="D547" i="1"/>
  <c r="D607" i="1"/>
  <c r="D667" i="1"/>
  <c r="D719" i="1"/>
  <c r="D770" i="1"/>
  <c r="D816" i="1"/>
  <c r="D849" i="1"/>
  <c r="D873" i="1"/>
  <c r="D896" i="1"/>
  <c r="D915" i="1"/>
  <c r="D937" i="1"/>
  <c r="D960" i="1"/>
  <c r="D979" i="1"/>
  <c r="D9" i="1"/>
  <c r="D207" i="1"/>
  <c r="D300" i="1"/>
  <c r="D383" i="1"/>
  <c r="D440" i="1"/>
  <c r="D499" i="1"/>
  <c r="D560" i="1"/>
  <c r="D611" i="1"/>
  <c r="D671" i="1"/>
  <c r="D731" i="1"/>
  <c r="D775" i="1"/>
  <c r="D818" i="1"/>
  <c r="D856" i="1"/>
  <c r="D875" i="1"/>
  <c r="D897" i="1"/>
  <c r="D920" i="1"/>
  <c r="D939" i="1"/>
  <c r="D961" i="1"/>
  <c r="D984" i="1"/>
  <c r="D27" i="1"/>
  <c r="D231" i="1"/>
  <c r="D309" i="1"/>
  <c r="D385" i="1"/>
  <c r="D455" i="1"/>
  <c r="D504" i="1"/>
  <c r="D563" i="1"/>
  <c r="D624" i="1"/>
  <c r="D675" i="1"/>
  <c r="D735" i="1"/>
  <c r="D784" i="1"/>
  <c r="D823" i="1"/>
  <c r="D857" i="1"/>
  <c r="D880" i="1"/>
  <c r="D899" i="1"/>
  <c r="D921" i="1"/>
  <c r="D944" i="1"/>
  <c r="D963" i="1"/>
  <c r="D985" i="1"/>
  <c r="D41" i="1"/>
  <c r="D238" i="1"/>
  <c r="D325" i="1"/>
  <c r="D395" i="1"/>
  <c r="D456" i="1"/>
  <c r="D519" i="1"/>
  <c r="D568" i="1"/>
  <c r="D627" i="1"/>
  <c r="D688" i="1"/>
  <c r="D739" i="1"/>
  <c r="D786" i="1"/>
  <c r="D832" i="1"/>
  <c r="D859" i="1"/>
  <c r="D881" i="1"/>
  <c r="D904" i="1"/>
  <c r="D923" i="1"/>
  <c r="D945" i="1"/>
  <c r="D968" i="1"/>
  <c r="D987" i="1"/>
  <c r="D94" i="1"/>
  <c r="D245" i="1"/>
  <c r="D331" i="1"/>
  <c r="D411" i="1"/>
  <c r="D463" i="1"/>
  <c r="D520" i="1"/>
  <c r="D583" i="1"/>
  <c r="D632" i="1"/>
  <c r="D691" i="1"/>
  <c r="D752" i="1"/>
  <c r="D791" i="1"/>
  <c r="D833" i="1"/>
  <c r="D864" i="1"/>
  <c r="D883" i="1"/>
  <c r="D905" i="1"/>
  <c r="D928" i="1"/>
  <c r="D947" i="1"/>
  <c r="D969" i="1"/>
  <c r="D992" i="1"/>
  <c r="D971" i="1"/>
  <c r="D754" i="1"/>
  <c r="D267" i="1"/>
  <c r="D952" i="1"/>
  <c r="D696" i="1"/>
  <c r="D103" i="1"/>
  <c r="D929" i="1"/>
  <c r="D647" i="1"/>
  <c r="D907" i="1"/>
  <c r="D584" i="1"/>
  <c r="D888" i="1"/>
  <c r="D527" i="1"/>
  <c r="B17" i="24" l="1"/>
  <c r="B12" i="24"/>
  <c r="F12" i="24" l="1"/>
  <c r="E12" i="24"/>
  <c r="D12" i="24"/>
  <c r="D6" i="24" l="1"/>
  <c r="E6" i="24"/>
  <c r="F6" i="24"/>
  <c r="C6" i="24"/>
  <c r="B6" i="24"/>
  <c r="F18" i="24" l="1"/>
  <c r="E18" i="24"/>
  <c r="D18" i="24"/>
  <c r="B18" i="24"/>
  <c r="F17" i="24" l="1"/>
  <c r="D17" i="24"/>
  <c r="E17" i="24"/>
  <c r="B19" i="24"/>
  <c r="D19" i="24" l="1"/>
  <c r="E19" i="24"/>
  <c r="F19" i="24"/>
  <c r="C18" i="24" l="1"/>
  <c r="C17" i="24" l="1"/>
  <c r="C12" i="24"/>
  <c r="C19" i="24" s="1"/>
</calcChain>
</file>

<file path=xl/sharedStrings.xml><?xml version="1.0" encoding="utf-8"?>
<sst xmlns="http://schemas.openxmlformats.org/spreadsheetml/2006/main" count="2928" uniqueCount="1055">
  <si>
    <t>Status</t>
  </si>
  <si>
    <t>Under Implementation</t>
  </si>
  <si>
    <t>Y</t>
  </si>
  <si>
    <t>N</t>
  </si>
  <si>
    <t>Project classification</t>
  </si>
  <si>
    <t>1. Definition</t>
  </si>
  <si>
    <t>2. Classification</t>
  </si>
  <si>
    <t xml:space="preserve">1. Definition </t>
  </si>
  <si>
    <t>Category</t>
  </si>
  <si>
    <t xml:space="preserve">Comments </t>
  </si>
  <si>
    <t>Sub Category</t>
  </si>
  <si>
    <t>End Date</t>
  </si>
  <si>
    <t>010</t>
  </si>
  <si>
    <t>020</t>
  </si>
  <si>
    <t>Ministry of Health</t>
  </si>
  <si>
    <t>Project Name</t>
  </si>
  <si>
    <t>Start Date</t>
  </si>
  <si>
    <t>Yes/No</t>
  </si>
  <si>
    <t>Funding Source</t>
  </si>
  <si>
    <t>Project Status</t>
  </si>
  <si>
    <t>Project Classification</t>
  </si>
  <si>
    <t>Explanation / Guidance on Completion</t>
  </si>
  <si>
    <t xml:space="preserve">Project Code and Name </t>
  </si>
  <si>
    <t>GoU Funded</t>
  </si>
  <si>
    <t>MTEF Y1</t>
  </si>
  <si>
    <t>MTEF Y2</t>
  </si>
  <si>
    <t>MTEF Y3</t>
  </si>
  <si>
    <t>Total</t>
  </si>
  <si>
    <t>Year 1</t>
  </si>
  <si>
    <t>Year 2</t>
  </si>
  <si>
    <t>Year 3</t>
  </si>
  <si>
    <t>1444</t>
  </si>
  <si>
    <t>1508</t>
  </si>
  <si>
    <t>1560</t>
  </si>
  <si>
    <t>012</t>
  </si>
  <si>
    <t>017</t>
  </si>
  <si>
    <t>1429</t>
  </si>
  <si>
    <t>016</t>
  </si>
  <si>
    <t>1176</t>
  </si>
  <si>
    <t>1279</t>
  </si>
  <si>
    <t>1280</t>
  </si>
  <si>
    <t>1313</t>
  </si>
  <si>
    <t>1322</t>
  </si>
  <si>
    <t>1402</t>
  </si>
  <si>
    <t>1403</t>
  </si>
  <si>
    <t>1404</t>
  </si>
  <si>
    <t>1490</t>
  </si>
  <si>
    <t>013</t>
  </si>
  <si>
    <t>1432</t>
  </si>
  <si>
    <t>014</t>
  </si>
  <si>
    <t>0220</t>
  </si>
  <si>
    <t>1539</t>
  </si>
  <si>
    <t>1526</t>
  </si>
  <si>
    <t>151</t>
  </si>
  <si>
    <t>162</t>
  </si>
  <si>
    <t>304</t>
  </si>
  <si>
    <t>019</t>
  </si>
  <si>
    <t>1193</t>
  </si>
  <si>
    <t>1417</t>
  </si>
  <si>
    <t>1520</t>
  </si>
  <si>
    <t>1523</t>
  </si>
  <si>
    <t>1525</t>
  </si>
  <si>
    <t>1531</t>
  </si>
  <si>
    <t>018</t>
  </si>
  <si>
    <t>124</t>
  </si>
  <si>
    <t>001</t>
  </si>
  <si>
    <t>004</t>
  </si>
  <si>
    <t>1178</t>
  </si>
  <si>
    <t>007</t>
  </si>
  <si>
    <t>1242</t>
  </si>
  <si>
    <t>009</t>
  </si>
  <si>
    <t>119</t>
  </si>
  <si>
    <t>144</t>
  </si>
  <si>
    <t>145</t>
  </si>
  <si>
    <t>309</t>
  </si>
  <si>
    <t>003</t>
  </si>
  <si>
    <t>005</t>
  </si>
  <si>
    <t>011</t>
  </si>
  <si>
    <t>146</t>
  </si>
  <si>
    <t>147</t>
  </si>
  <si>
    <t>103</t>
  </si>
  <si>
    <t>1496</t>
  </si>
  <si>
    <t>129</t>
  </si>
  <si>
    <t>141</t>
  </si>
  <si>
    <t>104</t>
  </si>
  <si>
    <t>002</t>
  </si>
  <si>
    <t>006</t>
  </si>
  <si>
    <t>022</t>
  </si>
  <si>
    <t xml:space="preserve">Enter all numeric figures in Uganda Shillings </t>
  </si>
  <si>
    <t>Select for first call on resources? (Y/N)</t>
  </si>
  <si>
    <t>MYCS</t>
  </si>
  <si>
    <t>External Financing</t>
  </si>
  <si>
    <t>1. MTEF</t>
  </si>
  <si>
    <t xml:space="preserve">2. Total Commitments </t>
  </si>
  <si>
    <t>3. Balance (1)-(2)</t>
  </si>
  <si>
    <t>Under Procurement</t>
  </si>
  <si>
    <t>Current Budget</t>
  </si>
  <si>
    <t>Budget Planning Year</t>
  </si>
  <si>
    <t>PIM Process (Four Gates)</t>
  </si>
  <si>
    <t>10. Recommendation</t>
  </si>
  <si>
    <t>1611</t>
  </si>
  <si>
    <t>1563</t>
  </si>
  <si>
    <t>1564</t>
  </si>
  <si>
    <t>1659</t>
  </si>
  <si>
    <t>1657</t>
  </si>
  <si>
    <t>1693</t>
  </si>
  <si>
    <t>1694</t>
  </si>
  <si>
    <t>1695</t>
  </si>
  <si>
    <t>1658</t>
  </si>
  <si>
    <t>1705</t>
  </si>
  <si>
    <t>1615</t>
  </si>
  <si>
    <t>1559</t>
  </si>
  <si>
    <t>1613</t>
  </si>
  <si>
    <t>1614</t>
  </si>
  <si>
    <t>1662</t>
  </si>
  <si>
    <t>1666</t>
  </si>
  <si>
    <t>1697</t>
  </si>
  <si>
    <t>1699</t>
  </si>
  <si>
    <t>1700</t>
  </si>
  <si>
    <t>FY24-25</t>
  </si>
  <si>
    <t>GoU funded or externally financed</t>
  </si>
  <si>
    <t>End Date 
dd/mm/yyyy</t>
  </si>
  <si>
    <t>Start Date 
dd/mm/yyyy</t>
  </si>
  <si>
    <t>Vote Name</t>
  </si>
  <si>
    <t>Office of the President</t>
  </si>
  <si>
    <t>State House</t>
  </si>
  <si>
    <t>Office of the Prime Minister</t>
  </si>
  <si>
    <t>Ministry of Local Government</t>
  </si>
  <si>
    <t>Ministry of Education and Sports</t>
  </si>
  <si>
    <t>Ministry of Works and Transport</t>
  </si>
  <si>
    <t>Ministry of Energy and Mineral Development</t>
  </si>
  <si>
    <t>Ministry of Gender, Labour and Social Development</t>
  </si>
  <si>
    <t>Ministry of Water and Environment</t>
  </si>
  <si>
    <t>Ministry of ICT and National Guidance</t>
  </si>
  <si>
    <t>Ministry of Tourism, Wildlife and Antiquities</t>
  </si>
  <si>
    <t>Inspectorate of Government (IG)</t>
  </si>
  <si>
    <t>Parliamentary Commission</t>
  </si>
  <si>
    <t>Law Development Centre</t>
  </si>
  <si>
    <t>Equal Opportunities Commission</t>
  </si>
  <si>
    <t>Muni University</t>
  </si>
  <si>
    <t>Financial Intelligence Authority (FIA)</t>
  </si>
  <si>
    <t>Makerere University</t>
  </si>
  <si>
    <t>Mbarara University</t>
  </si>
  <si>
    <t>Makerere University Business School</t>
  </si>
  <si>
    <t>Kyambogo University</t>
  </si>
  <si>
    <t>Uganda Police Force</t>
  </si>
  <si>
    <t>Gulu University</t>
  </si>
  <si>
    <t>Uganda Blood Transfusion Service (UBTS)</t>
  </si>
  <si>
    <t>Butabika Hospital</t>
  </si>
  <si>
    <t>Uganda Virus Research Institute (UVRI)</t>
  </si>
  <si>
    <t>Kabale University</t>
  </si>
  <si>
    <t>Soroti University</t>
  </si>
  <si>
    <t>Figures indicated in Bn. of UGX</t>
  </si>
  <si>
    <t>Under Defects Liability Period</t>
  </si>
  <si>
    <t>Infrastructure Project</t>
  </si>
  <si>
    <t>Retooling Project</t>
  </si>
  <si>
    <t>Social Project</t>
  </si>
  <si>
    <t>10. PIM Review</t>
  </si>
  <si>
    <t xml:space="preserve">Yes or No. This will be verified by PAP. </t>
  </si>
  <si>
    <r>
      <rPr>
        <b/>
        <sz val="11"/>
        <rFont val="Calibri"/>
        <family val="2"/>
        <scheme val="minor"/>
      </rPr>
      <t>Infrastructure Project =</t>
    </r>
    <r>
      <rPr>
        <sz val="11"/>
        <rFont val="Calibri"/>
        <family val="2"/>
        <scheme val="minor"/>
      </rPr>
      <t xml:space="preserve"> This is a capital investment aimed at the acquisition or rehabilitation of fixed capital assets based on ratios in the DC guidelines</t>
    </r>
  </si>
  <si>
    <r>
      <rPr>
        <b/>
        <sz val="11"/>
        <rFont val="Calibri"/>
        <family val="2"/>
        <scheme val="minor"/>
      </rPr>
      <t xml:space="preserve">Retooling Project  = </t>
    </r>
    <r>
      <rPr>
        <sz val="11"/>
        <rFont val="Calibri"/>
        <family val="2"/>
        <scheme val="minor"/>
      </rPr>
      <t xml:space="preserve">This is necessary for improving the working environment of MDAs through acquisition of fixed assets needed to support staff in executing the delivery of services </t>
    </r>
  </si>
  <si>
    <t xml:space="preserve">11. Justification from Budget Directorate (PAP) (refer to checklist) </t>
  </si>
  <si>
    <t xml:space="preserve">FY23-24 sum </t>
  </si>
  <si>
    <t>3. Total Project Cost</t>
  </si>
  <si>
    <t>Total Project Commitments</t>
  </si>
  <si>
    <t>Indicates red when project commitments&gt;Project cost , green when commitments &lt;project cost</t>
  </si>
  <si>
    <t>Provide evidence of contracts, agreements or other verified commitments e.g. tender documents and any other Important information or assumptions when populating the template)</t>
  </si>
  <si>
    <t>Total project commitments</t>
  </si>
  <si>
    <t>Counterpart Funding requirements</t>
  </si>
  <si>
    <t>Counterpart Funding</t>
  </si>
  <si>
    <t>Start Date  dd/mm/yyyy</t>
  </si>
  <si>
    <t>End Date  dd/mm/yyyy</t>
  </si>
  <si>
    <t>N/A</t>
  </si>
  <si>
    <t>Column</t>
  </si>
  <si>
    <t>A</t>
  </si>
  <si>
    <t>B</t>
  </si>
  <si>
    <t>C</t>
  </si>
  <si>
    <t>D</t>
  </si>
  <si>
    <t>E</t>
  </si>
  <si>
    <t>F</t>
  </si>
  <si>
    <t>G</t>
  </si>
  <si>
    <t>H</t>
  </si>
  <si>
    <t>I</t>
  </si>
  <si>
    <t>J</t>
  </si>
  <si>
    <t>K</t>
  </si>
  <si>
    <t>L</t>
  </si>
  <si>
    <t>M</t>
  </si>
  <si>
    <t>O</t>
  </si>
  <si>
    <t>P</t>
  </si>
  <si>
    <t>Q</t>
  </si>
  <si>
    <t>R</t>
  </si>
  <si>
    <t>S</t>
  </si>
  <si>
    <t>T</t>
  </si>
  <si>
    <r>
      <rPr>
        <b/>
        <sz val="11"/>
        <rFont val="Calibri"/>
        <family val="2"/>
        <scheme val="minor"/>
      </rPr>
      <t xml:space="preserve">Under Defects Liability Period = </t>
    </r>
    <r>
      <rPr>
        <sz val="11"/>
        <rFont val="Calibri"/>
        <family val="2"/>
        <scheme val="minor"/>
      </rPr>
      <t xml:space="preserve">A project with completed civil works but the contractor is required to rectify any defects that may arise 
</t>
    </r>
  </si>
  <si>
    <r>
      <rPr>
        <b/>
        <sz val="11"/>
        <rFont val="Calibri"/>
        <family val="2"/>
        <scheme val="minor"/>
      </rPr>
      <t>Under Procurement =</t>
    </r>
    <r>
      <rPr>
        <sz val="11"/>
        <rFont val="Calibri"/>
        <family val="2"/>
        <scheme val="minor"/>
      </rPr>
      <t xml:space="preserve"> The project has been fully approved by the DC and financing has been agreed. The projects principle contract is following a procurement procedure </t>
    </r>
  </si>
  <si>
    <r>
      <rPr>
        <b/>
        <sz val="11"/>
        <rFont val="Calibri"/>
        <family val="2"/>
        <scheme val="minor"/>
      </rPr>
      <t>Under Implementation</t>
    </r>
    <r>
      <rPr>
        <sz val="11"/>
        <rFont val="Calibri"/>
        <family val="2"/>
        <scheme val="minor"/>
      </rPr>
      <t xml:space="preserve"> = A project that is committed by contract (other than contracts for studies)</t>
    </r>
  </si>
  <si>
    <r>
      <t xml:space="preserve">This relates to specific explicit obligations for the GoU that have to be undertaken in order for externally financed funding to be disbursed (e.g.. Land acquisition, RAP or related enabling works), which is traceable through signed </t>
    </r>
    <r>
      <rPr>
        <sz val="11"/>
        <color rgb="FFFF0000"/>
        <rFont val="Calibri"/>
        <family val="2"/>
        <scheme val="minor"/>
      </rPr>
      <t>Financing</t>
    </r>
    <r>
      <rPr>
        <sz val="11"/>
        <rFont val="Calibri"/>
        <family val="2"/>
        <scheme val="minor"/>
      </rPr>
      <t xml:space="preserve"> Agreements.</t>
    </r>
  </si>
  <si>
    <r>
      <rPr>
        <b/>
        <sz val="11"/>
        <rFont val="Calibri"/>
        <family val="2"/>
        <scheme val="minor"/>
      </rPr>
      <t>Social Project</t>
    </r>
    <r>
      <rPr>
        <sz val="11"/>
        <rFont val="Calibri"/>
        <family val="2"/>
        <scheme val="minor"/>
      </rPr>
      <t xml:space="preserve"> = This is a project that is aimed at improving the welfare of citizens or result into creation of intangible assets.</t>
    </r>
  </si>
  <si>
    <t>U</t>
  </si>
  <si>
    <t>Non-contractual commitments</t>
  </si>
  <si>
    <t>This relates to all other requirements for the project other than arrears, contract payments and counterpart requirements listed above. These can result from (i) incidental expenses related to projects, (ii) project recurrent commitments, (iii) statutory commitments among others</t>
  </si>
  <si>
    <r>
      <t>Calculated value from columns H-</t>
    </r>
    <r>
      <rPr>
        <sz val="11"/>
        <color rgb="FFFF0000"/>
        <rFont val="Calibri"/>
        <family val="2"/>
        <scheme val="minor"/>
      </rPr>
      <t>K</t>
    </r>
    <r>
      <rPr>
        <sz val="11"/>
        <rFont val="Calibri"/>
        <family val="2"/>
        <scheme val="minor"/>
      </rPr>
      <t xml:space="preserve"> (Arrears+Counterpart funding+</t>
    </r>
    <r>
      <rPr>
        <sz val="11"/>
        <color rgb="FFFF0000"/>
        <rFont val="Calibri"/>
        <family val="2"/>
        <scheme val="minor"/>
      </rPr>
      <t>contractual</t>
    </r>
    <r>
      <rPr>
        <sz val="11"/>
        <rFont val="Calibri"/>
        <family val="2"/>
        <scheme val="minor"/>
      </rPr>
      <t xml:space="preserve"> commitments+</t>
    </r>
    <r>
      <rPr>
        <sz val="11"/>
        <color rgb="FFFF0000"/>
        <rFont val="Calibri"/>
        <family val="2"/>
        <scheme val="minor"/>
      </rPr>
      <t>Non-contractual commitments</t>
    </r>
    <r>
      <rPr>
        <sz val="11"/>
        <rFont val="Calibri"/>
        <family val="2"/>
        <scheme val="minor"/>
      </rPr>
      <t>)</t>
    </r>
  </si>
  <si>
    <t>This relates to future estimates for funding project activities disaggregated by financial year. Please try to provide accurate numbers based on real projected cash flow rather than taking a global number and dividing it by five years.</t>
  </si>
  <si>
    <r>
      <t xml:space="preserve">Calculated value from columns </t>
    </r>
    <r>
      <rPr>
        <sz val="11"/>
        <color rgb="FFFF0000"/>
        <rFont val="Calibri"/>
        <family val="2"/>
        <scheme val="minor"/>
      </rPr>
      <t>L</t>
    </r>
    <r>
      <rPr>
        <sz val="11"/>
        <rFont val="Calibri"/>
        <family val="2"/>
        <scheme val="minor"/>
      </rPr>
      <t>-</t>
    </r>
    <r>
      <rPr>
        <sz val="11"/>
        <color rgb="FFFF0000"/>
        <rFont val="Calibri"/>
        <family val="2"/>
        <scheme val="minor"/>
      </rPr>
      <t xml:space="preserve">R </t>
    </r>
  </si>
  <si>
    <t>Non contractual commitments</t>
  </si>
  <si>
    <t>Programme Code and Name</t>
  </si>
  <si>
    <t>Verified Arrears</t>
  </si>
  <si>
    <t>Total approved cost of the project by DC (Value in UGX)</t>
  </si>
  <si>
    <t>Project Code</t>
  </si>
  <si>
    <t>DC Decision</t>
  </si>
  <si>
    <t>Revised End Date</t>
  </si>
  <si>
    <t>Arua Hospital</t>
  </si>
  <si>
    <t>Public Sector Transformation</t>
  </si>
  <si>
    <t>Retain</t>
  </si>
  <si>
    <t>Directorate of Ethics and Integrity (DEI)</t>
  </si>
  <si>
    <t>Directorate of Government Analytical Laboratory (DGAL)</t>
  </si>
  <si>
    <t>Directorate of Public Prosecution (DPP)</t>
  </si>
  <si>
    <t>Governance and security</t>
  </si>
  <si>
    <t>Education Service Commission (ESC)</t>
  </si>
  <si>
    <t>Electoral Commission (EC)</t>
  </si>
  <si>
    <t>01/07/2020</t>
  </si>
  <si>
    <t>Entebbe Regional Referral Hospital</t>
  </si>
  <si>
    <t>External Security Organization (ESO)</t>
  </si>
  <si>
    <t>Fort Portal Hospital</t>
  </si>
  <si>
    <t>Gulu Hospital</t>
  </si>
  <si>
    <t>Human Capital Development</t>
  </si>
  <si>
    <t>Health Service Commission (HSC)</t>
  </si>
  <si>
    <t>Hoima Hospital</t>
  </si>
  <si>
    <t>Development Plan Implementation</t>
  </si>
  <si>
    <t>Construction of the IGG Head Office Building Project</t>
  </si>
  <si>
    <t>Internal Security Organization (ISO)</t>
  </si>
  <si>
    <t>Jinja Hospital</t>
  </si>
  <si>
    <t>Judicial Service Commission (JSC)</t>
  </si>
  <si>
    <t>Judiciary (Courts of Judicature)</t>
  </si>
  <si>
    <t>Extend</t>
  </si>
  <si>
    <t>Kabale Hospital</t>
  </si>
  <si>
    <t>Kampala Capital City Authority (KCCA)</t>
  </si>
  <si>
    <t>Intergrated Transport Infrastructure and Services</t>
  </si>
  <si>
    <t>Kampala City Roads Rehabilitation Project</t>
  </si>
  <si>
    <t>Kawempe National Referral Hospital</t>
  </si>
  <si>
    <t>Kiruddu National Referral Hospital</t>
  </si>
  <si>
    <t>Law Reform Commission (LRC)</t>
  </si>
  <si>
    <t>Lira Hospital</t>
  </si>
  <si>
    <t>Local Government Finance Commission (LGFC)</t>
  </si>
  <si>
    <t>Masaka Hospital</t>
  </si>
  <si>
    <t>Mbale Hospital</t>
  </si>
  <si>
    <t>Mbarara Regional  Hospital</t>
  </si>
  <si>
    <t>Ministry of  Trade, Industry and Co-operatives</t>
  </si>
  <si>
    <t>Agro-Industralisation</t>
  </si>
  <si>
    <t>Ministry of Agriculture, Animal Industry and Fisheries</t>
  </si>
  <si>
    <t xml:space="preserve">Extend </t>
  </si>
  <si>
    <t>Agriculture Value Chain Development</t>
  </si>
  <si>
    <t>National Oil Palm Project</t>
  </si>
  <si>
    <t>Natural Resources, Environment, Climate Change, Land and Water Management</t>
  </si>
  <si>
    <t>Building Resilient Communities, Wetland Ecosystems and Associated Catchments in Uganda</t>
  </si>
  <si>
    <t>1772</t>
  </si>
  <si>
    <t>National Oil Seeds Project</t>
  </si>
  <si>
    <t xml:space="preserve">Ministry of Defence </t>
  </si>
  <si>
    <t>UPDF Peace Keeping Mission in Somalia</t>
  </si>
  <si>
    <t>Ministry of East African Community Affairs</t>
  </si>
  <si>
    <t>OFID Funded Vocational Project Phase II</t>
  </si>
  <si>
    <t>Sustainable Energy Development</t>
  </si>
  <si>
    <t>Sustainable Development of Petroleum Resources</t>
  </si>
  <si>
    <t>01/07/2017</t>
  </si>
  <si>
    <t>ORIO Mini Hydro Power and Rural Electrification Project</t>
  </si>
  <si>
    <t>Petroleum Exploration and Promotion of Frontier Basins</t>
  </si>
  <si>
    <t>1775</t>
  </si>
  <si>
    <t>Electricity Access Scale Up Project</t>
  </si>
  <si>
    <t xml:space="preserve">Ministry of Finance, Planning and Economic Development </t>
  </si>
  <si>
    <t>Private Sector Development</t>
  </si>
  <si>
    <t xml:space="preserve">Ministry of Foreign Affairs </t>
  </si>
  <si>
    <t>Global Fund for AIDS, TB and Malaria</t>
  </si>
  <si>
    <t>Italian support to Health Sector Decelopment Plan- Karamoja Infrastructure Development Project Phase II</t>
  </si>
  <si>
    <t xml:space="preserve">Ministry of Internal Affairs </t>
  </si>
  <si>
    <t xml:space="preserve">Ministry of Justice and Constitutional Affairs </t>
  </si>
  <si>
    <t>JLOS House Project</t>
  </si>
  <si>
    <t xml:space="preserve">Ministry of Lands, Housing &amp; Urban Development </t>
  </si>
  <si>
    <t xml:space="preserve">Sustainable Urbanization and Housing </t>
  </si>
  <si>
    <t xml:space="preserve">Regional Development </t>
  </si>
  <si>
    <t xml:space="preserve">Ministry of Public Service </t>
  </si>
  <si>
    <t>Tourism Development</t>
  </si>
  <si>
    <t>Development of Museums and Heritage Sites for Cultural Tourism (Phase II)</t>
  </si>
  <si>
    <t>Mt. Rwenzori Tourism Infrastructure Development Project (Phase II)</t>
  </si>
  <si>
    <t>Kampala Water- Lake Victoria Water &amp; Sanitation project</t>
  </si>
  <si>
    <t>Farm Income Enhancement and Forestry Conservation Programme Phase II</t>
  </si>
  <si>
    <t>Water for Production Phase II</t>
  </si>
  <si>
    <t>Water and Sanitation Development Facility-South West-Phase II</t>
  </si>
  <si>
    <t>South Western Cluster (SWC) Project</t>
  </si>
  <si>
    <t>Drought Resilience in Karamoja Sub-Region Project</t>
  </si>
  <si>
    <t>Investing in Forests and Protected Areas for Climate-Smart Development</t>
  </si>
  <si>
    <t>Support to Rural Water Supply and Sanitation Project</t>
  </si>
  <si>
    <t>Water Management Zones Project Phase 2</t>
  </si>
  <si>
    <t>Development of Solar Powered Irrigation and Water Supply Systems</t>
  </si>
  <si>
    <t>National Wetlands Restoration Project</t>
  </si>
  <si>
    <t>1761</t>
  </si>
  <si>
    <t>Strengthening Drought Resilience for Smaller household farmers and the Pastoralists in the IGAD region (DRESS-EA Project)</t>
  </si>
  <si>
    <t>1762</t>
  </si>
  <si>
    <t>Potable Water Project</t>
  </si>
  <si>
    <t>1770</t>
  </si>
  <si>
    <t>Water and Sanitation Development Facility Karamoja</t>
  </si>
  <si>
    <t>URC Capacity Building Project</t>
  </si>
  <si>
    <t>Community Roads Improvement Project</t>
  </si>
  <si>
    <t>Rehabilitation of the Tororo, Gulu railway line</t>
  </si>
  <si>
    <t>Rehabilitation and Upgrading of Urban Roads Project</t>
  </si>
  <si>
    <t>1774</t>
  </si>
  <si>
    <t>Streamlining Management of Motor Vehicle Registration</t>
  </si>
  <si>
    <t>Moroto Regional Referral Hospital</t>
  </si>
  <si>
    <t>Mountains of the Moon University</t>
  </si>
  <si>
    <t>Mubende Regional Referral Hospital</t>
  </si>
  <si>
    <t>Mulago National Referral Hospital</t>
  </si>
  <si>
    <t>Mulago Specialized Women and Neonatal Hospital</t>
  </si>
  <si>
    <t>Naguru National Referral Hospital</t>
  </si>
  <si>
    <t>National Agricultural Research Organization (NARO)</t>
  </si>
  <si>
    <t>Relocation and Operationalisation of the National Livestock Resources Research Institute(NALIRRI)</t>
  </si>
  <si>
    <t>National Animal Genetic Resource Centre and Data Bank (NAGRC&amp;DB)</t>
  </si>
  <si>
    <t>National Citizenship and Immigration Control (NCIC)</t>
  </si>
  <si>
    <t>National Council for Higher Education</t>
  </si>
  <si>
    <t>National Curriculum Development Centre (NCDC)</t>
  </si>
  <si>
    <t>National Environment Management Authority (NEMA)</t>
  </si>
  <si>
    <t>National Forestry Authority (NFA)</t>
  </si>
  <si>
    <t>National Identification and Registration Authority (NIRA)</t>
  </si>
  <si>
    <t>National Information Technologies Authority</t>
  </si>
  <si>
    <t>Digital Transformation</t>
  </si>
  <si>
    <t>Government Network (GOVNET) Project</t>
  </si>
  <si>
    <t>National Planning Authority (NPA)</t>
  </si>
  <si>
    <t>Office of the Auditor General (OAG)</t>
  </si>
  <si>
    <t>Petroleum Authority of Uganda (PAU)</t>
  </si>
  <si>
    <t>Public Procurement &amp; Disposal of Public Assets (PPDA)</t>
  </si>
  <si>
    <t>Public Service Commission (PSC)</t>
  </si>
  <si>
    <t>Soroti Hospital</t>
  </si>
  <si>
    <t>Uganda  Tourism Board (UTB)</t>
  </si>
  <si>
    <t>Uganda Aids Commission (UAC)</t>
  </si>
  <si>
    <t>Innovation, Technology Development and Transfer</t>
  </si>
  <si>
    <t>Uganda Bureau of Statistics (UBOS)</t>
  </si>
  <si>
    <t>Uganda Business and Technical Examination Board</t>
  </si>
  <si>
    <t>Uganda Cancer Institute (UCI)</t>
  </si>
  <si>
    <t>Uganda Consulate in China, Guangzhou</t>
  </si>
  <si>
    <t>Uganda Consulate in Kenya, Mombasa</t>
  </si>
  <si>
    <t>Uganda Embassy in Algeria, Algiers</t>
  </si>
  <si>
    <t>Uganda Embassy in Australia, Canberra</t>
  </si>
  <si>
    <t>Uganda Embassy in Denmark, Copenhagen</t>
  </si>
  <si>
    <t>Uganda Embassy in DRC, Kinshasa</t>
  </si>
  <si>
    <t>Uganda Embassy in Ethiopia, Addis Ababa</t>
  </si>
  <si>
    <t>Uganda Embassy in France, Paris</t>
  </si>
  <si>
    <t>Uganda Embassy in Germany, Berlin</t>
  </si>
  <si>
    <t>Uganda Embassy in Italy, Rome</t>
  </si>
  <si>
    <t>Uganda Embassy in Malaysia, Kuala Lumpur</t>
  </si>
  <si>
    <t>Uganda Embassy in Qatar, Doha</t>
  </si>
  <si>
    <t>Uganda Embassy in Saudi Arabia, Riyadh</t>
  </si>
  <si>
    <t>Uganda Embassy in Somalia, Mogadishu</t>
  </si>
  <si>
    <t>Uganda Embassy in South Sudan, Juba</t>
  </si>
  <si>
    <t>Uganda Embassy in Sudan, Khartoum</t>
  </si>
  <si>
    <t>Uganda Embassy in the United States, Washington</t>
  </si>
  <si>
    <t>Uganda Heart Institute (UHI)</t>
  </si>
  <si>
    <t>Uganda Heart Institute Infrastructure Development Project</t>
  </si>
  <si>
    <t>Uganda High Commission in Kenya, Nairobi</t>
  </si>
  <si>
    <t>Uganda High Commission in Nigeria, Abuja</t>
  </si>
  <si>
    <t>Uganda High Commission in Tanzania, Dar es Salaam</t>
  </si>
  <si>
    <t>Uganda Human Rights Commission (UHRC)</t>
  </si>
  <si>
    <t>Uganda Industrial Research Institute (UIRI)</t>
  </si>
  <si>
    <t>Uganda Investment Authority (UIA)</t>
  </si>
  <si>
    <t>Uganda Land Commission (ULC)</t>
  </si>
  <si>
    <t>Uganda Microfinance Regulatory Authority</t>
  </si>
  <si>
    <t>Uganda National Bureau of Standards (UNBS)</t>
  </si>
  <si>
    <t>Uganda National Examination Board (UNEB)</t>
  </si>
  <si>
    <t>Uganda National Medical Stores</t>
  </si>
  <si>
    <t>Hoima- Wanseko Road</t>
  </si>
  <si>
    <t>Seeta-Kyaliwajjala-Matugga-Wakiso-Buloba-Nsangi</t>
  </si>
  <si>
    <t>Najjanankumbi-Busabala Road and Nambole-Namilyango-Seeta</t>
  </si>
  <si>
    <t>North Eastern Road-Corridor Asset Management Project</t>
  </si>
  <si>
    <t>Upgrading of Muyembe-Nakapiripirit (92 km)</t>
  </si>
  <si>
    <t>Rwenkunye -Apac- Lira -Acholibur Road</t>
  </si>
  <si>
    <t>Soroti -Katakwi- Moroto -Lokitonyala Road</t>
  </si>
  <si>
    <t>Kibuye -Busega- Mpigi</t>
  </si>
  <si>
    <t>Luwero - Butalangu Road</t>
  </si>
  <si>
    <t>Moyo-Yumbe-Koboko road</t>
  </si>
  <si>
    <t>Rehabilitation of Kampala-Jinja Highway (72 Km)</t>
  </si>
  <si>
    <t>Rehabilitation of Packwach-Nebbi Section 2 Road (33 Km)</t>
  </si>
  <si>
    <t>1769</t>
  </si>
  <si>
    <t>Upgrading of Kitgum-Kidepo Road (115 Km)</t>
  </si>
  <si>
    <t>1771</t>
  </si>
  <si>
    <t>Land Acquisition Project II</t>
  </si>
  <si>
    <t>Uganda Prisons Service</t>
  </si>
  <si>
    <t>Uganda Registration Services Bureau (URSB)</t>
  </si>
  <si>
    <t>Uganda Revenue Authority (URA)</t>
  </si>
  <si>
    <t>Rehabilitation  of Mityana-Mubende Road(100KM)</t>
  </si>
  <si>
    <t>Vote Code</t>
  </si>
  <si>
    <t>Program Code</t>
  </si>
  <si>
    <t>Programme Name</t>
  </si>
  <si>
    <t>Code Project</t>
  </si>
  <si>
    <t>Code Program</t>
  </si>
  <si>
    <t>Enter Vote Code -&gt;</t>
  </si>
  <si>
    <t>Exploratory studies and acquisition of Natural Resource Data</t>
  </si>
  <si>
    <t>Project start date as approved by DC</t>
  </si>
  <si>
    <t>Estimated project end date as approved by DC</t>
  </si>
  <si>
    <r>
      <rPr>
        <b/>
        <sz val="11"/>
        <rFont val="Calibri"/>
        <family val="2"/>
        <scheme val="minor"/>
      </rPr>
      <t xml:space="preserve">Exploratory studies and acquisition of Natural Resource Data </t>
    </r>
    <r>
      <rPr>
        <sz val="11"/>
        <rFont val="Calibri"/>
        <family val="2"/>
        <scheme val="minor"/>
      </rPr>
      <t>= This is a project aimed at quantifying the underground natural resources in specific areas through undertaking of electromagnetic, geological, geochemical and geophysical  studies</t>
    </r>
  </si>
  <si>
    <t xml:space="preserve">Verified Arrears </t>
  </si>
  <si>
    <t>Contractual commitments</t>
  </si>
  <si>
    <t>V</t>
  </si>
  <si>
    <t>Auto Calculation</t>
  </si>
  <si>
    <t>Allowed when funding source is GoU and must be a number (UGX)</t>
  </si>
  <si>
    <t>Must be a number (UGX)</t>
  </si>
  <si>
    <t>Vote Codes</t>
  </si>
  <si>
    <t>Template Data Validations</t>
  </si>
  <si>
    <t>A project entered twice (with GoU and External Finance as funding sources) must have the same status</t>
  </si>
  <si>
    <t>A project entered twice (with GoU and External Finance as funding sources) must have the same classification</t>
  </si>
  <si>
    <t>Busitema University</t>
  </si>
  <si>
    <t>403</t>
  </si>
  <si>
    <t>305</t>
  </si>
  <si>
    <t>402</t>
  </si>
  <si>
    <t>112</t>
  </si>
  <si>
    <t>135</t>
  </si>
  <si>
    <t>133</t>
  </si>
  <si>
    <t>132</t>
  </si>
  <si>
    <t>102</t>
  </si>
  <si>
    <t>419</t>
  </si>
  <si>
    <t>159</t>
  </si>
  <si>
    <t>404</t>
  </si>
  <si>
    <t>405</t>
  </si>
  <si>
    <t>134</t>
  </si>
  <si>
    <t>406</t>
  </si>
  <si>
    <t>158</t>
  </si>
  <si>
    <t>407</t>
  </si>
  <si>
    <t>148</t>
  </si>
  <si>
    <t>101</t>
  </si>
  <si>
    <t>408</t>
  </si>
  <si>
    <t>307</t>
  </si>
  <si>
    <t>122</t>
  </si>
  <si>
    <t>418</t>
  </si>
  <si>
    <t>417</t>
  </si>
  <si>
    <t>311</t>
  </si>
  <si>
    <t>105</t>
  </si>
  <si>
    <t>412</t>
  </si>
  <si>
    <t>301</t>
  </si>
  <si>
    <t>303</t>
  </si>
  <si>
    <t>409</t>
  </si>
  <si>
    <t>410</t>
  </si>
  <si>
    <t>413</t>
  </si>
  <si>
    <t>302</t>
  </si>
  <si>
    <t>015</t>
  </si>
  <si>
    <t>021</t>
  </si>
  <si>
    <t>008</t>
  </si>
  <si>
    <t>415</t>
  </si>
  <si>
    <t>313</t>
  </si>
  <si>
    <t>414</t>
  </si>
  <si>
    <t>401</t>
  </si>
  <si>
    <t>420</t>
  </si>
  <si>
    <t>306</t>
  </si>
  <si>
    <t>416</t>
  </si>
  <si>
    <t>142</t>
  </si>
  <si>
    <t>125</t>
  </si>
  <si>
    <t>120</t>
  </si>
  <si>
    <t>164</t>
  </si>
  <si>
    <t>111</t>
  </si>
  <si>
    <t>150</t>
  </si>
  <si>
    <t>157</t>
  </si>
  <si>
    <t>137</t>
  </si>
  <si>
    <t>126</t>
  </si>
  <si>
    <t>108</t>
  </si>
  <si>
    <t>131</t>
  </si>
  <si>
    <t>139</t>
  </si>
  <si>
    <t>153</t>
  </si>
  <si>
    <t>411</t>
  </si>
  <si>
    <t>308</t>
  </si>
  <si>
    <t>117</t>
  </si>
  <si>
    <t>107</t>
  </si>
  <si>
    <t>143</t>
  </si>
  <si>
    <t>165</t>
  </si>
  <si>
    <t>114</t>
  </si>
  <si>
    <t>530</t>
  </si>
  <si>
    <t>534</t>
  </si>
  <si>
    <t>535</t>
  </si>
  <si>
    <t>526</t>
  </si>
  <si>
    <t>517</t>
  </si>
  <si>
    <t>520</t>
  </si>
  <si>
    <t>512</t>
  </si>
  <si>
    <t>522</t>
  </si>
  <si>
    <t>523</t>
  </si>
  <si>
    <t>519</t>
  </si>
  <si>
    <t>533</t>
  </si>
  <si>
    <t>536</t>
  </si>
  <si>
    <t>516</t>
  </si>
  <si>
    <t>532</t>
  </si>
  <si>
    <t>527</t>
  </si>
  <si>
    <t>521</t>
  </si>
  <si>
    <t>510</t>
  </si>
  <si>
    <t>115</t>
  </si>
  <si>
    <t>505</t>
  </si>
  <si>
    <t>507</t>
  </si>
  <si>
    <t>106</t>
  </si>
  <si>
    <t>110</t>
  </si>
  <si>
    <t>138</t>
  </si>
  <si>
    <t>156</t>
  </si>
  <si>
    <t>154</t>
  </si>
  <si>
    <t>128</t>
  </si>
  <si>
    <t>116</t>
  </si>
  <si>
    <t>127</t>
  </si>
  <si>
    <t>01</t>
  </si>
  <si>
    <t>14</t>
  </si>
  <si>
    <t>12</t>
  </si>
  <si>
    <t>10</t>
  </si>
  <si>
    <t>13</t>
  </si>
  <si>
    <t>03</t>
  </si>
  <si>
    <t>05</t>
  </si>
  <si>
    <t>06</t>
  </si>
  <si>
    <t>07</t>
  </si>
  <si>
    <t>08</t>
  </si>
  <si>
    <t>09</t>
  </si>
  <si>
    <t>11</t>
  </si>
  <si>
    <t>16</t>
  </si>
  <si>
    <t>17</t>
  </si>
  <si>
    <t>18</t>
  </si>
  <si>
    <t>207</t>
  </si>
  <si>
    <t>Value must be a number (UGX) and project end date must be greater than July 1 of the respective FY.</t>
  </si>
  <si>
    <t>Calculated value that indicates red when project commitments &gt; Project cost , green when commitments &lt;project cost</t>
  </si>
  <si>
    <t>Selected from DC Decisions list, linked to vote code that is selected.</t>
  </si>
  <si>
    <t>Automatically extracted from DC Decisions list. Linked to  project that is selected.</t>
  </si>
  <si>
    <t>Automatically extracted from DC Decisions list. Linked to project that is selected.</t>
  </si>
  <si>
    <t>Total project cost must be a number (UGX)</t>
  </si>
  <si>
    <t>Program Codes</t>
  </si>
  <si>
    <t>This number needs to be manually entered. It is the total project cost approved by the Development Committee.</t>
  </si>
  <si>
    <t>6. Commitment funding required for the duration of the project on a multiyear basis</t>
  </si>
  <si>
    <t xml:space="preserve">8.Check </t>
  </si>
  <si>
    <t>9. Supporting information about the project</t>
  </si>
  <si>
    <t>W</t>
  </si>
  <si>
    <t>Value must be a number (UGX)</t>
  </si>
  <si>
    <t xml:space="preserve">7. Cummulative Expenditures </t>
  </si>
  <si>
    <t>8. Total Project Commitments</t>
  </si>
  <si>
    <t xml:space="preserve">9. Check </t>
  </si>
  <si>
    <t>10. Supporting information about the project</t>
  </si>
  <si>
    <r>
      <t xml:space="preserve">Cash Required for Contractual Commitments </t>
    </r>
    <r>
      <rPr>
        <sz val="14"/>
        <rFont val="Segoe UI"/>
        <family val="2"/>
      </rPr>
      <t>(value next FY)</t>
    </r>
  </si>
  <si>
    <t>MULTI-YEAR COMMITMENT TEMPLATE</t>
  </si>
  <si>
    <t>1760</t>
  </si>
  <si>
    <t>Rural Development and Food Security in Northern Uganda</t>
  </si>
  <si>
    <t>19</t>
  </si>
  <si>
    <t>Administration of Justice</t>
  </si>
  <si>
    <t>Grand Total</t>
  </si>
  <si>
    <t xml:space="preserve">Arrears and Counterpart funding FY23/24 in Ush. bn. </t>
  </si>
  <si>
    <t>CPF</t>
  </si>
  <si>
    <t>Arrears</t>
  </si>
  <si>
    <t>FY25-26</t>
  </si>
  <si>
    <t>FY26-27</t>
  </si>
  <si>
    <t>FY27-28</t>
  </si>
  <si>
    <t>FY28-29</t>
  </si>
  <si>
    <t/>
  </si>
  <si>
    <t>FY2 (FY24-25) Commitments</t>
  </si>
  <si>
    <t>FY3 (FY25-26) Commitments</t>
  </si>
  <si>
    <t>FY4 (FY26-27) Commitments</t>
  </si>
  <si>
    <t>FY5 (FY27-28) Commitments</t>
  </si>
  <si>
    <t>FY6 (FY28-29) Commitments</t>
  </si>
  <si>
    <t>Cash Required for Contractual Commitments (value next FY)</t>
  </si>
  <si>
    <t>Contract Code</t>
  </si>
  <si>
    <t>1234</t>
  </si>
  <si>
    <t>K'la City Rahab</t>
  </si>
  <si>
    <t>Project Code (if avaialble)</t>
  </si>
  <si>
    <t>Contract Code (if applicable)</t>
  </si>
  <si>
    <t>Funding source</t>
  </si>
  <si>
    <t>Vote</t>
  </si>
  <si>
    <t xml:space="preserve">Table 1: Multiyear commitment estimates </t>
  </si>
  <si>
    <t xml:space="preserve">Table 2: Multiyear commitment estimates </t>
  </si>
  <si>
    <t>Counterpart funding</t>
  </si>
  <si>
    <t>MYC in Ush. Bn.</t>
  </si>
  <si>
    <t xml:space="preserve">Table 3: Pending and pipeline commitment estimates </t>
  </si>
  <si>
    <t>20</t>
  </si>
  <si>
    <t>Legislation, Oversight And Representation</t>
  </si>
  <si>
    <t>02</t>
  </si>
  <si>
    <t>Mineral Development</t>
  </si>
  <si>
    <t>1773</t>
  </si>
  <si>
    <t>Mineral Regulation Infrastructure Project</t>
  </si>
  <si>
    <t>04</t>
  </si>
  <si>
    <t xml:space="preserve">Manufacturing </t>
  </si>
  <si>
    <t>FY29-30</t>
  </si>
  <si>
    <t>1800</t>
  </si>
  <si>
    <t>Clean Energy Access Project</t>
  </si>
  <si>
    <t>1793</t>
  </si>
  <si>
    <t>Midstream Petroleum Infrastructure Dvelopment Project Phase II</t>
  </si>
  <si>
    <t>30/06/2028</t>
  </si>
  <si>
    <t>01/03/2028</t>
  </si>
  <si>
    <t>1780</t>
  </si>
  <si>
    <t>National Oil Spill response and monitoring Infrastructure Project</t>
  </si>
  <si>
    <t>01/07/2023</t>
  </si>
  <si>
    <t>023</t>
  </si>
  <si>
    <t>Ministry of Kampala Capital City and Metropolitan Affairs</t>
  </si>
  <si>
    <t>1798</t>
  </si>
  <si>
    <t>GKMA Urban Development Project</t>
  </si>
  <si>
    <t>1779</t>
  </si>
  <si>
    <t>Kampala City Lighting and Infrastructure Improvement Project (KCLIIP)</t>
  </si>
  <si>
    <t>Contract Name</t>
  </si>
  <si>
    <t>Estimated Contract Cost</t>
  </si>
  <si>
    <t>Contract Start Date</t>
  </si>
  <si>
    <t>Contract End Date</t>
  </si>
  <si>
    <t>Approved Contract Value</t>
  </si>
  <si>
    <t>1786</t>
  </si>
  <si>
    <t>Uganda Climate Smart Agricultural Trnasformation Project (UCSATP)</t>
  </si>
  <si>
    <t>1802</t>
  </si>
  <si>
    <t xml:space="preserve">Enhancing Agricultural Production, Quality and Standards for Market Access Project </t>
  </si>
  <si>
    <t>1778</t>
  </si>
  <si>
    <t>Enhancing Growth and Productivity Opportunities for Women Enterprises</t>
  </si>
  <si>
    <t>01/07/2022</t>
  </si>
  <si>
    <t>30/06/2027</t>
  </si>
  <si>
    <t>1782</t>
  </si>
  <si>
    <t>Mitigating Human Wildlife Conflict Project (MHWCP)</t>
  </si>
  <si>
    <t>1784</t>
  </si>
  <si>
    <t>Construction of the Institute for Security and Strategic Studies - Uganda Infrastructure Development Project</t>
  </si>
  <si>
    <t>1803</t>
  </si>
  <si>
    <t>Development and Expansion of Health Training Institutions</t>
  </si>
  <si>
    <t>1804</t>
  </si>
  <si>
    <t>Uganda Skills Development in Refugee and Host Communities</t>
  </si>
  <si>
    <t>1797</t>
  </si>
  <si>
    <t>Gulu University Infrastructure Development Project Phase II</t>
  </si>
  <si>
    <t>1792</t>
  </si>
  <si>
    <t>Uganda Business and Technical Examinations Board infrastructure Development Project</t>
  </si>
  <si>
    <t>Mission in ANKARA</t>
  </si>
  <si>
    <t>Mission in Tokyo - Japan</t>
  </si>
  <si>
    <t>Mission in Geneva - Switzerland</t>
  </si>
  <si>
    <t>Mission in Kigali - Rwanda</t>
  </si>
  <si>
    <t>Mission in Beijing - China</t>
  </si>
  <si>
    <t>Mission in Pretoria - South Africa</t>
  </si>
  <si>
    <t>Mission in Dar es saalam - Tanzania</t>
  </si>
  <si>
    <t>Mission in Cairo - Egypt</t>
  </si>
  <si>
    <t>Mission in London - United Kingdom</t>
  </si>
  <si>
    <t>Mission in Bujumbura - Burundi</t>
  </si>
  <si>
    <t>Mission in New Delhi - INDIA</t>
  </si>
  <si>
    <t>Mission in Tehran- IRAN</t>
  </si>
  <si>
    <t>Mission in Moscow- Russia</t>
  </si>
  <si>
    <t>Mission in New york - USA</t>
  </si>
  <si>
    <t>Mission in BRUSSELS - BELGIUM</t>
  </si>
  <si>
    <t>Mission in Ottawa - Canada</t>
  </si>
  <si>
    <t>Mission in Abu Dhabi</t>
  </si>
  <si>
    <t>531</t>
  </si>
  <si>
    <t>501</t>
  </si>
  <si>
    <t>511</t>
  </si>
  <si>
    <t>515</t>
  </si>
  <si>
    <t>514</t>
  </si>
  <si>
    <t>509</t>
  </si>
  <si>
    <t>513</t>
  </si>
  <si>
    <t>508</t>
  </si>
  <si>
    <t>506</t>
  </si>
  <si>
    <t>502</t>
  </si>
  <si>
    <t>529</t>
  </si>
  <si>
    <t>504</t>
  </si>
  <si>
    <t>524</t>
  </si>
  <si>
    <t>525</t>
  </si>
  <si>
    <t>518</t>
  </si>
  <si>
    <t>503</t>
  </si>
  <si>
    <t>528</t>
  </si>
  <si>
    <t>Projects retained/extended in the FY 25-26 Public Investment Plan (PIP) in chronological order. These are filtered to show only projects for the selected MDA. If the project has two funding sources, it should be entered on two consecutive Rows - one for GoU financing and the second for External Financing</t>
  </si>
  <si>
    <t>Approved budget FY 24/25</t>
  </si>
  <si>
    <t>Commitment estimates for next fianncial year (FY25-26)</t>
  </si>
  <si>
    <t>FY30-31</t>
  </si>
  <si>
    <t>Cumulative spending to end FY 23/24</t>
  </si>
  <si>
    <t xml:space="preserve">FY1 (FY25-26) sum </t>
  </si>
  <si>
    <t>FY2 (FY26-27) commitments</t>
  </si>
  <si>
    <t>FY3 (FY27-28) commitments</t>
  </si>
  <si>
    <t>FY4 (FY28-29) commitments</t>
  </si>
  <si>
    <t>FY5 (FY29-30) commitments</t>
  </si>
  <si>
    <t>FY6 (FY30-31) commitments</t>
  </si>
  <si>
    <t>Institutional Development of Office of the President</t>
  </si>
  <si>
    <t>Institutional Development of State House</t>
  </si>
  <si>
    <t>Institutional Development of Office of the Prime Minister</t>
  </si>
  <si>
    <t>Institutional Development of Ministry of Defense and Veteran Affairs</t>
  </si>
  <si>
    <t>Institutional Development of Public Service</t>
  </si>
  <si>
    <t>Institutional Development of Ministry of Foreign Affairs</t>
  </si>
  <si>
    <t>Institutional Development of Ministry of Justice and Constitutional Affairs</t>
  </si>
  <si>
    <t>Institutional Development of Ministry of Finance, Planning and Economic Development</t>
  </si>
  <si>
    <t>Institutional Development of Ministry of Internal Affairs</t>
  </si>
  <si>
    <t>Institutional Development of Ministry Agriculture, Animal Industry and Fisheries</t>
  </si>
  <si>
    <t>Institutional Development of Ministry of Local Government</t>
  </si>
  <si>
    <t>Institutional Development of Ministry of Lands, Housing and Urban Development</t>
  </si>
  <si>
    <t>Institutional Development of Ministry of Education and Sports</t>
  </si>
  <si>
    <t>Institutional Development of Ministry of Health</t>
  </si>
  <si>
    <t>Institutional Development of Ministry of Trade and Industry</t>
  </si>
  <si>
    <t>Institutional Development of Ministry of Works and Transport</t>
  </si>
  <si>
    <t>Institutional Development of Ministry of Energy and Mineral Development (Phase II)</t>
  </si>
  <si>
    <t>Institutional Development of Ministry of Gender, Labour and Social Development and its Institutions.</t>
  </si>
  <si>
    <t>Institutional Development of Ministry of Water and Environment</t>
  </si>
  <si>
    <t>Institutional Development of Ministry of ICT &amp; National Guidance</t>
  </si>
  <si>
    <t>Institutional Development of Ministry of East African Affairs</t>
  </si>
  <si>
    <t>Institutional Development of Ministry of Tourism, Wildlife and Antiquities</t>
  </si>
  <si>
    <t>Institutional Development of the Judiciary</t>
  </si>
  <si>
    <t>Institutional Development of Electoral Commission</t>
  </si>
  <si>
    <t>Institutional Development of Inspectorate of Government</t>
  </si>
  <si>
    <t>Institutional Development of Parliamentary Commission</t>
  </si>
  <si>
    <t>Institutional Development the Uganda Law Reform Commission</t>
  </si>
  <si>
    <t>Institutional Development the Uganda Human Rights Commission</t>
  </si>
  <si>
    <t>Institutional Development of Uganda AIDS Commission</t>
  </si>
  <si>
    <t>Institutional Development of National Planning Authority</t>
  </si>
  <si>
    <t>Institutional Development of Uganda Industrial Research Institute</t>
  </si>
  <si>
    <t>Institutional Development of National Curriculum Development Centre</t>
  </si>
  <si>
    <t>Institutional Development of Directorate of Ethics and Integrity</t>
  </si>
  <si>
    <t>Institutional Development of Uganda Cancer Institute</t>
  </si>
  <si>
    <t>Institutional Development of Uganda Heart Institute</t>
  </si>
  <si>
    <t>Institutional Development of National Medical Stores</t>
  </si>
  <si>
    <t>Institutional Development of Uganda Tourism Board</t>
  </si>
  <si>
    <t>Institutional Development of Uganda Registration Services Bureau</t>
  </si>
  <si>
    <t>Institutional Development the National Citizenship and Immigration Control</t>
  </si>
  <si>
    <t>Institutional Development of Kampala Capital City Authority</t>
  </si>
  <si>
    <t>Institutional Development of Equal Opportunities Commission</t>
  </si>
  <si>
    <t>Institutional Development of the National Animal Genetic Resources Centre and Data Bank</t>
  </si>
  <si>
    <t>Institutional Development of National Information &amp; Technology Authority</t>
  </si>
  <si>
    <t>Institutional Development of Uganda Virus Research Institute</t>
  </si>
  <si>
    <t>Institutional Development of Uganda National Examinations Board</t>
  </si>
  <si>
    <t>Institutional Development of Financial Intelligence Authority</t>
  </si>
  <si>
    <t>Institutional Development of  Office of the Auditor General</t>
  </si>
  <si>
    <t>Institutional Development of Education Service Commission</t>
  </si>
  <si>
    <t>Institutional Development of Office of the Director of Public Prosecutions</t>
  </si>
  <si>
    <t>Institutional Development of Health Service Commission</t>
  </si>
  <si>
    <t>Institutional Development of Directorate of Government Analytical Laboratory</t>
  </si>
  <si>
    <t>Institutional Development the National Identification and Registration Authority</t>
  </si>
  <si>
    <t>Institutional Development of Uganda Investment Authority</t>
  </si>
  <si>
    <t>Institutional Development of Petroleum Authority of Uganda</t>
  </si>
  <si>
    <t>Institutional Development of Uganda Revenue Authority</t>
  </si>
  <si>
    <t>Institutional Development of National Agricultural Research Organization</t>
  </si>
  <si>
    <t>Institutional Development of Uganda Bureau of Statistics</t>
  </si>
  <si>
    <t>Institutional Development the Uganda Police Force</t>
  </si>
  <si>
    <t>Institutional Development of Uganda Prisons Service</t>
  </si>
  <si>
    <t>Institutional Development of Public Service Commission</t>
  </si>
  <si>
    <t>Institutional Development of Local Government Finance Commission</t>
  </si>
  <si>
    <t>Institutional Development of Judicial Service Commission</t>
  </si>
  <si>
    <t>Institutional Development of National Environment Management Authority</t>
  </si>
  <si>
    <t>Institutional Development of Uganda Blood Transfusion services</t>
  </si>
  <si>
    <t>Institutional Development of Public Procurement and Disposal of Public Assets Authority</t>
  </si>
  <si>
    <t>Institutional Development of Uganda National Bureau of Standards</t>
  </si>
  <si>
    <t>Institutional Development of Uganda Land Commission</t>
  </si>
  <si>
    <t>Institutional Development of National Forestry Authority</t>
  </si>
  <si>
    <t>Institutional Development of Internal Security Organization</t>
  </si>
  <si>
    <t>Institutional Development of External Security Organization</t>
  </si>
  <si>
    <t>Institutional Development of the National Council of Higher Education</t>
  </si>
  <si>
    <t>Institutional Development of Mission in Dar es saalam - Tanzania</t>
  </si>
  <si>
    <t>Institutional Development of Makerere University</t>
  </si>
  <si>
    <t>Institutional Development of Mbarara University of Science and Technology</t>
  </si>
  <si>
    <t>Institutional Development of Makerere University Business School</t>
  </si>
  <si>
    <t>Institutional Development of Kyambogo University</t>
  </si>
  <si>
    <t>Institutional Development of Busitema University</t>
  </si>
  <si>
    <t>Institutional Development of Muni University</t>
  </si>
  <si>
    <t>Institutional Development of Kabale University</t>
  </si>
  <si>
    <t>Institutional Development of Soroti University</t>
  </si>
  <si>
    <t>Institutional Development of Gulu University</t>
  </si>
  <si>
    <t>Institutional Development of the Law Development Centre</t>
  </si>
  <si>
    <t>Mountains of the Moon University Institutional Development Project</t>
  </si>
  <si>
    <t>Institutional Development of Mulago National Referral Hospital</t>
  </si>
  <si>
    <t>Institutional Development of Butabika National Referral Hospital</t>
  </si>
  <si>
    <t>Institutional Development of Arua Regional Referral Hospital</t>
  </si>
  <si>
    <t>Institutional Development of Fort Portal Regional Referral Hospital</t>
  </si>
  <si>
    <t>Institutional Development of Gulu Regional Referral Hospital</t>
  </si>
  <si>
    <t>Institutional Development of Hoima Regional Referral Hospital</t>
  </si>
  <si>
    <t>Institutional Development of Jinja Regional Referral Hospital</t>
  </si>
  <si>
    <t>Institutional Development of Kabale Regional Referral Hospital</t>
  </si>
  <si>
    <t>Institutional Development of Masaka Regional Referral Hospital</t>
  </si>
  <si>
    <t>Institutional Development of Mbale Regional Referral Hospital</t>
  </si>
  <si>
    <t>Institutional Development of Soroti Regional Referral Hospital</t>
  </si>
  <si>
    <t>Institutional Development of Lira Regional Hospital</t>
  </si>
  <si>
    <t>Institutional Development of Mbarara Regional Referral Hospital</t>
  </si>
  <si>
    <t>Institutional Development of Mubende Regional Referral Hospital</t>
  </si>
  <si>
    <t>Institutional Development of Moroto Regional Referral Hospital</t>
  </si>
  <si>
    <t>Institutional Development of Kiruddu National Referral Hospital</t>
  </si>
  <si>
    <t>Institutional Development of Kawempe National Referral Hospital</t>
  </si>
  <si>
    <t>Institutional Development of Entebbe Regional Referral Hospital</t>
  </si>
  <si>
    <t>Institutional Development of Mulago Specialized Women and Neonatal Hospital</t>
  </si>
  <si>
    <t>Institutional Development of Mission in New york - USA</t>
  </si>
  <si>
    <t>Institutional Development of Mission in Ottawa - Canada</t>
  </si>
  <si>
    <t>Institutional Development of Mission in Nairobi - Kenya</t>
  </si>
  <si>
    <t>Institutional Development of Mission in Pretoria - South Africa</t>
  </si>
  <si>
    <t>Institutional Development of Mission in Geneva - Switzerland</t>
  </si>
  <si>
    <t>Institutional Development of Mission in Copenhagen - Denmark</t>
  </si>
  <si>
    <t>Institutional Development of Mission in BRUSSELS - BELGIUM</t>
  </si>
  <si>
    <t>Institutional Development of Mission in Paris - France</t>
  </si>
  <si>
    <t>Institutional Development of Mission in Berlin , Germany</t>
  </si>
  <si>
    <t>Institutional Development Mission in Abu Dhabi</t>
  </si>
  <si>
    <t>Institutional Development of Mission in Mogadishu</t>
  </si>
  <si>
    <t>Institutional Development of Mission in Kualar Lumpur</t>
  </si>
  <si>
    <t>Institutional Development of Mission in Mombasa</t>
  </si>
  <si>
    <t>Institutional Development of Mission in Algiers</t>
  </si>
  <si>
    <t>Retooling</t>
  </si>
  <si>
    <t xml:space="preserve">Development Plan Implementation </t>
  </si>
  <si>
    <t>21</t>
  </si>
  <si>
    <t>Sustainable Extractives Industry Development</t>
  </si>
  <si>
    <t>1813</t>
  </si>
  <si>
    <t>Enhancement of Prisons Production Systems and Value Addition Project</t>
  </si>
  <si>
    <t>30/06/2029</t>
  </si>
  <si>
    <t>Infrastructure</t>
  </si>
  <si>
    <t>1806</t>
  </si>
  <si>
    <t>Establishment of Regional Oncology and Diagonistic Centers in Arua, Mbale and Mbarara</t>
  </si>
  <si>
    <t>1807</t>
  </si>
  <si>
    <t>Upgrading of Iganga-Bulopa-Kamuli Road (57.2Km)</t>
  </si>
  <si>
    <t>1808</t>
  </si>
  <si>
    <t>Upgrading of Mpigi-Kasanje-Buwaya,Nateete-Nakawuka-Kisubi and Connecting Roads (71.15Km)</t>
  </si>
  <si>
    <t>1809</t>
  </si>
  <si>
    <t>Reconstruction of Masaka-Mutukula Road (89.5Km)</t>
  </si>
  <si>
    <t>1810</t>
  </si>
  <si>
    <t>Upgrading  of Jinja-Mbulamuti-Kamuli-Bukungu Road (127Km) from Gravel to Paved Standard</t>
  </si>
  <si>
    <t>1812</t>
  </si>
  <si>
    <t>Strengthening the National Regulatory Infrastructure for Radiation Safety and Nuclear Security</t>
  </si>
  <si>
    <t>1814</t>
  </si>
  <si>
    <t>Kyambogo University Infrastructure Project II</t>
  </si>
  <si>
    <t>1816</t>
  </si>
  <si>
    <t>Upgrading of Kumi-Ngora-Brooks Corner-Serere-Kagwara Road</t>
  </si>
  <si>
    <t>1817</t>
  </si>
  <si>
    <t>Construction and Equipping of the Planning House</t>
  </si>
  <si>
    <t>1818</t>
  </si>
  <si>
    <t>Rehabilitation of Matugga-Kapeeka Road (42km)</t>
  </si>
  <si>
    <t>1819</t>
  </si>
  <si>
    <t>Rehabilitation of Busunju-Kiboga-Hoima Road (145km)</t>
  </si>
  <si>
    <t>1820</t>
  </si>
  <si>
    <t>Rehabilitation of Karuma-Packwach Road (106km)</t>
  </si>
  <si>
    <t>1822</t>
  </si>
  <si>
    <t>Emergency Reconstruction of selected sections along Kampala -Masaka Road</t>
  </si>
  <si>
    <t>1823</t>
  </si>
  <si>
    <t>Construction of New Ssezibwa Bridge</t>
  </si>
  <si>
    <t>1824</t>
  </si>
  <si>
    <t>Upgrading of Hamurwa Kerere Kanungu Kanyantorogo Butogota Buhoma/ Hamayanja Ifasha Ikumba Road (143km) from Gravel to Paved Standard</t>
  </si>
  <si>
    <t>1825</t>
  </si>
  <si>
    <t>Multinational Lakes Edward and Albert Integrated Water Resources Management Project (LEAF III)</t>
  </si>
  <si>
    <t>1826</t>
  </si>
  <si>
    <t>Strategic Towns Water Supply and Sanitation Project</t>
  </si>
  <si>
    <t>1827</t>
  </si>
  <si>
    <t>Construction of 400kv Karuma-Tororo Transmission Line and 132kv Ntinda Substation</t>
  </si>
  <si>
    <t>1828</t>
  </si>
  <si>
    <t>Rural Electrification and Connectivity Project</t>
  </si>
  <si>
    <t>1829</t>
  </si>
  <si>
    <t>Land Economic Competitiveness Project</t>
  </si>
  <si>
    <t>1831</t>
  </si>
  <si>
    <t>Coffee Value Chain Development Project</t>
  </si>
  <si>
    <t>1833</t>
  </si>
  <si>
    <t>Support Uganda Mineral-based Industrialisation Project (SUMIP)</t>
  </si>
  <si>
    <t>1834</t>
  </si>
  <si>
    <t>Kalangala and Itanda Falls Conservation and Protection Project (KIFP)</t>
  </si>
  <si>
    <t>1835</t>
  </si>
  <si>
    <t>Busitema University Infrastructure Development Project II</t>
  </si>
  <si>
    <t>1836</t>
  </si>
  <si>
    <t>Makerere University Business School Infrastructure Development Project</t>
  </si>
  <si>
    <t>1837</t>
  </si>
  <si>
    <t>Water Supply and Sanitation for Institutions Project</t>
  </si>
  <si>
    <t>Integrated Transport Infrastructure And Services</t>
  </si>
  <si>
    <t>Natural Resources, Environment, Climate Change, Land And Water Management</t>
  </si>
  <si>
    <t xml:space="preserve">Sustainable Urbanisation And Housing </t>
  </si>
  <si>
    <t xml:space="preserve">Agro-Industrialization </t>
  </si>
  <si>
    <t>30/6/2029</t>
  </si>
  <si>
    <t>Upgrading of Karenga-Kapedo-Kaabong Road (68Km) from Gravel to Paved Standard</t>
  </si>
  <si>
    <t>Rehabilitation of Kikorongo-Bwera-Mpondwe Road (38.2Km)</t>
  </si>
  <si>
    <t>Upgrading of Nakaseke-Singo-Kituuma Road (71Km)</t>
  </si>
  <si>
    <t>Support to Integrated Community Learning for Wealth Creation (SUICOLEW)</t>
  </si>
  <si>
    <t>GET Access Uganda Mini-Grid Systems Project</t>
  </si>
  <si>
    <t>Construction of the UBOS Entebbe Office Block</t>
  </si>
  <si>
    <t>Mountains of the Moon University (MMU) Infrastructure Development</t>
  </si>
  <si>
    <t>Construction of a 20MW Nakasongola Solar PV Power Plant Project</t>
  </si>
  <si>
    <t>Automation of Immigation and Citizen Control Services</t>
  </si>
  <si>
    <t xml:space="preserve">Governance And Security  </t>
  </si>
  <si>
    <t>1781</t>
  </si>
  <si>
    <t>Feacal Sludge Management Enhancement Project(FSMEP)</t>
  </si>
  <si>
    <t>1799</t>
  </si>
  <si>
    <t>Enhancing Resilience of Communities and Fragile Ecosystems to Climate Change Risk in Katonga and Mpologoma Catchments Project</t>
  </si>
  <si>
    <t>Social</t>
  </si>
  <si>
    <t>1787</t>
  </si>
  <si>
    <t>Water for Production Regional Centre-West Phase II</t>
  </si>
  <si>
    <t>1788</t>
  </si>
  <si>
    <t>Water for Production Regional Centre - North Phase II</t>
  </si>
  <si>
    <t>1789</t>
  </si>
  <si>
    <t>Water for Production Regional Centre - East Phase II</t>
  </si>
  <si>
    <t>1790</t>
  </si>
  <si>
    <t xml:space="preserve"> Water for Production Regional Centre - Karamoja</t>
  </si>
  <si>
    <t>1791</t>
  </si>
  <si>
    <t xml:space="preserve"> Water for Production Regional Centre - Central</t>
  </si>
  <si>
    <t>1906</t>
  </si>
  <si>
    <t>1869</t>
  </si>
  <si>
    <t>1914</t>
  </si>
  <si>
    <t>1916</t>
  </si>
  <si>
    <t>1867</t>
  </si>
  <si>
    <t>1872</t>
  </si>
  <si>
    <t>1935</t>
  </si>
  <si>
    <t>1909</t>
  </si>
  <si>
    <t>1939</t>
  </si>
  <si>
    <t>1870</t>
  </si>
  <si>
    <t>1879</t>
  </si>
  <si>
    <t>1894</t>
  </si>
  <si>
    <t>1898</t>
  </si>
  <si>
    <t>1926</t>
  </si>
  <si>
    <t>1923</t>
  </si>
  <si>
    <t>1899</t>
  </si>
  <si>
    <t>1888</t>
  </si>
  <si>
    <t>1885</t>
  </si>
  <si>
    <t>1883</t>
  </si>
  <si>
    <t>1890</t>
  </si>
  <si>
    <t>1892</t>
  </si>
  <si>
    <t>1921</t>
  </si>
  <si>
    <t>1880</t>
  </si>
  <si>
    <t>1897</t>
  </si>
  <si>
    <t>1933</t>
  </si>
  <si>
    <t>1896</t>
  </si>
  <si>
    <t>1927</t>
  </si>
  <si>
    <t>1931</t>
  </si>
  <si>
    <t>1913</t>
  </si>
  <si>
    <t>1952</t>
  </si>
  <si>
    <t>1905</t>
  </si>
  <si>
    <t>1973</t>
  </si>
  <si>
    <t>1974</t>
  </si>
  <si>
    <t>1975</t>
  </si>
  <si>
    <t>1953</t>
  </si>
  <si>
    <t>1954</t>
  </si>
  <si>
    <t>1955</t>
  </si>
  <si>
    <t>1881</t>
  </si>
  <si>
    <t>1911</t>
  </si>
  <si>
    <t>1900</t>
  </si>
  <si>
    <t>1877</t>
  </si>
  <si>
    <t>1976</t>
  </si>
  <si>
    <t>1878</t>
  </si>
  <si>
    <t>1902</t>
  </si>
  <si>
    <t>1977</t>
  </si>
  <si>
    <t>1876</t>
  </si>
  <si>
    <t>1889</t>
  </si>
  <si>
    <t>1978</t>
  </si>
  <si>
    <t>1910</t>
  </si>
  <si>
    <t>1882</t>
  </si>
  <si>
    <t>1868</t>
  </si>
  <si>
    <t>1863</t>
  </si>
  <si>
    <t>1895</t>
  </si>
  <si>
    <t>1884</t>
  </si>
  <si>
    <t>1904</t>
  </si>
  <si>
    <t>1915</t>
  </si>
  <si>
    <t>1937</t>
  </si>
  <si>
    <t>1864</t>
  </si>
  <si>
    <t>1862</t>
  </si>
  <si>
    <t>1893</t>
  </si>
  <si>
    <t>1871</t>
  </si>
  <si>
    <t>1912</t>
  </si>
  <si>
    <t>1908</t>
  </si>
  <si>
    <t>1956</t>
  </si>
  <si>
    <t>1907</t>
  </si>
  <si>
    <t>1875</t>
  </si>
  <si>
    <t>1924</t>
  </si>
  <si>
    <t>1979</t>
  </si>
  <si>
    <t>1866</t>
  </si>
  <si>
    <t>1865</t>
  </si>
  <si>
    <t>1980</t>
  </si>
  <si>
    <t>Uganda Vocational and Technical Assessment Board</t>
  </si>
  <si>
    <t>Institutional Development of the Uganda Vocational and Technical Assessment Board</t>
  </si>
  <si>
    <t>1874</t>
  </si>
  <si>
    <t>1941</t>
  </si>
  <si>
    <t>1982</t>
  </si>
  <si>
    <t>1984</t>
  </si>
  <si>
    <t>1983</t>
  </si>
  <si>
    <t>1985</t>
  </si>
  <si>
    <t>1986</t>
  </si>
  <si>
    <t>1987</t>
  </si>
  <si>
    <t>1988</t>
  </si>
  <si>
    <t>1932</t>
  </si>
  <si>
    <t>1989</t>
  </si>
  <si>
    <t>1891</t>
  </si>
  <si>
    <t>1991</t>
  </si>
  <si>
    <t>1930</t>
  </si>
  <si>
    <t>1957</t>
  </si>
  <si>
    <t>1958</t>
  </si>
  <si>
    <t>1959</t>
  </si>
  <si>
    <t>1925</t>
  </si>
  <si>
    <t>1960</t>
  </si>
  <si>
    <t>1961</t>
  </si>
  <si>
    <t>1962</t>
  </si>
  <si>
    <t>1963</t>
  </si>
  <si>
    <t>1964</t>
  </si>
  <si>
    <t>1965</t>
  </si>
  <si>
    <t>1966</t>
  </si>
  <si>
    <t>1967</t>
  </si>
  <si>
    <t>1968</t>
  </si>
  <si>
    <t>1969</t>
  </si>
  <si>
    <t>Institutional Development of National Trauma Emergency Center Hospital</t>
  </si>
  <si>
    <t>1970</t>
  </si>
  <si>
    <t>1922</t>
  </si>
  <si>
    <t>1903</t>
  </si>
  <si>
    <t>1901</t>
  </si>
  <si>
    <t>1929</t>
  </si>
  <si>
    <t>1938</t>
  </si>
  <si>
    <t>1940</t>
  </si>
  <si>
    <t>1942</t>
  </si>
  <si>
    <t>1997</t>
  </si>
  <si>
    <t>1943</t>
  </si>
  <si>
    <t>1951</t>
  </si>
  <si>
    <t>1944</t>
  </si>
  <si>
    <t>1945</t>
  </si>
  <si>
    <t>1946</t>
  </si>
  <si>
    <t>1947</t>
  </si>
  <si>
    <t>1948</t>
  </si>
  <si>
    <t>1949</t>
  </si>
  <si>
    <t>1950</t>
  </si>
  <si>
    <t>1849</t>
  </si>
  <si>
    <t>Construction of Standard Gauge Railway</t>
  </si>
  <si>
    <t>1850</t>
  </si>
  <si>
    <t>Uganda Cities and Municipalities Infrastructure Development Project (UCMID)</t>
  </si>
  <si>
    <t>1851</t>
  </si>
  <si>
    <t>Hoima-Kinyara-Kafu 220KV Transmission Line and Associated Sustations</t>
  </si>
  <si>
    <t>1852</t>
  </si>
  <si>
    <t>Development and Improvement of Special Needs Education II</t>
  </si>
  <si>
    <t>1853</t>
  </si>
  <si>
    <t>The Uganda Smart Education Project</t>
  </si>
  <si>
    <t>1854</t>
  </si>
  <si>
    <t>The Uganda Geothermal Resources Development Project Phase II</t>
  </si>
  <si>
    <t>1855</t>
  </si>
  <si>
    <t>Uganda Cancer Institute Project II</t>
  </si>
  <si>
    <t>1856</t>
  </si>
  <si>
    <t>Uganda National Examination Board Infrastructure Project II</t>
  </si>
  <si>
    <t>1857</t>
  </si>
  <si>
    <t>Lira University Infrastructure Project II</t>
  </si>
  <si>
    <t>1858</t>
  </si>
  <si>
    <t>Development of Primary Schools Project</t>
  </si>
  <si>
    <t>1859</t>
  </si>
  <si>
    <t>Climate Smart Water and Sanitation Investment Project</t>
  </si>
  <si>
    <t>1860</t>
  </si>
  <si>
    <t>Transboundary Water Resources management</t>
  </si>
  <si>
    <t>1917</t>
  </si>
  <si>
    <t>Soroti University Infrastructure Development Project II</t>
  </si>
  <si>
    <t>1918</t>
  </si>
  <si>
    <t>Construction of Office Accommodation for URA Stations</t>
  </si>
  <si>
    <t>1919</t>
  </si>
  <si>
    <t>Development Response to Displacement Impacts Projects (DRDIP)II</t>
  </si>
  <si>
    <t>1920</t>
  </si>
  <si>
    <t>Northern Uganda Social Action Fund (NUSAF IV)</t>
  </si>
  <si>
    <t>1992</t>
  </si>
  <si>
    <t>Construction of the 400KV Olwiyo Nimule Transmission Line and Associated Substations Project</t>
  </si>
  <si>
    <t>1993</t>
  </si>
  <si>
    <t xml:space="preserve">Rehabilitation of 380MW Nalubaale and Kira Complex </t>
  </si>
  <si>
    <t>1994</t>
  </si>
  <si>
    <t>Upgrade of Mutundwe-Buloba-Kabulasoke-Masaka and Kabulasoke-Nkonge-Rugonjo-Nkenda 132kV Transmission line and Associated substations</t>
  </si>
  <si>
    <t>1995</t>
  </si>
  <si>
    <t>Uganda Learning Acceleration Program (ULEARN)</t>
  </si>
  <si>
    <t>1996</t>
  </si>
  <si>
    <t>Emergency Medical Services Acceleration Project</t>
  </si>
  <si>
    <t>GoU FY 2025/26</t>
  </si>
  <si>
    <t>EF FY 2025/26</t>
  </si>
  <si>
    <t>310</t>
  </si>
  <si>
    <t>Lira University</t>
  </si>
  <si>
    <t>1934</t>
  </si>
  <si>
    <t>Institutional Development of Lira University</t>
  </si>
  <si>
    <t xml:space="preserve">Governance and Security  </t>
  </si>
  <si>
    <t>Rescope</t>
  </si>
  <si>
    <t>FY31-32</t>
  </si>
  <si>
    <t xml:space="preserve">FY26-27 sum </t>
  </si>
  <si>
    <t>FY2 (FY27-28) Commitments</t>
  </si>
  <si>
    <t>FY3 (FY28-29) Commitments</t>
  </si>
  <si>
    <t>FY4 (FY29-30) Commitments</t>
  </si>
  <si>
    <t>FY5 (FY30-31) Commitments</t>
  </si>
  <si>
    <t>FY6 (FY31-32) Commitments</t>
  </si>
  <si>
    <r>
      <t xml:space="preserve">FY2 (FY27-28) </t>
    </r>
    <r>
      <rPr>
        <sz val="14"/>
        <rFont val="Segoe UI"/>
        <family val="2"/>
      </rPr>
      <t>Commitments</t>
    </r>
  </si>
  <si>
    <r>
      <t xml:space="preserve">FY3 (FY28-29) </t>
    </r>
    <r>
      <rPr>
        <sz val="14"/>
        <rFont val="Segoe UI"/>
        <family val="2"/>
      </rPr>
      <t>Commitments</t>
    </r>
  </si>
  <si>
    <r>
      <t xml:space="preserve">FY4 (FY29-30) </t>
    </r>
    <r>
      <rPr>
        <sz val="14"/>
        <rFont val="Segoe UI"/>
        <family val="2"/>
      </rPr>
      <t>Commitments</t>
    </r>
  </si>
  <si>
    <r>
      <t xml:space="preserve">FY5 (FY30-31) </t>
    </r>
    <r>
      <rPr>
        <sz val="14"/>
        <rFont val="Segoe UI"/>
        <family val="2"/>
      </rPr>
      <t>Commitments</t>
    </r>
  </si>
  <si>
    <r>
      <t>FY6 (FY31-32)</t>
    </r>
    <r>
      <rPr>
        <sz val="14"/>
        <rFont val="Segoe UI"/>
        <family val="2"/>
      </rPr>
      <t xml:space="preserve"> Commitments</t>
    </r>
  </si>
  <si>
    <t>FY26-27 sum (signed)</t>
  </si>
  <si>
    <t>5. Commitment estimates for next fianncial year (FY26-27)</t>
  </si>
  <si>
    <t>Approved budget FY 25/26</t>
  </si>
  <si>
    <t>4. Approved Budget FY 25-26</t>
  </si>
  <si>
    <t>Cumulative spending to end FY 24/25</t>
  </si>
  <si>
    <t>This refers to the approved budget for the project in FY 2025/26 by source of funding</t>
  </si>
  <si>
    <t xml:space="preserve">This refers to the amount of arrears (in Ushs) that were verified by the Internal Auditor General for the goods and services or certificates provided but not paid for as at end of FY 2024/25. </t>
  </si>
  <si>
    <t>5. Commitment estimates for next financial year (FY26-27)</t>
  </si>
  <si>
    <t>This relates to amount of funds to be paid to the contract upon completion of deliverables under the signed contract in FY 2026/27. These funds should be indicated in Uganda Shillings.</t>
  </si>
  <si>
    <t>Total cash expenditure from initiation to end of last FY 2024/25 (Caution! Do not double count Arrears).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</si>
</sst>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 #,##0.00_);_(* \(#,##0.00\);_(* &quot;-&quot;??_);_(@_)"/>
    <numFmt numFmtId="165" formatCode="_-* #,##0_-;\-* #,##0_-;_-* &quot;-&quot;??_-;_-@_-"/>
    <numFmt numFmtId="166" formatCode="dd/mm/yyyy;@"/>
    <numFmt numFmtId="167" formatCode="_-* #,##0.000_-;\-* #,##0.000_-;_-* &quot;-&quot;??_-;_-@_-"/>
    <numFmt numFmtId="168" formatCode="[$]dd/mm/yyyy;@"/>
    <numFmt numFmtId="169" formatCode="_-* #,##0.0_-;\-* #,##0.0_-;_-* &quot;-&quot;_-;_-@_-"/>
    <numFmt numFmtId="170" formatCode="_([$UGX]\ * #,##0.00_);_([$UGX]\ * \(#,##0.00\);_([$UGX]\ * &quot;-&quot;??_);_(@_)"/>
    <numFmt numFmtId="171" formatCode="#,##0.0,,,"/>
  </numFmts>
  <fonts count="45"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sz val="10"/>
      <name val="Arial"/>
      <family val="2"/>
    </font>
    <font>
      <b/>
      <sz val="11"/>
      <color theme="0"/>
      <name val="Calibri"/>
      <family val="2"/>
      <scheme val="minor"/>
    </font>
    <font>
      <b/>
      <sz val="12"/>
      <color theme="0"/>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8"/>
      <name val="Calibri"/>
      <family val="2"/>
      <scheme val="minor"/>
    </font>
    <font>
      <b/>
      <sz val="11"/>
      <color rgb="FFFF0000"/>
      <name val="Calibri"/>
      <family val="2"/>
      <scheme val="minor"/>
    </font>
    <font>
      <sz val="11"/>
      <color theme="1"/>
      <name val="Calibri"/>
      <family val="2"/>
    </font>
    <font>
      <b/>
      <sz val="11"/>
      <name val="Calibri"/>
      <family val="2"/>
      <scheme val="minor"/>
    </font>
    <font>
      <sz val="11"/>
      <color rgb="FFFF0000"/>
      <name val="Calibri"/>
      <family val="2"/>
      <scheme val="minor"/>
    </font>
    <font>
      <b/>
      <sz val="11"/>
      <color theme="1"/>
      <name val="Bookman Old Style"/>
      <family val="1"/>
    </font>
    <font>
      <b/>
      <sz val="11"/>
      <color theme="0"/>
      <name val="Bookman Old Style"/>
      <family val="1"/>
    </font>
    <font>
      <sz val="10"/>
      <color rgb="FF0070C0"/>
      <name val="Calibri"/>
      <family val="2"/>
      <scheme val="minor"/>
    </font>
    <font>
      <sz val="10"/>
      <name val="Calibri"/>
      <family val="2"/>
      <scheme val="minor"/>
    </font>
    <font>
      <sz val="10"/>
      <color rgb="FFFF0000"/>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4"/>
      <name val="Calibri"/>
      <family val="2"/>
      <scheme val="minor"/>
    </font>
    <font>
      <b/>
      <i/>
      <sz val="14"/>
      <name val="Calibri"/>
      <family val="2"/>
      <scheme val="minor"/>
    </font>
    <font>
      <b/>
      <sz val="14"/>
      <color theme="0"/>
      <name val="Calibri"/>
      <family val="2"/>
      <scheme val="minor"/>
    </font>
    <font>
      <b/>
      <sz val="14"/>
      <name val="Segoe UI"/>
      <family val="2"/>
    </font>
    <font>
      <sz val="14"/>
      <name val="Segoe UI"/>
      <family val="2"/>
    </font>
    <font>
      <b/>
      <sz val="14"/>
      <color theme="0"/>
      <name val="Segoe UI"/>
      <family val="2"/>
    </font>
    <font>
      <sz val="14"/>
      <color theme="0"/>
      <name val="Segoe UI"/>
      <family val="2"/>
    </font>
    <font>
      <sz val="14"/>
      <color theme="0"/>
      <name val="Calibri"/>
      <family val="2"/>
      <scheme val="minor"/>
    </font>
    <font>
      <sz val="14"/>
      <color theme="1"/>
      <name val="Segoe UI"/>
      <family val="2"/>
    </font>
    <font>
      <sz val="14"/>
      <color rgb="FF0070C0"/>
      <name val="Segoe UI"/>
      <family val="2"/>
    </font>
    <font>
      <b/>
      <sz val="14"/>
      <color rgb="FF0070C0"/>
      <name val="Segoe UI"/>
      <family val="2"/>
    </font>
    <font>
      <sz val="10"/>
      <color theme="1"/>
      <name val="Calibri"/>
      <family val="2"/>
      <scheme val="minor"/>
    </font>
    <font>
      <sz val="10"/>
      <name val="Calibri"/>
      <family val="2"/>
      <scheme val="minor"/>
    </font>
    <font>
      <sz val="10"/>
      <color rgb="FF0070C0"/>
      <name val="Calibri"/>
      <family val="2"/>
      <scheme val="minor"/>
    </font>
    <font>
      <sz val="11"/>
      <color theme="0"/>
      <name val="Calibri"/>
      <family val="2"/>
      <scheme val="minor"/>
    </font>
    <font>
      <sz val="10"/>
      <color theme="1"/>
      <name val="Calibri"/>
      <family val="2"/>
      <scheme val="minor"/>
    </font>
    <font>
      <sz val="10"/>
      <name val="Calibri"/>
      <family val="2"/>
      <scheme val="minor"/>
    </font>
    <font>
      <sz val="10"/>
      <color rgb="FF0070C0"/>
      <name val="Calibri"/>
      <family val="2"/>
      <scheme val="minor"/>
    </font>
    <font>
      <sz val="10"/>
      <color theme="1"/>
      <name val="Calibri"/>
      <family val="2"/>
      <scheme val="minor"/>
    </font>
    <font>
      <b/>
      <sz val="11"/>
      <color theme="1"/>
      <name val="Bookman Old Style"/>
      <family val="1"/>
    </font>
    <font>
      <sz val="10"/>
      <name val="Calibri"/>
      <family val="2"/>
      <scheme val="minor"/>
    </font>
    <font>
      <sz val="10"/>
      <color rgb="FF0070C0"/>
      <name val="Calibri"/>
      <family val="2"/>
      <scheme val="minor"/>
    </font>
  </fonts>
  <fills count="18">
    <fill>
      <patternFill patternType="none"/>
    </fill>
    <fill>
      <patternFill patternType="gray125"/>
    </fill>
    <fill>
      <patternFill patternType="solid">
        <fgColor rgb="FF0070C0"/>
        <bgColor indexed="64"/>
      </patternFill>
    </fill>
    <fill>
      <patternFill patternType="solid">
        <fgColor rgb="FF7030A0"/>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theme="0" tint="-0.14999847407452621"/>
        <bgColor indexed="64"/>
      </patternFill>
    </fill>
    <fill>
      <patternFill patternType="solid">
        <fgColor rgb="FF002060"/>
        <bgColor indexed="64"/>
      </patternFill>
    </fill>
    <fill>
      <patternFill patternType="solid">
        <fgColor rgb="FFFFFF00"/>
        <bgColor indexed="64"/>
      </patternFill>
    </fill>
    <fill>
      <patternFill patternType="solid">
        <fgColor theme="0"/>
        <bgColor indexed="64"/>
      </patternFill>
    </fill>
    <fill>
      <patternFill patternType="solid">
        <fgColor rgb="FFC0000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7" tint="0.79998168889431442"/>
        <bgColor indexed="64"/>
      </patternFill>
    </fill>
    <fill>
      <patternFill patternType="solid">
        <fgColor theme="8"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9">
    <xf numFmtId="0" fontId="0" fillId="0" borderId="0"/>
    <xf numFmtId="43" fontId="3" fillId="0" borderId="0" applyFont="0" applyFill="0" applyBorder="0" applyAlignment="0" applyProtection="0"/>
    <xf numFmtId="0" fontId="4" fillId="0" borderId="0"/>
    <xf numFmtId="0" fontId="4" fillId="0" borderId="0"/>
    <xf numFmtId="164" fontId="3" fillId="0" borderId="0" applyFont="0" applyFill="0" applyBorder="0" applyAlignment="0" applyProtection="0"/>
    <xf numFmtId="0" fontId="4" fillId="0" borderId="0"/>
    <xf numFmtId="0" fontId="12" fillId="0" borderId="0"/>
    <xf numFmtId="41" fontId="3" fillId="0" borderId="0" applyFont="0" applyFill="0" applyBorder="0" applyAlignment="0" applyProtection="0"/>
    <xf numFmtId="0" fontId="3" fillId="0" borderId="0"/>
  </cellStyleXfs>
  <cellXfs count="233">
    <xf numFmtId="0" fontId="0" fillId="0" borderId="0" xfId="0"/>
    <xf numFmtId="0" fontId="1" fillId="0" borderId="0" xfId="0" applyFont="1"/>
    <xf numFmtId="0" fontId="8" fillId="10" borderId="0" xfId="0" applyFont="1" applyFill="1" applyAlignment="1">
      <alignment horizontal="center"/>
    </xf>
    <xf numFmtId="0" fontId="8" fillId="10" borderId="11" xfId="0" applyFont="1" applyFill="1" applyBorder="1"/>
    <xf numFmtId="0" fontId="8" fillId="10" borderId="13" xfId="0" applyFont="1" applyFill="1" applyBorder="1"/>
    <xf numFmtId="0" fontId="8" fillId="10" borderId="15" xfId="0" applyFont="1" applyFill="1" applyBorder="1"/>
    <xf numFmtId="0" fontId="7" fillId="10" borderId="11" xfId="0" applyFont="1" applyFill="1" applyBorder="1"/>
    <xf numFmtId="0" fontId="9" fillId="8" borderId="8" xfId="0" applyFont="1" applyFill="1" applyBorder="1" applyAlignment="1">
      <alignment vertical="center"/>
    </xf>
    <xf numFmtId="0" fontId="9" fillId="8" borderId="9" xfId="0" applyFont="1" applyFill="1" applyBorder="1" applyAlignment="1">
      <alignment vertical="center" wrapText="1"/>
    </xf>
    <xf numFmtId="0" fontId="6" fillId="8" borderId="1" xfId="0" applyFont="1" applyFill="1" applyBorder="1" applyAlignment="1">
      <alignment horizontal="left" vertical="center"/>
    </xf>
    <xf numFmtId="0" fontId="0" fillId="0" borderId="0" xfId="0" pivotButton="1"/>
    <xf numFmtId="0" fontId="0" fillId="0" borderId="0" xfId="0" applyAlignment="1">
      <alignment horizontal="left"/>
    </xf>
    <xf numFmtId="0" fontId="8" fillId="10" borderId="4" xfId="0" applyFont="1" applyFill="1" applyBorder="1" applyAlignment="1">
      <alignment horizontal="right"/>
    </xf>
    <xf numFmtId="165" fontId="8" fillId="10" borderId="7" xfId="1" applyNumberFormat="1" applyFont="1" applyFill="1" applyBorder="1" applyAlignment="1">
      <alignment horizontal="right"/>
    </xf>
    <xf numFmtId="165" fontId="8" fillId="10" borderId="12" xfId="1" applyNumberFormat="1" applyFont="1" applyFill="1" applyBorder="1" applyAlignment="1">
      <alignment horizontal="right"/>
    </xf>
    <xf numFmtId="165" fontId="8" fillId="10" borderId="5" xfId="1" applyNumberFormat="1" applyFont="1" applyFill="1" applyBorder="1" applyAlignment="1">
      <alignment horizontal="right"/>
    </xf>
    <xf numFmtId="165" fontId="8" fillId="10" borderId="14" xfId="1" applyNumberFormat="1" applyFont="1" applyFill="1" applyBorder="1" applyAlignment="1">
      <alignment horizontal="right"/>
    </xf>
    <xf numFmtId="165" fontId="8" fillId="10" borderId="16" xfId="1" applyNumberFormat="1" applyFont="1" applyFill="1" applyBorder="1" applyAlignment="1">
      <alignment horizontal="right"/>
    </xf>
    <xf numFmtId="165" fontId="8" fillId="10" borderId="17" xfId="1" applyNumberFormat="1" applyFont="1" applyFill="1" applyBorder="1" applyAlignment="1">
      <alignment horizontal="right"/>
    </xf>
    <xf numFmtId="167" fontId="8" fillId="10" borderId="0" xfId="1" applyNumberFormat="1" applyFont="1" applyFill="1" applyBorder="1" applyAlignment="1">
      <alignment horizontal="right"/>
    </xf>
    <xf numFmtId="0" fontId="9" fillId="8" borderId="9" xfId="0" applyFont="1" applyFill="1" applyBorder="1" applyAlignment="1">
      <alignment horizontal="center" vertical="center"/>
    </xf>
    <xf numFmtId="0" fontId="9" fillId="8" borderId="10" xfId="0" applyFont="1" applyFill="1" applyBorder="1" applyAlignment="1">
      <alignment horizontal="center" vertical="center"/>
    </xf>
    <xf numFmtId="165" fontId="8" fillId="10" borderId="0" xfId="1" applyNumberFormat="1" applyFont="1" applyFill="1" applyBorder="1" applyAlignment="1">
      <alignment horizontal="right"/>
    </xf>
    <xf numFmtId="0" fontId="7" fillId="12" borderId="20" xfId="0" applyFont="1" applyFill="1" applyBorder="1" applyAlignment="1">
      <alignment horizontal="left" vertical="center"/>
    </xf>
    <xf numFmtId="0" fontId="7" fillId="12" borderId="7" xfId="0" applyFont="1" applyFill="1" applyBorder="1" applyAlignment="1">
      <alignment horizontal="left" vertical="center" wrapText="1"/>
    </xf>
    <xf numFmtId="0" fontId="7" fillId="12" borderId="7" xfId="0" applyFont="1" applyFill="1" applyBorder="1" applyAlignment="1">
      <alignment horizontal="center" vertical="center"/>
    </xf>
    <xf numFmtId="0" fontId="7" fillId="12" borderId="21" xfId="0" applyFont="1" applyFill="1" applyBorder="1" applyAlignment="1">
      <alignment horizontal="center" vertical="center"/>
    </xf>
    <xf numFmtId="0" fontId="8" fillId="10" borderId="22" xfId="0" applyFont="1" applyFill="1" applyBorder="1"/>
    <xf numFmtId="165" fontId="8" fillId="10" borderId="23" xfId="1" applyNumberFormat="1" applyFont="1" applyFill="1" applyBorder="1" applyAlignment="1">
      <alignment horizontal="right"/>
    </xf>
    <xf numFmtId="0" fontId="8" fillId="10" borderId="24" xfId="0" applyFont="1" applyFill="1" applyBorder="1"/>
    <xf numFmtId="165" fontId="8" fillId="10" borderId="25" xfId="1" applyNumberFormat="1" applyFont="1" applyFill="1" applyBorder="1" applyAlignment="1">
      <alignment horizontal="right"/>
    </xf>
    <xf numFmtId="0" fontId="7" fillId="10" borderId="2" xfId="0" applyFont="1" applyFill="1" applyBorder="1"/>
    <xf numFmtId="0" fontId="8" fillId="10" borderId="3" xfId="0" applyFont="1" applyFill="1" applyBorder="1" applyAlignment="1">
      <alignment horizontal="right"/>
    </xf>
    <xf numFmtId="0" fontId="7" fillId="14" borderId="20" xfId="0" applyFont="1" applyFill="1" applyBorder="1" applyAlignment="1">
      <alignment horizontal="left" vertical="center"/>
    </xf>
    <xf numFmtId="0" fontId="7" fillId="14" borderId="7" xfId="0" applyFont="1" applyFill="1" applyBorder="1" applyAlignment="1">
      <alignment horizontal="left" vertical="center"/>
    </xf>
    <xf numFmtId="0" fontId="7" fillId="14" borderId="7" xfId="0" applyFont="1" applyFill="1" applyBorder="1" applyAlignment="1">
      <alignment horizontal="left" vertical="center" wrapText="1"/>
    </xf>
    <xf numFmtId="0" fontId="7" fillId="14" borderId="7" xfId="0" applyFont="1" applyFill="1" applyBorder="1" applyAlignment="1">
      <alignment horizontal="center" vertical="center"/>
    </xf>
    <xf numFmtId="0" fontId="7" fillId="14" borderId="21" xfId="0" applyFont="1" applyFill="1" applyBorder="1" applyAlignment="1">
      <alignment horizontal="center" vertical="center"/>
    </xf>
    <xf numFmtId="167" fontId="8" fillId="10" borderId="23" xfId="1" applyNumberFormat="1" applyFont="1" applyFill="1" applyBorder="1" applyAlignment="1">
      <alignment horizontal="right"/>
    </xf>
    <xf numFmtId="167" fontId="8" fillId="10" borderId="4" xfId="1" applyNumberFormat="1" applyFont="1" applyFill="1" applyBorder="1" applyAlignment="1">
      <alignment horizontal="right"/>
    </xf>
    <xf numFmtId="167" fontId="8" fillId="10" borderId="3" xfId="1" applyNumberFormat="1" applyFont="1" applyFill="1" applyBorder="1" applyAlignment="1">
      <alignment horizontal="right"/>
    </xf>
    <xf numFmtId="0" fontId="11" fillId="0" borderId="0" xfId="0" applyFont="1"/>
    <xf numFmtId="0" fontId="2" fillId="14" borderId="1" xfId="0" applyFont="1" applyFill="1" applyBorder="1" applyAlignment="1">
      <alignment horizontal="left" vertical="center" wrapText="1"/>
    </xf>
    <xf numFmtId="0" fontId="1" fillId="7" borderId="1" xfId="0" applyFont="1" applyFill="1" applyBorder="1"/>
    <xf numFmtId="0" fontId="5" fillId="11" borderId="1" xfId="0" applyFont="1" applyFill="1" applyBorder="1" applyAlignment="1">
      <alignment horizontal="left" vertical="center" wrapText="1"/>
    </xf>
    <xf numFmtId="0" fontId="5" fillId="4" borderId="1" xfId="0" applyFont="1" applyFill="1" applyBorder="1" applyAlignment="1">
      <alignment horizontal="left" vertical="center" wrapText="1"/>
    </xf>
    <xf numFmtId="0" fontId="1" fillId="9"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1" fillId="7" borderId="1" xfId="0" applyFont="1" applyFill="1" applyBorder="1" applyAlignment="1">
      <alignment horizontal="left"/>
    </xf>
    <xf numFmtId="0" fontId="0" fillId="0" borderId="1" xfId="0" applyBorder="1" applyAlignment="1">
      <alignment horizontal="left" wrapText="1"/>
    </xf>
    <xf numFmtId="0" fontId="0" fillId="0" borderId="1" xfId="0" applyBorder="1" applyAlignment="1">
      <alignment horizontal="left"/>
    </xf>
    <xf numFmtId="0" fontId="16" fillId="5" borderId="25" xfId="0" applyFont="1" applyFill="1" applyBorder="1" applyAlignment="1">
      <alignment vertical="center"/>
    </xf>
    <xf numFmtId="0" fontId="15" fillId="0" borderId="25" xfId="0" applyFont="1" applyBorder="1" applyAlignment="1">
      <alignment vertical="center"/>
    </xf>
    <xf numFmtId="0" fontId="15" fillId="0" borderId="27" xfId="0" applyFont="1" applyBorder="1" applyAlignment="1">
      <alignment vertical="center"/>
    </xf>
    <xf numFmtId="0" fontId="15" fillId="0" borderId="24" xfId="0" applyFont="1" applyBorder="1" applyAlignment="1">
      <alignment vertical="center"/>
    </xf>
    <xf numFmtId="0" fontId="1" fillId="0" borderId="0" xfId="0" applyFont="1" applyAlignment="1">
      <alignment vertical="center"/>
    </xf>
    <xf numFmtId="0" fontId="2" fillId="0" borderId="1" xfId="0" applyFont="1" applyBorder="1" applyAlignment="1">
      <alignment horizontal="left" wrapText="1"/>
    </xf>
    <xf numFmtId="49" fontId="8" fillId="0" borderId="1" xfId="0" quotePrefix="1" applyNumberFormat="1" applyFont="1" applyBorder="1"/>
    <xf numFmtId="0" fontId="8" fillId="0" borderId="1" xfId="0" quotePrefix="1" applyFont="1" applyBorder="1"/>
    <xf numFmtId="0" fontId="17" fillId="0" borderId="1" xfId="0" quotePrefix="1" applyFont="1" applyBorder="1"/>
    <xf numFmtId="41" fontId="8" fillId="0" borderId="1" xfId="7" applyFont="1" applyFill="1" applyBorder="1"/>
    <xf numFmtId="0" fontId="8" fillId="0" borderId="1" xfId="0" applyFont="1" applyBorder="1"/>
    <xf numFmtId="169" fontId="8" fillId="0" borderId="1" xfId="7" applyNumberFormat="1" applyFont="1" applyFill="1" applyBorder="1"/>
    <xf numFmtId="0" fontId="17" fillId="0" borderId="1" xfId="0" applyFont="1" applyBorder="1"/>
    <xf numFmtId="0" fontId="18" fillId="0" borderId="1" xfId="0" quotePrefix="1" applyFont="1" applyBorder="1"/>
    <xf numFmtId="0" fontId="1" fillId="7" borderId="6" xfId="0" applyFont="1" applyFill="1" applyBorder="1" applyAlignment="1">
      <alignment horizontal="left"/>
    </xf>
    <xf numFmtId="0" fontId="20" fillId="0" borderId="0" xfId="0" applyFont="1"/>
    <xf numFmtId="49" fontId="8" fillId="0" borderId="1" xfId="0" applyNumberFormat="1" applyFont="1" applyBorder="1" applyAlignment="1">
      <alignment horizontal="left"/>
    </xf>
    <xf numFmtId="0" fontId="8" fillId="0" borderId="1" xfId="0" applyFont="1" applyBorder="1" applyAlignment="1">
      <alignment horizontal="left"/>
    </xf>
    <xf numFmtId="49" fontId="19" fillId="0" borderId="1" xfId="0" applyNumberFormat="1" applyFont="1" applyBorder="1" applyAlignment="1">
      <alignment horizontal="left"/>
    </xf>
    <xf numFmtId="0" fontId="1" fillId="7" borderId="1" xfId="0" applyFont="1" applyFill="1" applyBorder="1" applyAlignment="1">
      <alignment vertical="center" wrapText="1"/>
    </xf>
    <xf numFmtId="0" fontId="1" fillId="7" borderId="27" xfId="0" applyFont="1" applyFill="1" applyBorder="1" applyAlignment="1">
      <alignment vertical="center" wrapText="1"/>
    </xf>
    <xf numFmtId="0" fontId="21" fillId="0" borderId="0" xfId="0" applyFont="1" applyProtection="1">
      <protection locked="0"/>
    </xf>
    <xf numFmtId="0" fontId="22" fillId="0" borderId="1" xfId="0" applyFont="1" applyBorder="1" applyAlignment="1">
      <alignment horizontal="center" vertical="center" wrapText="1"/>
    </xf>
    <xf numFmtId="49" fontId="22" fillId="16" borderId="1" xfId="0" quotePrefix="1" applyNumberFormat="1" applyFont="1" applyFill="1" applyBorder="1" applyAlignment="1">
      <alignment horizontal="center" vertical="center"/>
    </xf>
    <xf numFmtId="0" fontId="23" fillId="0" borderId="1" xfId="0" applyFont="1" applyBorder="1" applyAlignment="1">
      <alignment horizontal="left" vertical="center"/>
    </xf>
    <xf numFmtId="0" fontId="23" fillId="0" borderId="1" xfId="0" applyFont="1" applyBorder="1" applyAlignment="1">
      <alignment horizontal="center" vertical="center" wrapText="1"/>
    </xf>
    <xf numFmtId="0" fontId="23" fillId="0" borderId="1" xfId="0" applyFont="1" applyBorder="1" applyAlignment="1">
      <alignment vertical="center" wrapText="1"/>
    </xf>
    <xf numFmtId="0" fontId="23" fillId="0" borderId="2" xfId="0" applyFont="1" applyBorder="1" applyAlignment="1">
      <alignment vertical="center" wrapText="1"/>
    </xf>
    <xf numFmtId="0" fontId="20" fillId="9" borderId="1" xfId="0" applyFont="1" applyFill="1" applyBorder="1" applyAlignment="1">
      <alignment horizontal="center" vertical="center"/>
    </xf>
    <xf numFmtId="0" fontId="25" fillId="3"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27" fillId="13" borderId="1" xfId="0" applyFont="1" applyFill="1" applyBorder="1" applyAlignment="1">
      <alignment horizontal="center" vertical="center" wrapText="1"/>
    </xf>
    <xf numFmtId="0" fontId="28" fillId="13" borderId="1" xfId="0" applyFont="1" applyFill="1" applyBorder="1" applyAlignment="1">
      <alignment horizontal="center" vertical="center" wrapText="1"/>
    </xf>
    <xf numFmtId="0" fontId="29" fillId="13" borderId="1" xfId="0" applyFont="1" applyFill="1" applyBorder="1" applyAlignment="1">
      <alignment horizontal="center" vertical="center" wrapText="1"/>
    </xf>
    <xf numFmtId="0" fontId="30" fillId="0" borderId="0" xfId="0" applyFont="1" applyProtection="1">
      <protection locked="0"/>
    </xf>
    <xf numFmtId="0" fontId="31" fillId="0" borderId="1" xfId="0" applyFont="1" applyBorder="1" applyAlignment="1" applyProtection="1">
      <alignment vertical="center" wrapText="1"/>
      <protection locked="0"/>
    </xf>
    <xf numFmtId="0" fontId="32" fillId="0" borderId="1" xfId="0" applyFont="1" applyBorder="1" applyAlignment="1" applyProtection="1">
      <alignment vertical="center" wrapText="1"/>
      <protection hidden="1"/>
    </xf>
    <xf numFmtId="166" fontId="32" fillId="15" borderId="18" xfId="0" applyNumberFormat="1" applyFont="1" applyFill="1" applyBorder="1" applyAlignment="1" applyProtection="1">
      <alignment horizontal="center" vertical="center" wrapText="1"/>
      <protection hidden="1"/>
    </xf>
    <xf numFmtId="166" fontId="32" fillId="15" borderId="19" xfId="0" applyNumberFormat="1" applyFont="1" applyFill="1" applyBorder="1" applyAlignment="1" applyProtection="1">
      <alignment horizontal="center" vertical="center" wrapText="1"/>
      <protection hidden="1"/>
    </xf>
    <xf numFmtId="170" fontId="31" fillId="0" borderId="1" xfId="1" applyNumberFormat="1" applyFont="1" applyFill="1" applyBorder="1" applyAlignment="1" applyProtection="1">
      <alignment vertical="center" wrapText="1"/>
      <protection locked="0"/>
    </xf>
    <xf numFmtId="170" fontId="33" fillId="17" borderId="1" xfId="1" applyNumberFormat="1" applyFont="1" applyFill="1" applyBorder="1" applyAlignment="1" applyProtection="1">
      <alignment vertical="center" wrapText="1"/>
      <protection hidden="1"/>
    </xf>
    <xf numFmtId="170" fontId="32" fillId="10" borderId="1" xfId="0" applyNumberFormat="1" applyFont="1" applyFill="1" applyBorder="1" applyAlignment="1" applyProtection="1">
      <alignment vertical="center" wrapText="1"/>
      <protection hidden="1"/>
    </xf>
    <xf numFmtId="0" fontId="21" fillId="0" borderId="1" xfId="0" applyFont="1" applyBorder="1" applyProtection="1">
      <protection locked="0"/>
    </xf>
    <xf numFmtId="15" fontId="21" fillId="0" borderId="0" xfId="0" applyNumberFormat="1" applyFont="1" applyProtection="1">
      <protection locked="0"/>
    </xf>
    <xf numFmtId="1" fontId="21" fillId="0" borderId="0" xfId="0" applyNumberFormat="1" applyFont="1" applyProtection="1">
      <protection locked="0"/>
    </xf>
    <xf numFmtId="2" fontId="21" fillId="0" borderId="0" xfId="0" applyNumberFormat="1" applyFont="1" applyProtection="1">
      <protection locked="0"/>
    </xf>
    <xf numFmtId="0" fontId="36" fillId="0" borderId="1" xfId="0" quotePrefix="1" applyFont="1" applyBorder="1"/>
    <xf numFmtId="0" fontId="35" fillId="0" borderId="1" xfId="0" quotePrefix="1" applyFont="1" applyBorder="1"/>
    <xf numFmtId="41" fontId="34" fillId="0" borderId="1" xfId="7" applyFont="1" applyFill="1" applyBorder="1"/>
    <xf numFmtId="0" fontId="23" fillId="0" borderId="1" xfId="0" applyFont="1" applyBorder="1" applyAlignment="1" applyProtection="1">
      <alignment horizontal="center" vertical="center"/>
      <protection hidden="1"/>
    </xf>
    <xf numFmtId="0" fontId="27" fillId="13" borderId="1" xfId="0" applyFont="1" applyFill="1" applyBorder="1" applyAlignment="1">
      <alignment horizontal="center" vertical="center"/>
    </xf>
    <xf numFmtId="0" fontId="0" fillId="0" borderId="0" xfId="0" quotePrefix="1"/>
    <xf numFmtId="0" fontId="29" fillId="8" borderId="27" xfId="0" applyFont="1" applyFill="1" applyBorder="1" applyAlignment="1">
      <alignment horizontal="center" vertical="center"/>
    </xf>
    <xf numFmtId="0" fontId="23" fillId="0" borderId="4" xfId="0" applyFont="1" applyBorder="1" applyAlignment="1" applyProtection="1">
      <alignment horizontal="center" vertical="center"/>
      <protection hidden="1"/>
    </xf>
    <xf numFmtId="0" fontId="0" fillId="0" borderId="1" xfId="0" applyBorder="1"/>
    <xf numFmtId="2" fontId="0" fillId="0" borderId="1" xfId="0" applyNumberFormat="1" applyBorder="1"/>
    <xf numFmtId="0" fontId="37" fillId="8" borderId="1" xfId="0" applyFont="1" applyFill="1" applyBorder="1"/>
    <xf numFmtId="0" fontId="5" fillId="8" borderId="1" xfId="0" applyFont="1" applyFill="1" applyBorder="1"/>
    <xf numFmtId="0" fontId="0" fillId="10" borderId="0" xfId="0" applyFill="1"/>
    <xf numFmtId="0" fontId="1" fillId="10" borderId="0" xfId="0" applyFont="1" applyFill="1"/>
    <xf numFmtId="0" fontId="0" fillId="10" borderId="1" xfId="0" applyFill="1" applyBorder="1"/>
    <xf numFmtId="171" fontId="0" fillId="0" borderId="0" xfId="0" applyNumberFormat="1"/>
    <xf numFmtId="0" fontId="21" fillId="0" borderId="1" xfId="0" applyFont="1" applyBorder="1"/>
    <xf numFmtId="0" fontId="21" fillId="0" borderId="26" xfId="0" applyFont="1" applyBorder="1"/>
    <xf numFmtId="49" fontId="39" fillId="0" borderId="1" xfId="0" applyNumberFormat="1" applyFont="1" applyBorder="1"/>
    <xf numFmtId="0" fontId="38" fillId="0" borderId="1" xfId="0" applyFont="1" applyBorder="1"/>
    <xf numFmtId="0" fontId="40" fillId="0" borderId="1" xfId="0" applyFont="1" applyBorder="1"/>
    <xf numFmtId="41" fontId="38" fillId="0" borderId="1" xfId="7" applyFont="1" applyFill="1" applyBorder="1"/>
    <xf numFmtId="14" fontId="8" fillId="0" borderId="1" xfId="0" quotePrefix="1" applyNumberFormat="1" applyFont="1" applyBorder="1" applyAlignment="1">
      <alignment horizontal="right"/>
    </xf>
    <xf numFmtId="14" fontId="18" fillId="0" borderId="1" xfId="0" applyNumberFormat="1" applyFont="1" applyBorder="1" applyAlignment="1">
      <alignment horizontal="right"/>
    </xf>
    <xf numFmtId="0" fontId="24" fillId="0" borderId="4" xfId="0" applyFont="1" applyBorder="1" applyAlignment="1">
      <alignment vertical="center"/>
    </xf>
    <xf numFmtId="0" fontId="24" fillId="0" borderId="3" xfId="0" applyFont="1" applyBorder="1" applyAlignment="1">
      <alignment vertical="center"/>
    </xf>
    <xf numFmtId="49" fontId="39" fillId="0" borderId="1" xfId="0" quotePrefix="1" applyNumberFormat="1" applyFont="1" applyBorder="1"/>
    <xf numFmtId="0" fontId="38" fillId="0" borderId="1" xfId="0" quotePrefix="1" applyFont="1" applyBorder="1"/>
    <xf numFmtId="0" fontId="40" fillId="0" borderId="1" xfId="0" quotePrefix="1" applyFont="1" applyBorder="1"/>
    <xf numFmtId="0" fontId="39" fillId="0" borderId="1" xfId="0" quotePrefix="1" applyFont="1" applyBorder="1"/>
    <xf numFmtId="14" fontId="38" fillId="0" borderId="1" xfId="0" quotePrefix="1" applyNumberFormat="1" applyFont="1" applyBorder="1" applyAlignment="1">
      <alignment horizontal="right"/>
    </xf>
    <xf numFmtId="0" fontId="38" fillId="0" borderId="1" xfId="0" applyFont="1" applyBorder="1" applyAlignment="1">
      <alignment horizontal="left"/>
    </xf>
    <xf numFmtId="49" fontId="38" fillId="0" borderId="1" xfId="0" quotePrefix="1" applyNumberFormat="1" applyFont="1" applyBorder="1" applyAlignment="1">
      <alignment horizontal="left"/>
    </xf>
    <xf numFmtId="49" fontId="38" fillId="0" borderId="1" xfId="0" applyNumberFormat="1" applyFont="1" applyBorder="1" applyAlignment="1">
      <alignment horizontal="left"/>
    </xf>
    <xf numFmtId="49" fontId="18" fillId="0" borderId="1" xfId="0" quotePrefix="1" applyNumberFormat="1" applyFont="1" applyBorder="1"/>
    <xf numFmtId="49" fontId="8" fillId="0" borderId="26" xfId="0" applyNumberFormat="1" applyFont="1" applyBorder="1" applyAlignment="1">
      <alignment horizontal="left"/>
    </xf>
    <xf numFmtId="0" fontId="8" fillId="0" borderId="26" xfId="0" applyFont="1" applyBorder="1" applyAlignment="1">
      <alignment horizontal="left"/>
    </xf>
    <xf numFmtId="49" fontId="8" fillId="0" borderId="26" xfId="0" quotePrefix="1" applyNumberFormat="1" applyFont="1" applyBorder="1"/>
    <xf numFmtId="0" fontId="8" fillId="0" borderId="26" xfId="0" quotePrefix="1" applyFont="1" applyBorder="1"/>
    <xf numFmtId="0" fontId="17" fillId="0" borderId="26" xfId="0" quotePrefix="1" applyFont="1" applyBorder="1"/>
    <xf numFmtId="0" fontId="39" fillId="0" borderId="1" xfId="0" applyFont="1" applyBorder="1"/>
    <xf numFmtId="14" fontId="0" fillId="0" borderId="1" xfId="0" applyNumberFormat="1" applyBorder="1"/>
    <xf numFmtId="14" fontId="0" fillId="0" borderId="1" xfId="0" applyNumberFormat="1" applyBorder="1" applyAlignment="1">
      <alignment horizontal="right"/>
    </xf>
    <xf numFmtId="41" fontId="8" fillId="0" borderId="26" xfId="7" applyFont="1" applyFill="1" applyBorder="1"/>
    <xf numFmtId="0" fontId="18" fillId="0" borderId="1" xfId="0" applyFont="1" applyBorder="1"/>
    <xf numFmtId="49" fontId="18" fillId="0" borderId="1" xfId="0" applyNumberFormat="1" applyFont="1" applyBorder="1"/>
    <xf numFmtId="49" fontId="1" fillId="10" borderId="0" xfId="0" quotePrefix="1" applyNumberFormat="1" applyFont="1" applyFill="1"/>
    <xf numFmtId="0" fontId="8" fillId="0" borderId="26" xfId="0" applyFont="1" applyBorder="1"/>
    <xf numFmtId="0" fontId="38" fillId="0" borderId="26" xfId="0" applyFont="1" applyBorder="1"/>
    <xf numFmtId="0" fontId="40" fillId="0" borderId="26" xfId="0" applyFont="1" applyBorder="1"/>
    <xf numFmtId="41" fontId="38" fillId="0" borderId="26" xfId="7" applyFont="1" applyFill="1" applyBorder="1"/>
    <xf numFmtId="0" fontId="42" fillId="0" borderId="27" xfId="0" applyFont="1" applyBorder="1" applyAlignment="1">
      <alignment vertical="center"/>
    </xf>
    <xf numFmtId="49" fontId="41" fillId="0" borderId="1" xfId="0" applyNumberFormat="1" applyFont="1" applyBorder="1" applyAlignment="1">
      <alignment horizontal="left"/>
    </xf>
    <xf numFmtId="0" fontId="41" fillId="0" borderId="1" xfId="0" applyFont="1" applyBorder="1" applyAlignment="1">
      <alignment horizontal="left"/>
    </xf>
    <xf numFmtId="0" fontId="44" fillId="0" borderId="1" xfId="0" applyFont="1" applyBorder="1"/>
    <xf numFmtId="0" fontId="43" fillId="0" borderId="1" xfId="0" applyFont="1" applyBorder="1"/>
    <xf numFmtId="0" fontId="41" fillId="0" borderId="1" xfId="0" applyFont="1" applyBorder="1"/>
    <xf numFmtId="14" fontId="41" fillId="0" borderId="1" xfId="0" applyNumberFormat="1" applyFont="1" applyBorder="1" applyAlignment="1">
      <alignment horizontal="right"/>
    </xf>
    <xf numFmtId="41" fontId="41" fillId="0" borderId="1" xfId="7" applyFont="1" applyFill="1" applyBorder="1"/>
    <xf numFmtId="14" fontId="8" fillId="0" borderId="26" xfId="0" quotePrefix="1" applyNumberFormat="1" applyFont="1" applyBorder="1" applyAlignment="1">
      <alignment horizontal="right"/>
    </xf>
    <xf numFmtId="49" fontId="43" fillId="0" borderId="1" xfId="0" applyNumberFormat="1" applyFont="1" applyBorder="1"/>
    <xf numFmtId="49" fontId="41" fillId="0" borderId="26" xfId="0" applyNumberFormat="1" applyFont="1" applyBorder="1" applyAlignment="1">
      <alignment horizontal="left"/>
    </xf>
    <xf numFmtId="0" fontId="41" fillId="0" borderId="26" xfId="0" applyFont="1" applyBorder="1" applyAlignment="1">
      <alignment horizontal="left"/>
    </xf>
    <xf numFmtId="49" fontId="43" fillId="0" borderId="26" xfId="0" applyNumberFormat="1" applyFont="1" applyBorder="1"/>
    <xf numFmtId="0" fontId="41" fillId="0" borderId="26" xfId="0" applyFont="1" applyBorder="1"/>
    <xf numFmtId="0" fontId="44" fillId="0" borderId="26" xfId="0" applyFont="1" applyBorder="1"/>
    <xf numFmtId="0" fontId="43" fillId="0" borderId="26" xfId="0" applyFont="1" applyBorder="1"/>
    <xf numFmtId="168" fontId="8" fillId="0" borderId="2" xfId="0" applyNumberFormat="1" applyFont="1" applyBorder="1" applyAlignment="1">
      <alignment horizontal="right"/>
    </xf>
    <xf numFmtId="14" fontId="8" fillId="0" borderId="2" xfId="0" quotePrefix="1" applyNumberFormat="1" applyFont="1" applyBorder="1" applyAlignment="1">
      <alignment horizontal="right"/>
    </xf>
    <xf numFmtId="14" fontId="0" fillId="0" borderId="2" xfId="0" applyNumberFormat="1" applyBorder="1"/>
    <xf numFmtId="168" fontId="38" fillId="0" borderId="2" xfId="0" applyNumberFormat="1" applyFont="1" applyBorder="1" applyAlignment="1">
      <alignment horizontal="right"/>
    </xf>
    <xf numFmtId="14" fontId="0" fillId="0" borderId="2" xfId="0" applyNumberFormat="1" applyBorder="1" applyAlignment="1">
      <alignment horizontal="right"/>
    </xf>
    <xf numFmtId="14" fontId="41" fillId="0" borderId="2" xfId="0" applyNumberFormat="1" applyFont="1" applyBorder="1" applyAlignment="1">
      <alignment horizontal="right"/>
    </xf>
    <xf numFmtId="168" fontId="8" fillId="0" borderId="20" xfId="0" applyNumberFormat="1" applyFont="1" applyBorder="1" applyAlignment="1">
      <alignment horizontal="right"/>
    </xf>
    <xf numFmtId="0" fontId="43" fillId="0" borderId="26" xfId="0" applyFont="1" applyBorder="1" applyAlignment="1">
      <alignment horizontal="left"/>
    </xf>
    <xf numFmtId="49" fontId="8" fillId="0" borderId="26" xfId="0" applyNumberFormat="1" applyFont="1" applyBorder="1"/>
    <xf numFmtId="0" fontId="17" fillId="0" borderId="26" xfId="0" applyFont="1" applyBorder="1"/>
    <xf numFmtId="0" fontId="43" fillId="0" borderId="1" xfId="0" applyFont="1" applyBorder="1" applyAlignment="1">
      <alignment horizontal="left"/>
    </xf>
    <xf numFmtId="0" fontId="18" fillId="0" borderId="26" xfId="0" applyFont="1" applyBorder="1"/>
    <xf numFmtId="49" fontId="19" fillId="0" borderId="26" xfId="0" applyNumberFormat="1" applyFont="1" applyBorder="1" applyAlignment="1">
      <alignment horizontal="left"/>
    </xf>
    <xf numFmtId="168" fontId="8" fillId="0" borderId="26" xfId="0" applyNumberFormat="1" applyFont="1" applyBorder="1" applyAlignment="1">
      <alignment horizontal="right"/>
    </xf>
    <xf numFmtId="17" fontId="31" fillId="0" borderId="1" xfId="0" applyNumberFormat="1" applyFont="1" applyBorder="1" applyAlignment="1" applyProtection="1">
      <alignment vertical="center" wrapText="1"/>
      <protection locked="0"/>
    </xf>
    <xf numFmtId="14" fontId="31" fillId="0" borderId="1" xfId="0" applyNumberFormat="1" applyFont="1" applyBorder="1" applyAlignment="1" applyProtection="1">
      <alignment vertical="center" wrapText="1"/>
      <protection locked="0"/>
    </xf>
    <xf numFmtId="15" fontId="31" fillId="0" borderId="1" xfId="0" applyNumberFormat="1" applyFont="1" applyBorder="1" applyAlignment="1" applyProtection="1">
      <alignment vertical="center" wrapText="1"/>
      <protection locked="0"/>
    </xf>
    <xf numFmtId="3" fontId="31" fillId="0" borderId="1" xfId="0" applyNumberFormat="1" applyFont="1" applyBorder="1" applyAlignment="1" applyProtection="1">
      <alignment vertical="center" wrapText="1"/>
      <protection locked="0"/>
    </xf>
    <xf numFmtId="0" fontId="21" fillId="0" borderId="1" xfId="0" applyFont="1" applyBorder="1" applyAlignment="1">
      <alignment wrapText="1"/>
    </xf>
    <xf numFmtId="0" fontId="21" fillId="0" borderId="1" xfId="0" applyFont="1" applyBorder="1" applyAlignment="1">
      <alignment vertical="center" wrapText="1"/>
    </xf>
    <xf numFmtId="0" fontId="21" fillId="0" borderId="1" xfId="0" applyFont="1" applyBorder="1" applyAlignment="1">
      <alignment vertical="center"/>
    </xf>
    <xf numFmtId="0" fontId="0" fillId="0" borderId="1" xfId="0" quotePrefix="1" applyBorder="1"/>
    <xf numFmtId="49" fontId="18" fillId="0" borderId="26" xfId="0" quotePrefix="1" applyNumberFormat="1" applyFont="1" applyBorder="1"/>
    <xf numFmtId="49" fontId="8" fillId="0" borderId="1" xfId="0" applyNumberFormat="1" applyFont="1" applyFill="1" applyBorder="1" applyAlignment="1">
      <alignment horizontal="left"/>
    </xf>
    <xf numFmtId="0" fontId="8" fillId="0" borderId="1" xfId="0" applyFont="1" applyFill="1" applyBorder="1" applyAlignment="1">
      <alignment horizontal="left"/>
    </xf>
    <xf numFmtId="49" fontId="18" fillId="0" borderId="1" xfId="0" applyNumberFormat="1" applyFont="1" applyFill="1" applyBorder="1"/>
    <xf numFmtId="0" fontId="8" fillId="0" borderId="1" xfId="0" applyFont="1" applyFill="1" applyBorder="1"/>
    <xf numFmtId="0" fontId="17" fillId="0" borderId="1" xfId="0" applyNumberFormat="1" applyFont="1" applyFill="1" applyBorder="1"/>
    <xf numFmtId="0" fontId="18" fillId="0" borderId="1" xfId="0" applyFont="1" applyFill="1" applyBorder="1"/>
    <xf numFmtId="14" fontId="8" fillId="0" borderId="1" xfId="0" applyNumberFormat="1" applyFont="1" applyFill="1" applyBorder="1" applyAlignment="1">
      <alignment horizontal="right"/>
    </xf>
    <xf numFmtId="49" fontId="8" fillId="0" borderId="26" xfId="0" applyNumberFormat="1" applyFont="1" applyFill="1" applyBorder="1" applyAlignment="1">
      <alignment horizontal="left"/>
    </xf>
    <xf numFmtId="0" fontId="8" fillId="0" borderId="26" xfId="0" applyFont="1" applyFill="1" applyBorder="1" applyAlignment="1">
      <alignment horizontal="left"/>
    </xf>
    <xf numFmtId="49" fontId="18" fillId="0" borderId="26" xfId="0" applyNumberFormat="1" applyFont="1" applyFill="1" applyBorder="1"/>
    <xf numFmtId="0" fontId="8" fillId="0" borderId="26" xfId="0" applyFont="1" applyFill="1" applyBorder="1"/>
    <xf numFmtId="0" fontId="17" fillId="0" borderId="26" xfId="0" applyNumberFormat="1" applyFont="1" applyFill="1" applyBorder="1"/>
    <xf numFmtId="0" fontId="18" fillId="0" borderId="26" xfId="0" applyFont="1" applyFill="1" applyBorder="1"/>
    <xf numFmtId="14" fontId="8" fillId="0" borderId="26" xfId="0" applyNumberFormat="1" applyFont="1" applyFill="1" applyBorder="1" applyAlignment="1">
      <alignment horizontal="right"/>
    </xf>
    <xf numFmtId="49" fontId="8" fillId="0" borderId="1" xfId="0" applyNumberFormat="1" applyFont="1" applyBorder="1"/>
    <xf numFmtId="49" fontId="43" fillId="0" borderId="26" xfId="0" quotePrefix="1" applyNumberFormat="1" applyFont="1" applyBorder="1"/>
    <xf numFmtId="0" fontId="41" fillId="0" borderId="26" xfId="0" quotePrefix="1" applyFont="1" applyBorder="1"/>
    <xf numFmtId="0" fontId="18" fillId="0" borderId="26" xfId="0" quotePrefix="1" applyFont="1" applyFill="1" applyBorder="1"/>
    <xf numFmtId="14" fontId="8" fillId="0" borderId="0" xfId="0" quotePrefix="1" applyNumberFormat="1" applyFont="1" applyBorder="1" applyAlignment="1">
      <alignment horizontal="right"/>
    </xf>
    <xf numFmtId="41" fontId="41" fillId="0" borderId="26" xfId="7" applyFont="1" applyFill="1" applyBorder="1"/>
    <xf numFmtId="168" fontId="8" fillId="0" borderId="0" xfId="0" applyNumberFormat="1" applyFont="1" applyBorder="1" applyAlignment="1">
      <alignment horizontal="right"/>
    </xf>
    <xf numFmtId="0" fontId="0" fillId="0" borderId="26" xfId="0" applyBorder="1" applyAlignment="1">
      <alignment horizontal="left" vertical="center" wrapText="1"/>
    </xf>
    <xf numFmtId="0" fontId="0" fillId="0" borderId="6" xfId="0" applyBorder="1" applyAlignment="1">
      <alignment horizontal="left" vertical="center" wrapText="1"/>
    </xf>
    <xf numFmtId="0" fontId="0" fillId="0" borderId="27" xfId="0" applyBorder="1" applyAlignment="1">
      <alignment horizontal="left" vertical="center" wrapText="1"/>
    </xf>
    <xf numFmtId="0" fontId="2" fillId="0" borderId="26" xfId="0" applyFont="1" applyBorder="1" applyAlignment="1">
      <alignment horizontal="left" vertical="center" wrapText="1"/>
    </xf>
    <xf numFmtId="0" fontId="2" fillId="0" borderId="6" xfId="0" applyFont="1" applyBorder="1" applyAlignment="1">
      <alignment horizontal="left" vertical="center" wrapText="1"/>
    </xf>
    <xf numFmtId="0" fontId="2" fillId="0" borderId="27" xfId="0" applyFont="1" applyBorder="1" applyAlignment="1">
      <alignment horizontal="left" vertical="center" wrapText="1"/>
    </xf>
    <xf numFmtId="0" fontId="2" fillId="0" borderId="1" xfId="0" applyFont="1" applyBorder="1" applyAlignment="1">
      <alignment horizontal="left" vertical="center" wrapText="1"/>
    </xf>
    <xf numFmtId="0" fontId="5" fillId="5" borderId="1" xfId="0" applyFont="1" applyFill="1" applyBorder="1" applyAlignment="1">
      <alignment horizontal="left" vertical="center" wrapText="1"/>
    </xf>
    <xf numFmtId="0" fontId="0" fillId="0" borderId="1" xfId="0" applyBorder="1" applyAlignment="1">
      <alignment horizontal="left" vertical="center"/>
    </xf>
    <xf numFmtId="0" fontId="5" fillId="4" borderId="1" xfId="0" applyFont="1" applyFill="1" applyBorder="1" applyAlignment="1">
      <alignment horizontal="left" vertical="center" wrapText="1"/>
    </xf>
    <xf numFmtId="0" fontId="5" fillId="2" borderId="1" xfId="0" applyFont="1" applyFill="1" applyBorder="1" applyAlignment="1">
      <alignment horizontal="left" vertical="center"/>
    </xf>
    <xf numFmtId="0" fontId="5" fillId="3" borderId="1" xfId="0" applyFont="1" applyFill="1" applyBorder="1" applyAlignment="1">
      <alignment horizontal="left" vertical="center"/>
    </xf>
    <xf numFmtId="0" fontId="0" fillId="0" borderId="1" xfId="0" applyBorder="1" applyAlignment="1">
      <alignment horizontal="left" vertical="center" wrapText="1"/>
    </xf>
    <xf numFmtId="0" fontId="20" fillId="0" borderId="0" xfId="0" applyFont="1" applyAlignment="1" applyProtection="1">
      <alignment vertical="center"/>
      <protection locked="0"/>
    </xf>
    <xf numFmtId="0" fontId="23" fillId="0" borderId="1" xfId="0" applyFont="1" applyBorder="1" applyAlignment="1">
      <alignment horizontal="center" vertical="center"/>
    </xf>
    <xf numFmtId="0" fontId="24" fillId="0" borderId="2" xfId="0" applyFont="1" applyBorder="1" applyAlignment="1">
      <alignment horizontal="left" vertical="center" indent="1"/>
    </xf>
    <xf numFmtId="0" fontId="24" fillId="0" borderId="4" xfId="0" applyFont="1" applyBorder="1" applyAlignment="1">
      <alignment horizontal="left" vertical="center" indent="1"/>
    </xf>
    <xf numFmtId="0" fontId="24" fillId="0" borderId="3" xfId="0" applyFont="1" applyBorder="1" applyAlignment="1">
      <alignment horizontal="left" vertical="center" indent="1"/>
    </xf>
    <xf numFmtId="0" fontId="23" fillId="0" borderId="1" xfId="0" applyFont="1" applyBorder="1" applyAlignment="1" applyProtection="1">
      <alignment horizontal="center" vertical="center"/>
      <protection hidden="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cellXfs>
  <cellStyles count="9">
    <cellStyle name="Comma" xfId="1" builtinId="3"/>
    <cellStyle name="Comma [0] 2" xfId="7" xr:uid="{00000000-0005-0000-0000-000001000000}"/>
    <cellStyle name="Comma 2" xfId="4" xr:uid="{00000000-0005-0000-0000-000002000000}"/>
    <cellStyle name="Normal" xfId="0" builtinId="0"/>
    <cellStyle name="Normal 2" xfId="8" xr:uid="{00000000-0005-0000-0000-000004000000}"/>
    <cellStyle name="Normal 2 10" xfId="5" xr:uid="{00000000-0005-0000-0000-000005000000}"/>
    <cellStyle name="Normal 3" xfId="3" xr:uid="{00000000-0005-0000-0000-000006000000}"/>
    <cellStyle name="Normal 3 18" xfId="6" xr:uid="{00000000-0005-0000-0000-000007000000}"/>
    <cellStyle name="Normal 61" xfId="2" xr:uid="{00000000-0005-0000-0000-000008000000}"/>
  </cellStyles>
  <dxfs count="105">
    <dxf>
      <font>
        <strike val="0"/>
        <outline val="0"/>
        <shadow val="0"/>
        <u val="none"/>
        <vertAlign val="baseline"/>
        <sz val="10"/>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numFmt numFmtId="168" formatCode="[$]dd/mm/yyyy;@"/>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numFmt numFmtId="19" formatCode="dd/mm/yyyy"/>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numFmt numFmtId="19" formatCode="dd/mm/yyyy"/>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70C0"/>
        <name val="Calibri"/>
        <scheme val="minor"/>
      </font>
      <numFmt numFmtId="0" formatCode="General"/>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70C0"/>
        <name val="Calibri"/>
        <scheme val="minor"/>
      </font>
      <numFmt numFmtId="0" formatCode="General"/>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1"/>
        <name val="Bookman Old Style"/>
        <scheme val="none"/>
      </font>
      <alignment horizontal="general" vertical="center"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ill>
        <patternFill>
          <bgColor rgb="FF00B050"/>
        </patternFill>
      </fill>
    </dxf>
    <dxf>
      <fill>
        <patternFill>
          <bgColor rgb="FFFF0000"/>
        </patternFill>
      </fill>
    </dxf>
    <dxf>
      <fill>
        <patternFill>
          <bgColor theme="0"/>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4"/>
        <color theme="1"/>
        <name val="Calibri"/>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4"/>
        <color theme="1"/>
        <name val="Calibri"/>
        <scheme val="minor"/>
      </font>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4"/>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color theme="1"/>
        <name val="Calibri"/>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color theme="1"/>
        <name val="Calibri"/>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alignment horizontal="general"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4"/>
        <color theme="0"/>
        <name val="Segoe UI"/>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170" formatCode="_([$UGX]\ * #,##0.00_);_([$UGX]\ * \(#,##0.00\);_([$UGX]\ * &quot;-&quot;??_);_(@_)"/>
      <fill>
        <patternFill patternType="solid">
          <fgColor indexed="64"/>
          <bgColor theme="8" tint="0.79998168889431442"/>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theme="1"/>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0" formatCode="Genera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strike val="0"/>
        <outline val="0"/>
        <shadow val="0"/>
        <u val="none"/>
        <vertAlign val="baseline"/>
        <sz val="14"/>
        <name val="Segoe UI"/>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rgb="FF000000"/>
        </top>
      </border>
    </dxf>
    <dxf>
      <font>
        <strike val="0"/>
        <outline val="0"/>
        <shadow val="0"/>
        <u val="none"/>
        <vertAlign val="baseline"/>
        <sz val="14"/>
        <name val="Segoe UI"/>
        <scheme val="none"/>
      </font>
      <alignment vertical="center" textRotation="0" wrapText="1" indent="0" justifyLastLine="0" shrinkToFit="0" readingOrder="0"/>
      <protection locked="0" hidden="0"/>
    </dxf>
    <dxf>
      <border outline="0">
        <bottom style="thin">
          <color rgb="FF000000"/>
        </bottom>
      </border>
    </dxf>
    <dxf>
      <font>
        <b/>
        <i val="0"/>
        <strike val="0"/>
        <condense val="0"/>
        <extend val="0"/>
        <outline val="0"/>
        <shadow val="0"/>
        <u val="none"/>
        <vertAlign val="baseline"/>
        <sz val="14"/>
        <color theme="0"/>
        <name val="Segoe UI"/>
        <scheme val="none"/>
      </font>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numFmt numFmtId="171" formatCode="#,##0.0,,,"/>
    </dxf>
    <dxf>
      <numFmt numFmtId="171" formatCode="#,##0.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strike val="0"/>
        <outline val="0"/>
        <shadow val="0"/>
        <u val="none"/>
        <vertAlign val="baseline"/>
        <sz val="14"/>
        <color rgb="FF0070C0"/>
        <name val="Segoe UI"/>
        <scheme val="none"/>
      </font>
      <numFmt numFmtId="170" formatCode="_([$UGX]\ * #,##0.00_);_([$UGX]\ * \(#,##0.00\);_([$UGX]\ * &quot;-&quot;??_);_(@_)"/>
      <fill>
        <patternFill patternType="solid">
          <fgColor indexed="64"/>
          <bgColor theme="8" tint="0.79998168889431442"/>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170" formatCode="_([$UGX]\ * #,##0.00_);_([$UGX]\ * \(#,##0.00\);_([$UGX]\ * &quot;-&quot;??_);_(@_)"/>
      <fill>
        <patternFill patternType="solid">
          <fgColor indexed="64"/>
          <bgColor theme="8" tint="0.79998168889431442"/>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theme="1"/>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rgb="FF0070C0"/>
        <name val="Segoe UI"/>
        <scheme val="none"/>
      </font>
      <numFmt numFmtId="166"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rgb="FF0070C0"/>
        <name val="Segoe UI"/>
        <scheme val="none"/>
      </font>
      <numFmt numFmtId="166"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0" formatCode="Genera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strike val="0"/>
        <outline val="0"/>
        <shadow val="0"/>
        <u val="none"/>
        <vertAlign val="baseline"/>
        <sz val="14"/>
        <name val="Segoe UI"/>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font>
        <strike val="0"/>
        <outline val="0"/>
        <shadow val="0"/>
        <u val="none"/>
        <vertAlign val="baseline"/>
        <sz val="14"/>
        <name val="Segoe UI"/>
        <scheme val="none"/>
      </font>
      <alignment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4"/>
        <color theme="0"/>
        <name val="Segoe UI"/>
        <scheme val="none"/>
      </font>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color theme="0"/>
      </font>
      <fill>
        <patternFill>
          <bgColor rgb="FFFF000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psswn05d\afr1\Documents%20and%20Settings\aespejo\My%20Local%20Documents\Uganda%20-%20BOP%20files\Total%20exercise\Documents%20and%20Settings\aespejo\My%20Local%20Documents\Uganda%20-%20BOP%20files\UGHU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gseit01"/>
      <sheetName val="TOC"/>
      <sheetName val="Chartout"/>
      <sheetName val="SEI"/>
      <sheetName val="Con"/>
      <sheetName val="Asm"/>
      <sheetName val="AltAsm"/>
      <sheetName val="InOutQ"/>
      <sheetName val="InOutM"/>
      <sheetName val="Gout"/>
      <sheetName val="Fout"/>
      <sheetName val="Mout"/>
      <sheetName val="Bout"/>
      <sheetName val="BoutUSD"/>
      <sheetName val="Dout"/>
      <sheetName val="DoutUSD"/>
      <sheetName val="DSAout"/>
      <sheetName val="Lout"/>
      <sheetName val="DSAin"/>
      <sheetName val="Gin"/>
      <sheetName val="Fin"/>
      <sheetName val="Min"/>
      <sheetName val="Bin"/>
      <sheetName val="BinUSD"/>
      <sheetName val="Din"/>
      <sheetName val="DinUSD"/>
      <sheetName val="Fng"/>
      <sheetName val="AnM"/>
      <sheetName val="MONA"/>
      <sheetName val="MONAT05"/>
      <sheetName val="MONAT06"/>
      <sheetName val="ControlSheet"/>
      <sheetName val="WETA"/>
      <sheetName val="WETA-Consistency"/>
      <sheetName val="UGHUB"/>
      <sheetName val="Quarterly Program"/>
      <sheetName val="Sheet2"/>
      <sheetName val="Gin:D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dows User" refreshedDate="45693.504944328706" createdVersion="7" refreshedVersion="8" minRefreshableVersion="3" recordCount="997" xr:uid="{00000000-000A-0000-FFFF-FFFF01000000}">
  <cacheSource type="worksheet">
    <worksheetSource name="MYCS"/>
  </cacheSource>
  <cacheFields count="25">
    <cacheField name="Project Code and Name " numFmtId="0">
      <sharedItems containsBlank="1"/>
    </cacheField>
    <cacheField name="Programme Code and Name" numFmtId="0">
      <sharedItems/>
    </cacheField>
    <cacheField name="Funding Source" numFmtId="0">
      <sharedItems containsNonDate="0" containsBlank="1" count="3">
        <m/>
        <s v="GoU Funded" u="1"/>
        <s v="External Financing" u="1"/>
      </sharedItems>
    </cacheField>
    <cacheField name="Start Date _x000a_dd/mm/yyyy" numFmtId="166">
      <sharedItems containsDate="1" containsMixedTypes="1" minDate="2025-07-01T00:00:00" maxDate="2025-07-02T00:00:00"/>
    </cacheField>
    <cacheField name="End Date _x000a_dd/mm/yyyy" numFmtId="166">
      <sharedItems containsDate="1" containsMixedTypes="1" minDate="2030-06-30T00:00:00" maxDate="2030-07-01T00:00:00"/>
    </cacheField>
    <cacheField name="Project Status" numFmtId="0">
      <sharedItems containsNonDate="0" containsString="0" containsBlank="1"/>
    </cacheField>
    <cacheField name="Project Classification" numFmtId="0">
      <sharedItems containsNonDate="0" containsString="0" containsBlank="1"/>
    </cacheField>
    <cacheField name="Total approved cost of the project by DC (Value in UGX)" numFmtId="170">
      <sharedItems containsNonDate="0" containsString="0" containsBlank="1"/>
    </cacheField>
    <cacheField name="Approved budget FY 24/25" numFmtId="170">
      <sharedItems containsNonDate="0" containsString="0" containsBlank="1"/>
    </cacheField>
    <cacheField name="Verified Arrears" numFmtId="170">
      <sharedItems containsNonDate="0" containsString="0" containsBlank="1"/>
    </cacheField>
    <cacheField name="Counterpart Funding requirements" numFmtId="170">
      <sharedItems containsNonDate="0" containsString="0" containsBlank="1"/>
    </cacheField>
    <cacheField name="Cash Required for Contractual Commitments (value next FY)" numFmtId="170">
      <sharedItems containsNonDate="0" containsString="0" containsBlank="1"/>
    </cacheField>
    <cacheField name="Non contractual commitments" numFmtId="170">
      <sharedItems containsNonDate="0" containsString="0" containsBlank="1"/>
    </cacheField>
    <cacheField name="FY25-26 sum (signed)" numFmtId="170">
      <sharedItems containsSemiMixedTypes="0" containsString="0" containsNumber="1" containsInteger="1" minValue="0" maxValue="0"/>
    </cacheField>
    <cacheField name="FY2 (FY26-27) Commitments" numFmtId="170">
      <sharedItems containsNonDate="0" containsString="0" containsBlank="1"/>
    </cacheField>
    <cacheField name="FY3 (FY27-28) Commitments" numFmtId="170">
      <sharedItems containsNonDate="0" containsString="0" containsBlank="1"/>
    </cacheField>
    <cacheField name="FY4 (FY28-29) Commitments" numFmtId="170">
      <sharedItems containsNonDate="0" containsString="0" containsBlank="1"/>
    </cacheField>
    <cacheField name="FY5 (FY29-30) Commitments" numFmtId="170">
      <sharedItems containsNonDate="0" containsString="0" containsBlank="1"/>
    </cacheField>
    <cacheField name="FY6 (FY30-31) Commitments" numFmtId="170">
      <sharedItems containsNonDate="0" containsString="0" containsBlank="1"/>
    </cacheField>
    <cacheField name="Cumulative spending to end FY 23/24" numFmtId="170">
      <sharedItems containsNonDate="0" containsString="0" containsBlank="1"/>
    </cacheField>
    <cacheField name="Total Project Commitments" numFmtId="170">
      <sharedItems containsSemiMixedTypes="0" containsString="0" containsNumber="1" containsInteger="1" minValue="0" maxValue="0"/>
    </cacheField>
    <cacheField name="Indicates red when project commitments&gt;Project cost , green when commitments &lt;project cost" numFmtId="170">
      <sharedItems containsSemiMixedTypes="0" containsString="0" containsNumber="1" containsInteger="1" minValue="0" maxValue="0"/>
    </cacheField>
    <cacheField name="Provide evidence of contracts, agreements or other verified commitments e.g. tender documents and any other Important information or assumptions when populating the template)" numFmtId="0">
      <sharedItems containsNonDate="0" containsString="0" containsBlank="1"/>
    </cacheField>
    <cacheField name="PIM Process (Four Gates)" numFmtId="0">
      <sharedItems containsNonDate="0" containsString="0" containsBlank="1"/>
    </cacheField>
    <cacheField name="Select for first call on resources? (Y/N)"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dows User" refreshedDate="45693.504944907407" createdVersion="7" refreshedVersion="8" minRefreshableVersion="3" recordCount="344" xr:uid="{00000000-000A-0000-FFFF-FFFF00000000}">
  <cacheSource type="worksheet">
    <worksheetSource name="DC"/>
  </cacheSource>
  <cacheFields count="15">
    <cacheField name="Vote Code" numFmtId="49">
      <sharedItems containsBlank="1" count="161">
        <s v="001"/>
        <s v="002"/>
        <s v="003"/>
        <s v="004"/>
        <s v="005"/>
        <s v="006"/>
        <s v="007"/>
        <s v="008"/>
        <s v="009"/>
        <s v="010"/>
        <s v="011"/>
        <s v="012"/>
        <s v="013"/>
        <s v="014"/>
        <s v="015"/>
        <s v="016"/>
        <s v="017"/>
        <s v="018"/>
        <s v="019"/>
        <s v="020"/>
        <s v="021"/>
        <s v="022"/>
        <s v="023"/>
        <s v="101"/>
        <s v="102"/>
        <s v="103"/>
        <s v="104"/>
        <s v="105"/>
        <s v="106"/>
        <s v="107"/>
        <s v="108"/>
        <s v="110"/>
        <s v="111"/>
        <s v="112"/>
        <s v="114"/>
        <s v="115"/>
        <s v="116"/>
        <s v="117"/>
        <s v="119"/>
        <s v="120"/>
        <s v="122"/>
        <s v="124"/>
        <s v="125"/>
        <s v="126"/>
        <s v="127"/>
        <s v="128"/>
        <s v="129"/>
        <s v="131"/>
        <s v="132"/>
        <s v="133"/>
        <s v="134"/>
        <s v="135"/>
        <s v="137"/>
        <s v="138"/>
        <s v="139"/>
        <s v="141"/>
        <s v="142"/>
        <s v="143"/>
        <s v="144"/>
        <s v="145"/>
        <s v="146"/>
        <s v="147"/>
        <s v="148"/>
        <s v="150"/>
        <s v="151"/>
        <s v="153"/>
        <s v="154"/>
        <s v="156"/>
        <s v="157"/>
        <s v="158"/>
        <s v="159"/>
        <s v="162"/>
        <s v="164"/>
        <s v="165"/>
        <s v="207"/>
        <s v="301"/>
        <s v="302"/>
        <s v="303"/>
        <s v="304"/>
        <s v="305"/>
        <s v="306"/>
        <s v="307"/>
        <s v="308"/>
        <s v="309"/>
        <s v="311"/>
        <s v="313"/>
        <s v="401"/>
        <s v="402"/>
        <s v="403"/>
        <s v="404"/>
        <s v="405"/>
        <s v="406"/>
        <s v="407"/>
        <s v="408"/>
        <s v="409"/>
        <s v="410"/>
        <s v="411"/>
        <s v="412"/>
        <s v="413"/>
        <s v="414"/>
        <s v="415"/>
        <s v="416"/>
        <s v="417"/>
        <s v="418"/>
        <s v="419"/>
        <s v="420"/>
        <s v="501"/>
        <s v="502"/>
        <s v="503"/>
        <s v="504"/>
        <s v="505"/>
        <s v="506"/>
        <s v="507"/>
        <s v="508"/>
        <s v="509"/>
        <s v="510"/>
        <s v="511"/>
        <s v="512"/>
        <s v="513"/>
        <s v="514"/>
        <s v="515"/>
        <s v="516"/>
        <s v="517"/>
        <s v="518"/>
        <s v="519"/>
        <s v="520"/>
        <s v="521"/>
        <s v="522"/>
        <s v="523"/>
        <s v="524"/>
        <s v="525"/>
        <s v="526"/>
        <s v="527"/>
        <s v="528"/>
        <s v="529"/>
        <s v="530"/>
        <s v="531"/>
        <s v="532"/>
        <s v="533"/>
        <s v="534"/>
        <s v="535"/>
        <s v="536"/>
        <s v="113" u="1"/>
        <s v="109" u="1"/>
        <s v="118" u="1"/>
        <s v="121" u="1"/>
        <s v="136" u="1"/>
        <s v="149" u="1"/>
        <s v="152" u="1"/>
        <s v="155" u="1"/>
        <s v="160" u="1"/>
        <s v="161" u="1"/>
        <m u="1"/>
        <s v="Missing" u="1"/>
        <s v="180" u="1"/>
        <s v="179" u="1"/>
        <s v="163" u="1"/>
        <s v="310" u="1"/>
        <s v="312" u="1"/>
        <s v="315" u="1"/>
        <s v="316" u="1"/>
      </sharedItems>
    </cacheField>
    <cacheField name="Vote Name" numFmtId="0">
      <sharedItems count="157">
        <s v="Office of the President"/>
        <s v="State House"/>
        <s v="Office of the Prime Minister"/>
        <s v="Ministry of Defence "/>
        <s v="Ministry of Public Service "/>
        <s v="Ministry of Foreign Affairs "/>
        <s v="Ministry of Justice and Constitutional Affairs "/>
        <s v="Ministry of Finance, Planning and Economic Development "/>
        <s v="Ministry of Internal Affairs "/>
        <s v="Ministry of Agriculture, Animal Industry and Fisheries"/>
        <s v="Ministry of Local Government"/>
        <s v="Ministry of Lands, Housing &amp; Urban Development "/>
        <s v="Ministry of Education and Sports"/>
        <s v="Ministry of Health"/>
        <s v="Ministry of  Trade, Industry and Co-operatives"/>
        <s v="Ministry of Works and Transport"/>
        <s v="Ministry of Energy and Mineral Development"/>
        <s v="Ministry of Gender, Labour and Social Development"/>
        <s v="Ministry of Water and Environment"/>
        <s v="Ministry of ICT and National Guidance"/>
        <s v="Ministry of East African Community Affairs"/>
        <s v="Ministry of Tourism, Wildlife and Antiquities"/>
        <s v="Ministry of Kampala Capital City and Metropolitan Affairs"/>
        <s v="Judiciary (Courts of Judicature)"/>
        <s v="Electoral Commission (EC)"/>
        <s v="Inspectorate of Government (IG)"/>
        <s v="Parliamentary Commission"/>
        <s v="Law Reform Commission (LRC)"/>
        <s v="Uganda Human Rights Commission (UHRC)"/>
        <s v="Uganda Aids Commission (UAC)"/>
        <s v="National Planning Authority (NPA)"/>
        <s v="Uganda Industrial Research Institute (UIRI)"/>
        <s v="National Curriculum Development Centre (NCDC)"/>
        <s v="Directorate of Ethics and Integrity (DEI)"/>
        <s v="Uganda Cancer Institute (UCI)"/>
        <s v="Uganda Heart Institute (UHI)"/>
        <s v="Uganda National Medical Stores"/>
        <s v="Uganda  Tourism Board (UTB)"/>
        <s v="Uganda Registration Services Bureau (URSB)"/>
        <s v="National Citizenship and Immigration Control (NCIC)"/>
        <s v="Kampala Capital City Authority (KCCA)"/>
        <s v="Equal Opportunities Commission"/>
        <s v="National Animal Genetic Resource Centre and Data Bank (NAGRC&amp;DB)"/>
        <s v="National Information Technologies Authority"/>
        <s v="Uganda Virus Research Institute (UVRI)"/>
        <s v="Uganda National Examination Board (UNEB)"/>
        <s v="Financial Intelligence Authority (FIA)"/>
        <s v="Office of the Auditor General (OAG)"/>
        <s v="Education Service Commission (ESC)"/>
        <s v="Directorate of Public Prosecution (DPP)"/>
        <s v="Health Service Commission (HSC)"/>
        <s v="Directorate of Government Analytical Laboratory (DGAL)"/>
        <s v="National Identification and Registration Authority (NIRA)"/>
        <s v="Uganda Investment Authority (UIA)"/>
        <s v="Petroleum Authority of Uganda (PAU)"/>
        <s v="Uganda Revenue Authority (URA)"/>
        <s v="National Agricultural Research Organization (NARO)"/>
        <s v="Uganda Bureau of Statistics (UBOS)"/>
        <s v="Uganda Police Force"/>
        <s v="Uganda Prisons Service"/>
        <s v="Public Service Commission (PSC)"/>
        <s v="Local Government Finance Commission (LGFC)"/>
        <s v="Judicial Service Commission (JSC)"/>
        <s v="National Environment Management Authority (NEMA)"/>
        <s v="Uganda Blood Transfusion Service (UBTS)"/>
        <s v="Public Procurement &amp; Disposal of Public Assets (PPDA)"/>
        <s v="Uganda National Bureau of Standards (UNBS)"/>
        <s v="Uganda Land Commission (ULC)"/>
        <s v="National Forestry Authority (NFA)"/>
        <s v="Internal Security Organization (ISO)"/>
        <s v="External Security Organization (ESO)"/>
        <s v="Uganda Microfinance Regulatory Authority"/>
        <s v="National Council for Higher Education"/>
        <s v="Uganda Business and Technical Examination Board"/>
        <s v="Uganda High Commission in Tanzania, Dar es Salaam"/>
        <s v="Makerere University"/>
        <s v="Mbarara University"/>
        <s v="Makerere University Business School"/>
        <s v="Kyambogo University"/>
        <s v="Busitema University"/>
        <s v="Muni University"/>
        <s v="Kabale University"/>
        <s v="Soroti University"/>
        <s v="Gulu University"/>
        <s v="Law Development Centre"/>
        <s v="Mountains of the Moon University"/>
        <s v="Mulago National Referral Hospital"/>
        <s v="Butabika Hospital"/>
        <s v="Arua Hospital"/>
        <s v="Fort Portal Hospital"/>
        <s v="Gulu Hospital"/>
        <s v="Hoima Hospital"/>
        <s v="Jinja Hospital"/>
        <s v="Kabale Hospital"/>
        <s v="Masaka Hospital"/>
        <s v="Mbale Hospital"/>
        <s v="Soroti Hospital"/>
        <s v="Lira Hospital"/>
        <s v="Mbarara Regional  Hospital"/>
        <s v="Mubende Regional Referral Hospital"/>
        <s v="Moroto Regional Referral Hospital"/>
        <s v="Naguru National Referral Hospital"/>
        <s v="Kiruddu National Referral Hospital"/>
        <s v="Kawempe National Referral Hospital"/>
        <s v="Entebbe Regional Referral Hospital"/>
        <s v="Mulago Specialized Women and Neonatal Hospital"/>
        <s v="Mission in New york - USA"/>
        <s v="Mission in London - United Kingdom"/>
        <s v="Mission in Ottawa - Canada"/>
        <s v="Mission in New Delhi - INDIA"/>
        <s v="Uganda High Commission in Kenya, Nairobi"/>
        <s v="Mission in Dar es saalam - Tanzania"/>
        <s v="Uganda High Commission in Nigeria, Abuja"/>
        <s v="Mission in Pretoria - South Africa"/>
        <s v="Mission in Kigali - Rwanda"/>
        <s v="Uganda Embassy in the United States, Washington"/>
        <s v="Mission in Cairo - Egypt"/>
        <s v="Uganda Embassy in Ethiopia, Addis Ababa"/>
        <s v="Mission in Beijing - China"/>
        <s v="Mission in Geneva - Switzerland"/>
        <s v="Mission in Tokyo - Japan"/>
        <s v="Uganda Embassy in Saudi Arabia, Riyadh"/>
        <s v="Uganda Embassy in Denmark, Copenhagen"/>
        <s v="Mission in BRUSSELS - BELGIUM"/>
        <s v="Uganda Embassy in Italy, Rome"/>
        <s v="Uganda Embassy in DRC, Kinshasa"/>
        <s v="Uganda Embassy in Sudan, Khartoum"/>
        <s v="Uganda Embassy in France, Paris"/>
        <s v="Uganda Embassy in Germany, Berlin"/>
        <s v="Mission in Tehran- IRAN"/>
        <s v="Mission in Moscow- Russia"/>
        <s v="Uganda Embassy in Australia, Canberra"/>
        <s v="Uganda Embassy in South Sudan, Juba"/>
        <s v="Mission in Abu Dhabi"/>
        <s v="Mission in Bujumbura - Burundi"/>
        <s v="Uganda Consulate in China, Guangzhou"/>
        <s v="Mission in ANKARA"/>
        <s v="Uganda Embassy in Somalia, Mogadishu"/>
        <s v="Uganda Embassy in Malaysia, Kuala Lumpur"/>
        <s v="Uganda Consulate in Kenya, Mombasa"/>
        <s v="Uganda Embassy in Algeria, Algiers"/>
        <s v="Uganda Embassy in Qatar, Doha"/>
        <s v="Uganda National Roads Authority (UNRA)" u="1"/>
        <s v="Uganda National Meteorological Authority (UNMA)" u="1"/>
        <s v="Uganda Road Fund" u="1"/>
        <s v="Dairy Development Authority (DDA)" u="1"/>
        <s v="Uganda Export Promotion Board (UEPB)" u="1"/>
        <s v="National Population Council" u="1"/>
        <s v="National Agricultural Advisory Services (NAADS)" u="1"/>
        <s v="Cotton Development Organization" u="1"/>
        <s v="Uganda Coffee Development Authority (UCDA)" u="1"/>
        <s v="Uganda Free Zones Authority" u="1"/>
        <s v="Lira University" u="1"/>
        <s v="Uganda Embassy in China, Beijing" u="1"/>
        <s v="Uganda High Commission in Rwanda, Kigali" u="1"/>
        <s v="Uganda Management Institute" u="1"/>
        <s v="Uganda Embassy in United Arab Emirates, Abudhabi" u="1"/>
      </sharedItems>
    </cacheField>
    <cacheField name="Program Code" numFmtId="49">
      <sharedItems count="21">
        <s v="16"/>
        <s v="14"/>
        <s v="18"/>
        <s v="17"/>
        <s v="07"/>
        <s v="01"/>
        <s v="06"/>
        <s v="10"/>
        <s v="12"/>
        <s v="04"/>
        <s v="09"/>
        <s v="08"/>
        <s v="03"/>
        <s v="02"/>
        <s v="11"/>
        <s v="05"/>
        <s v="19"/>
        <s v="20"/>
        <s v="13"/>
        <s v="21"/>
        <s v="15" u="1"/>
      </sharedItems>
    </cacheField>
    <cacheField name="Programme Name" numFmtId="0">
      <sharedItems count="29">
        <s v="Governance and security"/>
        <s v="Public Sector Transformation"/>
        <s v="Development Plan Implementation "/>
        <s v="Regional Development "/>
        <s v="Governance And Security  "/>
        <s v="Development Plan Implementation"/>
        <s v="Private Sector Development"/>
        <s v="Agro-Industralisation"/>
        <s v="Natural Resources, Environment, Climate Change, Land and Water Management"/>
        <s v="Agro-Industrialization "/>
        <s v="Sustainable Urbanization and Housing "/>
        <s v="Sustainable Urbanisation And Housing "/>
        <s v="Human Capital Development"/>
        <s v="Manufacturing "/>
        <s v="Intergrated Transport Infrastructure and Services"/>
        <s v="Integrated Transport Infrastructure And Services"/>
        <s v="Sustainable Energy Development"/>
        <s v="Sustainable Development of Petroleum Resources"/>
        <s v="Mineral Development"/>
        <s v="Digital Transformation"/>
        <s v="Tourism Development"/>
        <s v="Administration of Justice"/>
        <s v="Legislation, Oversight And Representation"/>
        <s v="Innovation, Technology Development and Transfer"/>
        <s v="Sustainable Extractives Industry Development"/>
        <s v="Community Mobilization And Mindset Change" u="1"/>
        <s v="'Governance and security" u="1"/>
        <s v="'Regional Development " u="1"/>
        <s v="'Human Capital Development" u="1"/>
      </sharedItems>
    </cacheField>
    <cacheField name="Code Program" numFmtId="0">
      <sharedItems/>
    </cacheField>
    <cacheField name="Project Code" numFmtId="0">
      <sharedItems containsBlank="1" containsMixedTypes="1" containsNumber="1" containsInteger="1" minValue="1840" maxValue="1848"/>
    </cacheField>
    <cacheField name="Project Name" numFmtId="0">
      <sharedItems/>
    </cacheField>
    <cacheField name="Code Project" numFmtId="0">
      <sharedItems/>
    </cacheField>
    <cacheField name="Start Date" numFmtId="0">
      <sharedItems containsDate="1" containsMixedTypes="1" minDate="2003-07-01T00:00:00" maxDate="2025-07-02T00:00:00"/>
    </cacheField>
    <cacheField name="End Date" numFmtId="0">
      <sharedItems containsDate="1" containsMixedTypes="1" minDate="2023-06-30T00:00:00" maxDate="2030-07-01T00:00:00"/>
    </cacheField>
    <cacheField name="GoU FY 2024/25" numFmtId="0">
      <sharedItems containsString="0" containsBlank="1" containsNumber="1" minValue="0" maxValue="1873.08575623"/>
    </cacheField>
    <cacheField name="EF FY 2024/25" numFmtId="0">
      <sharedItems containsString="0" containsBlank="1" containsNumber="1" minValue="0" maxValue="927.70386723499996"/>
    </cacheField>
    <cacheField name="DC Decision" numFmtId="0">
      <sharedItems/>
    </cacheField>
    <cacheField name="Revised End Date" numFmtId="0">
      <sharedItems containsDate="1" containsMixedTypes="1" minDate="2023-06-30T00:00:00" maxDate="2030-07-01T00:00:00"/>
    </cacheField>
    <cacheField name="Project Classifica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7">
  <r>
    <s v=" Institutional Development the Uganda Law Reform Commission"/>
    <s v="16: Governance and security"/>
    <x v="0"/>
    <d v="2025-07-01T00:00:00"/>
    <d v="2030-06-30T00:00:00"/>
    <m/>
    <m/>
    <m/>
    <m/>
    <m/>
    <m/>
    <m/>
    <m/>
    <n v="0"/>
    <m/>
    <m/>
    <m/>
    <m/>
    <m/>
    <m/>
    <n v="0"/>
    <n v="0"/>
    <m/>
    <m/>
    <s v="Y"/>
  </r>
  <r>
    <m/>
    <s v=""/>
    <x v="0"/>
    <s v=""/>
    <s v=""/>
    <m/>
    <m/>
    <m/>
    <m/>
    <m/>
    <m/>
    <m/>
    <m/>
    <n v="0"/>
    <m/>
    <m/>
    <m/>
    <m/>
    <m/>
    <m/>
    <n v="0"/>
    <n v="0"/>
    <m/>
    <m/>
    <s v="N"/>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4">
  <r>
    <x v="0"/>
    <x v="0"/>
    <x v="0"/>
    <x v="0"/>
    <s v="16: Governance and security"/>
    <m/>
    <s v="Institutional Development of Office of the President"/>
    <s v=" Institutional Development of Office of the President"/>
    <d v="2025-07-01T00:00:00"/>
    <d v="2030-06-30T00:00:00"/>
    <n v="20.123999999999999"/>
    <n v="0"/>
    <s v="Reset"/>
    <d v="2030-06-30T00:00:00"/>
    <s v="Retooling"/>
  </r>
  <r>
    <x v="1"/>
    <x v="1"/>
    <x v="1"/>
    <x v="1"/>
    <s v="14: Public Sector Transformation"/>
    <s v="1513"/>
    <s v="National Science, Technology, Engineering and Innovation Skills Enhancement Project (NSTEIC)"/>
    <s v="1513 National Science, Technology, Engineering and Innovation Skills Enhancement Project (NSTEIC)"/>
    <d v="2020-01-07T00:00:00"/>
    <d v="2025-06-30T00:00:00"/>
    <n v="138.147839"/>
    <n v="44.250124837999998"/>
    <s v="Retain"/>
    <d v="2025-06-30T00:00:00"/>
    <s v="Infrastructure"/>
  </r>
  <r>
    <x v="1"/>
    <x v="1"/>
    <x v="0"/>
    <x v="0"/>
    <s v="16: Governance and security"/>
    <m/>
    <s v="Institutional Development of State House"/>
    <s v=" Institutional Development of State House"/>
    <d v="2025-07-01T00:00:00"/>
    <d v="2030-06-30T00:00:00"/>
    <n v="21.722000000000001"/>
    <n v="0"/>
    <s v="Reset"/>
    <d v="2030-06-30T00:00:00"/>
    <s v="Retooling"/>
  </r>
  <r>
    <x v="2"/>
    <x v="2"/>
    <x v="2"/>
    <x v="2"/>
    <s v="18: Development Plan Implementation "/>
    <m/>
    <s v="Institutional Development of Office of the Prime Minister"/>
    <s v=" Institutional Development of Office of the Prime Minister"/>
    <d v="2025-07-01T00:00:00"/>
    <d v="2030-06-30T00:00:00"/>
    <n v="3.4704000000000002"/>
    <n v="0"/>
    <s v="Reset"/>
    <d v="2030-06-30T00:00:00"/>
    <s v="Retooling"/>
  </r>
  <r>
    <x v="2"/>
    <x v="2"/>
    <x v="3"/>
    <x v="3"/>
    <s v="17: Regional Development "/>
    <s v="1486"/>
    <s v="Development Initiative for Northern Uganda"/>
    <s v="1486 Development Initiative for Northern Uganda"/>
    <d v="2017-07-01T00:00:00"/>
    <d v="2024-06-30T00:00:00"/>
    <n v="0"/>
    <n v="12.685035786"/>
    <s v="Extend"/>
    <d v="2024-06-30T00:00:00"/>
    <s v="Infrastructure"/>
  </r>
  <r>
    <x v="2"/>
    <x v="2"/>
    <x v="3"/>
    <x v="3"/>
    <s v="17: Regional Development "/>
    <s v="1499"/>
    <s v="Development Response to Displacement Impacts Project (DRDIP)"/>
    <s v="1499 Development Response to Displacement Impacts Project (DRDIP)"/>
    <d v="2017-07-01T00:00:00"/>
    <d v="2024-06-30T00:00:00"/>
    <n v="0"/>
    <n v="77.437718466999996"/>
    <s v="Retain"/>
    <d v="2024-06-30T00:00:00"/>
    <s v="Infrastructure"/>
  </r>
  <r>
    <x v="3"/>
    <x v="3"/>
    <x v="0"/>
    <x v="0"/>
    <s v="16: Governance and security"/>
    <s v="1178"/>
    <s v="UPDF Peace Keeping Mission in Somalia"/>
    <s v="1178 UPDF Peace Keeping Mission in Somalia"/>
    <d v="2015-07-01T00:00:00"/>
    <d v="2025-06-30T00:00:00"/>
    <n v="0"/>
    <n v="393.01485877200008"/>
    <s v="Retain"/>
    <d v="2025-06-30T00:00:00"/>
    <s v="Infrastructure"/>
  </r>
  <r>
    <x v="3"/>
    <x v="3"/>
    <x v="0"/>
    <x v="0"/>
    <s v="16: Governance and security"/>
    <m/>
    <s v="Institutional Development of Ministry of Defense and Veteran Affairs"/>
    <s v=" Institutional Development of Ministry of Defense and Veteran Affairs"/>
    <d v="2025-07-01T00:00:00"/>
    <d v="2030-06-30T00:00:00"/>
    <n v="1873.08575623"/>
    <n v="0"/>
    <s v="Reset"/>
    <d v="2030-06-30T00:00:00"/>
    <s v="Retooling"/>
  </r>
  <r>
    <x v="3"/>
    <x v="3"/>
    <x v="0"/>
    <x v="0"/>
    <s v="16: Governance and security"/>
    <s v="1702"/>
    <s v="Construction of the National Military Museum Project"/>
    <s v="1702 Construction of the National Military Museum Project"/>
    <d v="2021-07-01T00:00:00"/>
    <d v="2026-06-30T00:00:00"/>
    <m/>
    <m/>
    <s v="Retain"/>
    <d v="2026-06-30T00:00:00"/>
    <s v="Infrastructure"/>
  </r>
  <r>
    <x v="3"/>
    <x v="3"/>
    <x v="0"/>
    <x v="4"/>
    <s v="16: Governance And Security  "/>
    <n v="1847"/>
    <s v="Construction of a 20MW Nakasongola Solar PV Power Plant Project"/>
    <s v="1847 Construction of a 20MW Nakasongola Solar PV Power Plant Project"/>
    <d v="2025-07-01T00:00:00"/>
    <d v="2030-06-30T00:00:00"/>
    <n v="0"/>
    <n v="0"/>
    <s v="Retain"/>
    <d v="2030-06-30T00:00:00"/>
    <s v="Infrastructure"/>
  </r>
  <r>
    <x v="4"/>
    <x v="4"/>
    <x v="1"/>
    <x v="1"/>
    <s v="14: Public Sector Transformation"/>
    <m/>
    <s v="Institutional Development of Public Service"/>
    <s v=" Institutional Development of Public Service"/>
    <d v="2025-07-01T00:00:00"/>
    <d v="2030-06-30T00:00:00"/>
    <n v="1.7377471229999999"/>
    <n v="0"/>
    <s v="Reset"/>
    <d v="2030-06-30T00:00:00"/>
    <s v="Retooling"/>
  </r>
  <r>
    <x v="5"/>
    <x v="5"/>
    <x v="0"/>
    <x v="0"/>
    <s v="16: Governance and security"/>
    <m/>
    <s v="Institutional Development of Ministry of Foreign Affairs"/>
    <s v=" Institutional Development of Ministry of Foreign Affairs"/>
    <d v="2025-07-01T00:00:00"/>
    <d v="2030-06-30T00:00:00"/>
    <n v="2.7531450789999998"/>
    <n v="1.1299999999999999"/>
    <s v="Reset"/>
    <d v="2030-06-30T00:00:00"/>
    <s v="Retooling"/>
  </r>
  <r>
    <x v="6"/>
    <x v="6"/>
    <x v="0"/>
    <x v="0"/>
    <s v="16: Governance and security"/>
    <s v="1242"/>
    <s v="JLOS House Project"/>
    <s v="1242 JLOS House Project"/>
    <d v="2015-07-01T00:00:00"/>
    <d v="2025-06-30T00:00:00"/>
    <n v="20"/>
    <n v="0"/>
    <s v="Retain"/>
    <d v="2025-06-30T00:00:00"/>
    <s v="Infrastructure"/>
  </r>
  <r>
    <x v="6"/>
    <x v="6"/>
    <x v="0"/>
    <x v="0"/>
    <s v="16: Governance and security"/>
    <m/>
    <s v="Institutional Development of Ministry of Justice and Constitutional Affairs"/>
    <s v=" Institutional Development of Ministry of Justice and Constitutional Affairs"/>
    <d v="2025-07-01T00:00:00"/>
    <d v="2030-06-30T00:00:00"/>
    <n v="0.5"/>
    <n v="0"/>
    <s v="Reset"/>
    <d v="2030-06-30T00:00:00"/>
    <s v="Retooling"/>
  </r>
  <r>
    <x v="7"/>
    <x v="7"/>
    <x v="2"/>
    <x v="5"/>
    <s v="18: Development Plan Implementation"/>
    <s v="1521"/>
    <s v="Resource Enhancement and Accountability Programme (REAP)"/>
    <s v="1521 Resource Enhancement and Accountability Programme (REAP)"/>
    <d v="2019-07-01T00:00:00"/>
    <d v="2025-06-30T00:00:00"/>
    <n v="128.91212182000001"/>
    <n v="25.591322194"/>
    <s v="Retain"/>
    <d v="2025-06-30T00:00:00"/>
    <s v="Infrastructure"/>
  </r>
  <r>
    <x v="7"/>
    <x v="7"/>
    <x v="4"/>
    <x v="6"/>
    <s v="07: Private Sector Development"/>
    <s v="1289"/>
    <s v="Competitiveness and Enterprise Development Project-CEDP"/>
    <s v="1289 Competitiveness and Enterprise Development Project-CEDP"/>
    <d v="2014-07-01T00:00:00"/>
    <d v="2024-06-30T00:00:00"/>
    <n v="2.249341995"/>
    <n v="47.937635245000003"/>
    <s v="Retain"/>
    <d v="2024-06-30T00:00:00"/>
    <s v="Infrastructure"/>
  </r>
  <r>
    <x v="7"/>
    <x v="7"/>
    <x v="2"/>
    <x v="5"/>
    <s v="18: Development Plan Implementation"/>
    <m/>
    <s v="Institutional Development of Ministry of Finance, Planning and Economic Development"/>
    <s v=" Institutional Development of Ministry of Finance, Planning and Economic Development"/>
    <d v="2025-07-01T00:00:00"/>
    <d v="2030-06-30T00:00:00"/>
    <n v="15.81114809"/>
    <n v="0"/>
    <s v="Reset"/>
    <d v="2030-06-30T00:00:00"/>
    <s v="Retooling"/>
  </r>
  <r>
    <x v="7"/>
    <x v="7"/>
    <x v="4"/>
    <x v="6"/>
    <s v="07: Private Sector Development"/>
    <s v="1778"/>
    <s v="Enhancing Growth and Productivity Opportunities for Women Enterprises"/>
    <s v="1778 Enhancing Growth and Productivity Opportunities for Women Enterprises"/>
    <s v="01/07/2022"/>
    <s v="30/06/2027"/>
    <m/>
    <m/>
    <s v="New"/>
    <s v="30/06/2027"/>
    <s v="Infrastructure"/>
  </r>
  <r>
    <x v="7"/>
    <x v="7"/>
    <x v="2"/>
    <x v="5"/>
    <s v="18: Development Plan Implementation"/>
    <s v="1208"/>
    <s v="Support to National Authorising Officer"/>
    <s v="1208 Support to National Authorising Officer"/>
    <d v="2015-07-01T00:00:00"/>
    <d v="2026-06-30T00:00:00"/>
    <m/>
    <m/>
    <s v="Retain"/>
    <d v="2026-06-30T00:00:00"/>
    <s v="Infrastructure"/>
  </r>
  <r>
    <x v="8"/>
    <x v="8"/>
    <x v="0"/>
    <x v="0"/>
    <s v="16: Governance and security"/>
    <m/>
    <s v="Institutional Development of Ministry of Internal Affairs"/>
    <s v=" Institutional Development of Ministry of Internal Affairs"/>
    <d v="2025-07-01T00:00:00"/>
    <d v="2030-06-30T00:00:00"/>
    <n v="0.69088000000000005"/>
    <n v="0"/>
    <s v="Reset"/>
    <d v="2030-06-30T00:00:00"/>
    <s v="Retooling"/>
  </r>
  <r>
    <x v="9"/>
    <x v="9"/>
    <x v="5"/>
    <x v="7"/>
    <s v="01: Agro-Industralisation"/>
    <s v="1263"/>
    <s v="Agriculture Cluster Development Project (ACDP)"/>
    <s v="1263 Agriculture Cluster Development Project (ACDP)"/>
    <d v="2013-07-01T00:00:00"/>
    <d v="2023-09-30T00:00:00"/>
    <n v="1"/>
    <n v="73.75"/>
    <s v="Retain"/>
    <d v="2023-09-30T00:00:00"/>
    <s v="Infrastructure"/>
  </r>
  <r>
    <x v="9"/>
    <x v="9"/>
    <x v="5"/>
    <x v="7"/>
    <s v="01: Agro-Industralisation"/>
    <s v="1316"/>
    <s v="Enhancing National Food Security through increased Rice production in Eastern Uganda"/>
    <s v="1316 Enhancing National Food Security through increased Rice production in Eastern Uganda"/>
    <d v="2014-07-01T00:00:00"/>
    <d v="2024-06-30T00:00:00"/>
    <n v="0.49"/>
    <n v="73.75"/>
    <s v="Retain"/>
    <d v="2024-06-30T00:00:00"/>
    <s v="Infrastructure"/>
  </r>
  <r>
    <x v="9"/>
    <x v="9"/>
    <x v="5"/>
    <x v="7"/>
    <s v="01: Agro-Industralisation"/>
    <s v="1425"/>
    <s v="Multisectoral Food Safety &amp; Nutrition Project"/>
    <s v="1425 Multisectoral Food Safety &amp; Nutrition Project"/>
    <d v="2016-07-01T00:00:00"/>
    <d v="2023-06-30T00:00:00"/>
    <n v="1.55"/>
    <n v="11.532458889999999"/>
    <s v="Extend "/>
    <d v="2024-06-30T00:00:00"/>
    <s v="Infrastructure"/>
  </r>
  <r>
    <x v="9"/>
    <x v="9"/>
    <x v="5"/>
    <x v="7"/>
    <s v="01: Agro-Industralisation"/>
    <s v="1444"/>
    <s v="Agriculture Value Chain Development"/>
    <s v="1444 Agriculture Value Chain Development"/>
    <d v="2017-07-01T00:00:00"/>
    <d v="2023-06-30T00:00:00"/>
    <n v="10.271000000000001"/>
    <n v="73.75"/>
    <s v="Extend "/>
    <d v="2024-06-30T00:00:00"/>
    <s v="Infrastructure"/>
  </r>
  <r>
    <x v="9"/>
    <x v="9"/>
    <x v="5"/>
    <x v="7"/>
    <s v="01: Agro-Industralisation"/>
    <s v="1494"/>
    <s v="Promoting Commercial Aquaculture Project"/>
    <s v="1494 Promoting Commercial Aquaculture Project"/>
    <d v="2017-07-01T00:00:00"/>
    <d v="2024-06-30T00:00:00"/>
    <n v="7.4219555599999998"/>
    <n v="0"/>
    <s v="Retain"/>
    <d v="2024-06-30T00:00:00"/>
    <s v="Infrastructure"/>
  </r>
  <r>
    <x v="9"/>
    <x v="9"/>
    <x v="5"/>
    <x v="7"/>
    <s v="01: Agro-Industralisation"/>
    <s v="1508"/>
    <s v="National Oil Palm Project"/>
    <s v="1508 National Oil Palm Project"/>
    <d v="2018-07-01T00:00:00"/>
    <d v="2024-06-30T00:00:00"/>
    <n v="5.24"/>
    <n v="43.5"/>
    <s v="Retain"/>
    <d v="2024-06-30T00:00:00"/>
    <s v="Infrastructure"/>
  </r>
  <r>
    <x v="9"/>
    <x v="9"/>
    <x v="5"/>
    <x v="7"/>
    <s v="01: Agro-Industralisation"/>
    <s v="1661"/>
    <s v="Irrigation For Climate Resilience Project Profile"/>
    <s v="1661 Irrigation For Climate Resilience Project Profile"/>
    <d v="2021-01-07T00:00:00"/>
    <d v="2026-06-30T00:00:00"/>
    <n v="0.71"/>
    <n v="0"/>
    <s v="Retain"/>
    <d v="2026-06-30T00:00:00"/>
    <s v="Infrastructure"/>
  </r>
  <r>
    <x v="9"/>
    <x v="9"/>
    <x v="5"/>
    <x v="7"/>
    <s v="01: Agro-Industralisation"/>
    <s v="1709"/>
    <s v="Rice Development Project Phase II"/>
    <s v="1709 Rice Development Project Phase II"/>
    <d v="2021-01-07T00:00:00"/>
    <d v="2026-06-30T00:00:00"/>
    <n v="0.45"/>
    <n v="7.9720000000000004"/>
    <s v="Retain"/>
    <d v="2026-06-30T00:00:00"/>
    <s v="Infrastructure"/>
  </r>
  <r>
    <x v="9"/>
    <x v="9"/>
    <x v="5"/>
    <x v="7"/>
    <s v="01: Agro-Industralisation"/>
    <s v="1759"/>
    <s v="Support to External Markets for Flowers, Fruits and Vegetables"/>
    <s v="1759 Support to External Markets for Flowers, Fruits and Vegetables"/>
    <d v="2021-07-01T00:00:00"/>
    <d v="2026-06-30T00:00:00"/>
    <n v="3.17"/>
    <n v="0"/>
    <s v="Retain"/>
    <d v="2026-06-30T00:00:00"/>
    <s v="Infrastructure"/>
  </r>
  <r>
    <x v="9"/>
    <x v="9"/>
    <x v="5"/>
    <x v="7"/>
    <s v="01: Agro-Industralisation"/>
    <s v="1772"/>
    <s v="National Oil Seeds Project"/>
    <s v="1772 National Oil Seeds Project"/>
    <d v="2022-07-01T00:00:00"/>
    <d v="2027-06-30T00:00:00"/>
    <n v="0.78"/>
    <n v="36.880000000000003"/>
    <s v="Retain"/>
    <d v="2027-06-30T00:00:00"/>
    <s v="Infrastructure"/>
  </r>
  <r>
    <x v="9"/>
    <x v="9"/>
    <x v="6"/>
    <x v="8"/>
    <s v="06: Natural Resources, Environment, Climate Change, Land and Water Management"/>
    <s v="1520"/>
    <s v="Building Resilient Communities, Wetland Ecosystems and Associated Catchments in Uganda"/>
    <s v="1520 Building Resilient Communities, Wetland Ecosystems and Associated Catchments in Uganda"/>
    <d v="2020-07-01T00:00:00"/>
    <d v="2025-06-30T00:00:00"/>
    <n v="4.22"/>
    <n v="0"/>
    <s v="Retain"/>
    <d v="2025-06-30T00:00:00"/>
    <s v="Infrastructure"/>
  </r>
  <r>
    <x v="9"/>
    <x v="9"/>
    <x v="5"/>
    <x v="7"/>
    <s v="01: Agro-Industralisation"/>
    <m/>
    <s v="Institutional Development of Ministry Agriculture, Animal Industry and Fisheries"/>
    <s v=" Institutional Development of Ministry Agriculture, Animal Industry and Fisheries"/>
    <d v="2025-07-01T00:00:00"/>
    <d v="2030-06-30T00:00:00"/>
    <n v="4.5279999970000002"/>
    <n v="0"/>
    <s v="Reset"/>
    <d v="2030-06-30T00:00:00"/>
    <s v="Retooling"/>
  </r>
  <r>
    <x v="9"/>
    <x v="9"/>
    <x v="5"/>
    <x v="7"/>
    <s v="01: Agro-Industralisation"/>
    <s v="1786"/>
    <s v="Uganda Climate Smart Agricultural Trnasformation Project (UCSATP)"/>
    <s v="1786 Uganda Climate Smart Agricultural Trnasformation Project (UCSATP)"/>
    <s v="01/07/2023"/>
    <s v="30/06/2028"/>
    <m/>
    <m/>
    <s v="New"/>
    <s v="30/06/2028"/>
    <s v="Infrastructure"/>
  </r>
  <r>
    <x v="9"/>
    <x v="9"/>
    <x v="5"/>
    <x v="7"/>
    <s v="01: Agro-Industralisation"/>
    <s v="1802"/>
    <s v="Enhancing Agricultural Production, Quality and Standards for Market Access Project "/>
    <s v="1802 Enhancing Agricultural Production, Quality and Standards for Market Access Project "/>
    <s v="01/07/2023"/>
    <s v="30/06/2028"/>
    <m/>
    <m/>
    <s v="New"/>
    <s v="30/06/2028"/>
    <s v="Infrastructure"/>
  </r>
  <r>
    <x v="9"/>
    <x v="9"/>
    <x v="5"/>
    <x v="9"/>
    <s v="01: Agro-Industrialization "/>
    <s v="1831"/>
    <s v="Coffee Value Chain Development Project"/>
    <s v="1831 Coffee Value Chain Development Project"/>
    <d v="2024-07-01T00:00:00"/>
    <s v="30/6/2029"/>
    <n v="0"/>
    <n v="0"/>
    <s v="Retain"/>
    <s v="30/06/2029"/>
    <s v="Infrastructure"/>
  </r>
  <r>
    <x v="10"/>
    <x v="10"/>
    <x v="5"/>
    <x v="7"/>
    <s v="01: Agro-Industralisation"/>
    <s v="1772"/>
    <s v="National Oil Seeds Project"/>
    <s v="1772 National Oil Seeds Project"/>
    <d v="2022-07-01T00:00:00"/>
    <d v="2027-06-30T00:00:00"/>
    <n v="0.62"/>
    <n v="9"/>
    <s v="Retain"/>
    <d v="2027-06-30T00:00:00"/>
    <s v="Infrastructure"/>
  </r>
  <r>
    <x v="10"/>
    <x v="10"/>
    <x v="3"/>
    <x v="3"/>
    <s v="17: Regional Development "/>
    <m/>
    <s v="Institutional Development of Ministry of Local Government"/>
    <s v=" Institutional Development of Ministry of Local Government"/>
    <d v="2025-07-01T00:00:00"/>
    <d v="2030-06-30T00:00:00"/>
    <n v="3.0309824000000001"/>
    <n v="0"/>
    <s v="Reset"/>
    <d v="2030-06-30T00:00:00"/>
    <s v="Retooling"/>
  </r>
  <r>
    <x v="10"/>
    <x v="10"/>
    <x v="3"/>
    <x v="3"/>
    <s v="17: Regional Development "/>
    <s v="1381"/>
    <s v="Programme for Restoration of Livelihoods in Northern Region (PRELNOR)"/>
    <s v="1381 Programme for Restoration of Livelihoods in Northern Region (PRELNOR)"/>
    <d v="2015-07-01T00:00:00"/>
    <d v="2024-06-30T00:00:00"/>
    <n v="0.6"/>
    <n v="50"/>
    <s v="Extend"/>
    <d v="2024-06-30T00:00:00"/>
    <s v="Infrastructure"/>
  </r>
  <r>
    <x v="10"/>
    <x v="10"/>
    <x v="3"/>
    <x v="3"/>
    <s v="17: Regional Development "/>
    <s v="1509"/>
    <s v="Local Economic Growth (LEGS) Support Project"/>
    <s v="1509 Local Economic Growth (LEGS) Support Project"/>
    <d v="2018-07-01T00:00:00"/>
    <d v="2024-06-30T00:00:00"/>
    <n v="1"/>
    <n v="34.812739272999998"/>
    <s v="Extend"/>
    <d v="2024-06-30T00:00:00"/>
    <s v="Infrastructure"/>
  </r>
  <r>
    <x v="10"/>
    <x v="10"/>
    <x v="3"/>
    <x v="3"/>
    <s v="17: Regional Development "/>
    <s v="1704"/>
    <s v="Local Government Revenue Managment Information System"/>
    <s v="1704 Local Government Revenue Managment Information System"/>
    <d v="2021-07-01T00:00:00"/>
    <d v="2026-06-30T00:00:00"/>
    <n v="2"/>
    <n v="0"/>
    <s v="Retain"/>
    <d v="2026-06-30T00:00:00"/>
    <s v="Infrastructure"/>
  </r>
  <r>
    <x v="10"/>
    <x v="10"/>
    <x v="3"/>
    <x v="3"/>
    <s v="17: Regional Development "/>
    <s v="1760"/>
    <s v="Rural Development and Food Security in Northern Uganda"/>
    <s v="1760 Rural Development and Food Security in Northern Uganda"/>
    <d v="2021-07-01T00:00:00"/>
    <d v="2026-06-30T00:00:00"/>
    <n v="0"/>
    <n v="0"/>
    <s v="Retain"/>
    <d v="2026-06-30T00:00:00"/>
    <s v="Infrastructure"/>
  </r>
  <r>
    <x v="11"/>
    <x v="11"/>
    <x v="6"/>
    <x v="8"/>
    <s v="06: Natural Resources, Environment, Climate Change, Land and Water Management"/>
    <s v="1763"/>
    <s v="Land Valuation Infrastructure Project"/>
    <s v="1763 Land Valuation Infrastructure Project"/>
    <d v="2021-07-01T00:00:00"/>
    <d v="2026-06-30T00:00:00"/>
    <n v="11.59"/>
    <n v="0"/>
    <s v="Retain"/>
    <d v="2026-06-30T00:00:00"/>
    <s v="Infrastructure"/>
  </r>
  <r>
    <x v="11"/>
    <x v="11"/>
    <x v="4"/>
    <x v="6"/>
    <s v="07: Private Sector Development"/>
    <s v="1289"/>
    <s v="Competitiveness and Enterprise Development Project-CEDP"/>
    <s v="1289 Competitiveness and Enterprise Development Project-CEDP"/>
    <d v="2014-07-01T00:00:00"/>
    <d v="2024-06-30T00:00:00"/>
    <n v="1.08"/>
    <n v="92.19"/>
    <s v="Retain"/>
    <d v="2024-06-30T00:00:00"/>
    <s v="Infrastructure"/>
  </r>
  <r>
    <x v="11"/>
    <x v="11"/>
    <x v="7"/>
    <x v="10"/>
    <s v="10: Sustainable Urbanization and Housing "/>
    <m/>
    <s v="Institutional Development of Ministry of Lands, Housing and Urban Development"/>
    <s v=" Institutional Development of Ministry of Lands, Housing and Urban Development"/>
    <d v="2025-07-01T00:00:00"/>
    <d v="2030-06-30T00:00:00"/>
    <n v="0.84235077700000005"/>
    <n v="0"/>
    <s v="Reset"/>
    <d v="2030-06-30T00:00:00"/>
    <s v="Retooling"/>
  </r>
  <r>
    <x v="11"/>
    <x v="11"/>
    <x v="7"/>
    <x v="10"/>
    <s v="10: Sustainable Urbanization and Housing "/>
    <s v="1514"/>
    <s v="Uganda Support to Municipal Infrastructure Development (USMID II)"/>
    <s v="1514 Uganda Support to Municipal Infrastructure Development (USMID II)"/>
    <d v="2018-07-01T00:00:00"/>
    <d v="2023-06-30T00:00:00"/>
    <n v="0"/>
    <n v="267.58"/>
    <s v="Extend"/>
    <d v="2024-06-30T00:00:00"/>
    <s v="Infrastructure"/>
  </r>
  <r>
    <x v="11"/>
    <x v="11"/>
    <x v="7"/>
    <x v="10"/>
    <s v="10: Sustainable Urbanization and Housing "/>
    <s v="1528"/>
    <s v="Hoima Oil Refinery Proximity Development Master Plan"/>
    <s v="1528 Hoima Oil Refinery Proximity Development Master Plan"/>
    <d v="2019-07-01T00:00:00"/>
    <d v="2024-06-30T00:00:00"/>
    <n v="0.50838045799999998"/>
    <n v="0"/>
    <s v="Retain"/>
    <d v="2024-06-30T00:00:00"/>
    <s v="Infrastructure"/>
  </r>
  <r>
    <x v="11"/>
    <x v="11"/>
    <x v="7"/>
    <x v="11"/>
    <s v="10: Sustainable Urbanisation And Housing "/>
    <s v="1829"/>
    <s v="Land Economic Competitiveness Project"/>
    <s v="1829 Land Economic Competitiveness Project"/>
    <d v="2024-07-01T00:00:00"/>
    <s v="30/6/2029"/>
    <n v="0"/>
    <n v="0"/>
    <s v="Retain"/>
    <s v="30/06/2029"/>
    <s v="Infrastructure"/>
  </r>
  <r>
    <x v="12"/>
    <x v="12"/>
    <x v="8"/>
    <x v="12"/>
    <s v="12: Human Capital Development"/>
    <s v="1308"/>
    <s v="Development and Improvement of Special Needs Education (SNE)"/>
    <s v="1308 Development and Improvement of Special Needs Education (SNE)"/>
    <d v="2014-07-01T00:00:00"/>
    <d v="2025-06-30T00:00:00"/>
    <n v="2.6984910229999999"/>
    <n v="0"/>
    <s v="Retain"/>
    <d v="2025-06-30T00:00:00"/>
    <s v="Infrastructure"/>
  </r>
  <r>
    <x v="12"/>
    <x v="12"/>
    <x v="8"/>
    <x v="12"/>
    <s v="12: Human Capital Development"/>
    <s v="1432"/>
    <s v="OFID Funded Vocational Project Phase II"/>
    <s v="1432 OFID Funded Vocational Project Phase II"/>
    <d v="2017-07-01T00:00:00"/>
    <d v="2025-06-30T00:00:00"/>
    <n v="6.0147622280000004"/>
    <n v="73.322456860000003"/>
    <s v="Retain"/>
    <d v="2025-06-30T00:00:00"/>
    <s v="Infrastructure"/>
  </r>
  <r>
    <x v="12"/>
    <x v="12"/>
    <x v="8"/>
    <x v="12"/>
    <s v="12: Human Capital Development"/>
    <s v="1491"/>
    <s v="African Centers of Excellence II"/>
    <s v="1491 African Centers of Excellence II"/>
    <d v="2017-07-01T00:00:00"/>
    <d v="2024-06-30T00:00:00"/>
    <n v="0.29555904900000002"/>
    <n v="9.661277256"/>
    <s v="Retain"/>
    <d v="2024-06-30T00:00:00"/>
    <s v="Infrastructure"/>
  </r>
  <r>
    <x v="12"/>
    <x v="12"/>
    <x v="8"/>
    <x v="12"/>
    <s v="12: Human Capital Development"/>
    <s v="1540"/>
    <s v="Development of Secondary Education Phase II"/>
    <s v="1540 Development of Secondary Education Phase II"/>
    <d v="2020-07-01T00:00:00"/>
    <d v="2023-06-30T00:00:00"/>
    <n v="40.17"/>
    <n v="0"/>
    <s v="Extend "/>
    <d v="2024-06-30T00:00:00"/>
    <s v="Infrastructure"/>
  </r>
  <r>
    <x v="12"/>
    <x v="12"/>
    <x v="8"/>
    <x v="12"/>
    <s v="12: Human Capital Development"/>
    <s v="1665"/>
    <s v="Uganda Secondary Education Expansion Project"/>
    <s v="1665 Uganda Secondary Education Expansion Project"/>
    <d v="2020-07-01T00:00:00"/>
    <d v="2025-06-30T00:00:00"/>
    <n v="2.8923760300000003"/>
    <n v="33.187593630000002"/>
    <s v="Retain"/>
    <d v="2025-06-30T00:00:00"/>
    <s v="Infrastructure"/>
  </r>
  <r>
    <x v="12"/>
    <x v="12"/>
    <x v="8"/>
    <x v="12"/>
    <s v="12: Human Capital Development"/>
    <m/>
    <s v="Institutional Development of Ministry of Education and Sports"/>
    <s v=" Institutional Development of Ministry of Education and Sports"/>
    <d v="2025-07-01T00:00:00"/>
    <d v="2030-06-30T00:00:00"/>
    <n v="1.93"/>
    <n v="0"/>
    <s v="Reset"/>
    <d v="2030-06-30T00:00:00"/>
    <s v="Retooling"/>
  </r>
  <r>
    <x v="12"/>
    <x v="12"/>
    <x v="8"/>
    <x v="12"/>
    <s v="12: Human Capital Development"/>
    <s v="1803"/>
    <s v="Development and Expansion of Health Training Institutions"/>
    <s v="1803 Development and Expansion of Health Training Institutions"/>
    <s v="01/07/2023"/>
    <s v="30/06/2028"/>
    <m/>
    <m/>
    <s v="New"/>
    <s v="30/06/2028"/>
    <s v="Infrastructure"/>
  </r>
  <r>
    <x v="12"/>
    <x v="12"/>
    <x v="8"/>
    <x v="12"/>
    <s v="12: Human Capital Development"/>
    <s v="1804"/>
    <s v="Uganda Skills Development in Refugee and Host Communities"/>
    <s v="1804 Uganda Skills Development in Refugee and Host Communities"/>
    <s v="01/07/2023"/>
    <s v="30/06/2028"/>
    <m/>
    <m/>
    <s v="New"/>
    <s v="30/06/2028"/>
    <s v="Infrastructure"/>
  </r>
  <r>
    <x v="13"/>
    <x v="13"/>
    <x v="8"/>
    <x v="12"/>
    <s v="12: Human Capital Development"/>
    <s v="0220"/>
    <s v="Global Fund for AIDS, TB and Malaria"/>
    <s v="0220 Global Fund for AIDS, TB and Malaria"/>
    <d v="2010-07-07T00:00:00"/>
    <d v="2024-06-30T00:00:00"/>
    <n v="5.5752689999999996"/>
    <n v="927.70386723499996"/>
    <s v="Retain"/>
    <d v="2024-06-30T00:00:00"/>
    <s v="Infrastructure"/>
  </r>
  <r>
    <x v="13"/>
    <x v="13"/>
    <x v="8"/>
    <x v="12"/>
    <s v="12: Human Capital Development"/>
    <s v="1440"/>
    <s v="Uganda Reproductive Maternal &amp; Child Health Services Improvement Project"/>
    <s v="1440 Uganda Reproductive Maternal &amp; Child Health Services Improvement Project"/>
    <d v="2017-01-07T00:00:00"/>
    <d v="2023-06-30T00:00:00"/>
    <n v="1.2"/>
    <n v="124.76764212800001"/>
    <s v="Extend "/>
    <d v="2024-06-30T00:00:00"/>
    <s v="Infrastructure"/>
  </r>
  <r>
    <x v="13"/>
    <x v="13"/>
    <x v="8"/>
    <x v="12"/>
    <s v="12: Human Capital Development"/>
    <s v="1539"/>
    <s v="Italian support to Health Sector Decelopment Plan- Karamoja Infrastructure Development Project Phase II"/>
    <s v="1539 Italian support to Health Sector Decelopment Plan- Karamoja Infrastructure Development Project Phase II"/>
    <d v="2019-07-01T00:00:00"/>
    <d v="2023-06-30T00:00:00"/>
    <n v="2.4609999999999999"/>
    <n v="18.990678576000001"/>
    <s v="Extend"/>
    <d v="2024-06-30T00:00:00"/>
    <s v="Infrastructure"/>
  </r>
  <r>
    <x v="13"/>
    <x v="13"/>
    <x v="8"/>
    <x v="12"/>
    <s v="12: Human Capital Development"/>
    <s v="1768"/>
    <s v="Uganda Covid-19 Response and Emergency Preparedness Project (UCREPP)"/>
    <s v="1768 Uganda Covid-19 Response and Emergency Preparedness Project (UCREPP)"/>
    <d v="2022-07-01T00:00:00"/>
    <d v="2027-06-30T00:00:00"/>
    <n v="0"/>
    <n v="168.38943492499999"/>
    <s v="Retain"/>
    <d v="2027-06-30T00:00:00"/>
    <s v="Infrastructure"/>
  </r>
  <r>
    <x v="13"/>
    <x v="13"/>
    <x v="8"/>
    <x v="12"/>
    <s v="12: Human Capital Development"/>
    <m/>
    <s v="Institutional Development of Ministry of Health"/>
    <s v=" Institutional Development of Ministry of Health"/>
    <d v="2025-07-01T00:00:00"/>
    <d v="2030-06-30T00:00:00"/>
    <n v="0.27244223200000001"/>
    <n v="0"/>
    <s v="Reset"/>
    <d v="2030-06-30T00:00:00"/>
    <s v="Retooling"/>
  </r>
  <r>
    <x v="14"/>
    <x v="14"/>
    <x v="9"/>
    <x v="13"/>
    <s v="04: Manufacturing "/>
    <m/>
    <s v="Institutional Development of Ministry of Trade and Industry"/>
    <s v=" Institutional Development of Ministry of Trade and Industry"/>
    <d v="2025-07-01T00:00:00"/>
    <d v="2030-06-30T00:00:00"/>
    <n v="4.8188880000000003"/>
    <n v="0"/>
    <s v="Reset"/>
    <d v="2030-06-30T00:00:00"/>
    <s v="Retooling"/>
  </r>
  <r>
    <x v="14"/>
    <x v="14"/>
    <x v="9"/>
    <x v="13"/>
    <s v="04: Manufacturing "/>
    <s v="1495"/>
    <s v="Rural Industrial Development Project (OVOP Project Phase III)"/>
    <s v="1495 Rural Industrial Development Project (OVOP Project Phase III)"/>
    <d v="2017-01-07T00:00:00"/>
    <d v="2024-06-30T00:00:00"/>
    <m/>
    <m/>
    <s v="New"/>
    <d v="2024-06-30T00:00:00"/>
    <s v="Infrastructure"/>
  </r>
  <r>
    <x v="15"/>
    <x v="15"/>
    <x v="10"/>
    <x v="14"/>
    <s v="09: Intergrated Transport Infrastructure and Services"/>
    <s v="1097"/>
    <s v="New Standard Gauge Railway Line"/>
    <s v="1097 New Standard Gauge Railway Line"/>
    <d v="2009-07-01T00:00:00"/>
    <d v="2024-06-30T00:00:00"/>
    <n v="26"/>
    <n v="0"/>
    <s v="Retain"/>
    <d v="2024-06-30T00:00:00"/>
    <s v="Infrastructure"/>
  </r>
  <r>
    <x v="15"/>
    <x v="15"/>
    <x v="10"/>
    <x v="14"/>
    <s v="09: Intergrated Transport Infrastructure and Services"/>
    <s v="1284"/>
    <s v="Development of new Kampala Port in Bukasa"/>
    <s v="1284 Development of new Kampala Port in Bukasa"/>
    <d v="2013-07-01T00:00:00"/>
    <d v="2024-06-30T00:00:00"/>
    <n v="1.5"/>
    <n v="36.875104032000003"/>
    <s v="Retain"/>
    <d v="2024-06-30T00:00:00"/>
    <s v="Infrastructure"/>
  </r>
  <r>
    <x v="15"/>
    <x v="15"/>
    <x v="10"/>
    <x v="14"/>
    <s v="09: Intergrated Transport Infrastructure and Services"/>
    <s v="1373"/>
    <s v="Entebbe Airport Rehabilitation Phase 1"/>
    <s v="1373 Entebbe Airport Rehabilitation Phase 1"/>
    <d v="2015-07-01T00:00:00"/>
    <d v="2025-06-30T00:00:00"/>
    <n v="0"/>
    <n v="92.187760080000004"/>
    <s v="Retain"/>
    <d v="2025-06-30T00:00:00"/>
    <s v="Infrastructure"/>
  </r>
  <r>
    <x v="15"/>
    <x v="15"/>
    <x v="10"/>
    <x v="14"/>
    <s v="09: Intergrated Transport Infrastructure and Services"/>
    <s v="1421"/>
    <s v="Development of the Construction Industry"/>
    <s v="1421 Development of the Construction Industry"/>
    <d v="2016-07-01T00:00:00"/>
    <d v="2025-06-30T00:00:00"/>
    <n v="17.8"/>
    <n v="0"/>
    <s v="Retain"/>
    <d v="2025-06-30T00:00:00"/>
    <s v="Infrastructure"/>
  </r>
  <r>
    <x v="15"/>
    <x v="15"/>
    <x v="10"/>
    <x v="14"/>
    <s v="09: Intergrated Transport Infrastructure and Services"/>
    <s v="1456"/>
    <s v="Multinational Lake Victoria Martime Comm. &amp; Transport Project"/>
    <s v="1456 Multinational Lake Victoria Martime Comm. &amp; Transport Project"/>
    <d v="2017-07-01T00:00:00"/>
    <d v="2025-06-30T00:00:00"/>
    <n v="4.4000000000000004"/>
    <n v="23.599051639999999"/>
    <s v="Extend"/>
    <d v="2025-06-30T00:00:00"/>
    <s v="Infrastructure"/>
  </r>
  <r>
    <x v="15"/>
    <x v="15"/>
    <x v="10"/>
    <x v="14"/>
    <s v="09: Intergrated Transport Infrastructure and Services"/>
    <s v="1489"/>
    <s v="Development of Kabaale Airport"/>
    <s v="1489 Development of Kabaale Airport"/>
    <d v="2017-07-01T00:00:00"/>
    <d v="2024-06-30T00:00:00"/>
    <n v="4"/>
    <n v="33.187593628999998"/>
    <s v="Retain"/>
    <d v="2024-06-30T00:00:00"/>
    <s v="Infrastructure"/>
  </r>
  <r>
    <x v="15"/>
    <x v="15"/>
    <x v="10"/>
    <x v="14"/>
    <s v="09: Intergrated Transport Infrastructure and Services"/>
    <s v="1558"/>
    <s v="Rural Bridges Infrastructure Development"/>
    <s v="1558 Rural Bridges Infrastructure Development"/>
    <d v="2019-07-01T00:00:00"/>
    <d v="2024-06-30T00:00:00"/>
    <n v="26"/>
    <n v="0"/>
    <s v="Retain"/>
    <d v="2024-06-30T00:00:00"/>
    <s v="Infrastructure"/>
  </r>
  <r>
    <x v="15"/>
    <x v="15"/>
    <x v="10"/>
    <x v="14"/>
    <s v="09: Intergrated Transport Infrastructure and Services"/>
    <s v="1563"/>
    <s v="URC Capacity Building Project"/>
    <s v="1563 URC Capacity Building Project"/>
    <d v="2020-07-01T00:00:00"/>
    <d v="2025-06-30T00:00:00"/>
    <n v="15.5"/>
    <n v="47.145263004999997"/>
    <s v="Retain"/>
    <d v="2025-06-30T00:00:00"/>
    <s v="Infrastructure"/>
  </r>
  <r>
    <x v="15"/>
    <x v="15"/>
    <x v="10"/>
    <x v="14"/>
    <s v="09: Intergrated Transport Infrastructure and Services"/>
    <s v="1564"/>
    <s v="Community Roads Improvement Project"/>
    <s v="1564 Community Roads Improvement Project"/>
    <d v="2020-07-01T00:00:00"/>
    <d v="2025-06-30T00:00:00"/>
    <n v="102"/>
    <n v="0"/>
    <s v="Retain"/>
    <d v="2025-06-30T00:00:00"/>
    <s v="Infrastructure"/>
  </r>
  <r>
    <x v="15"/>
    <x v="15"/>
    <x v="10"/>
    <x v="14"/>
    <s v="09: Intergrated Transport Infrastructure and Services"/>
    <s v="1659"/>
    <s v="Rehabilitation of the Tororo, Gulu railway line"/>
    <s v="1659 Rehabilitation of the Tororo, Gulu railway line"/>
    <d v="2020-07-01T00:00:00"/>
    <d v="2025-06-30T00:00:00"/>
    <n v="25.000473567"/>
    <n v="11.06253121"/>
    <s v="Retain"/>
    <d v="2025-06-30T00:00:00"/>
    <s v="Infrastructure"/>
  </r>
  <r>
    <x v="15"/>
    <x v="15"/>
    <x v="10"/>
    <x v="14"/>
    <s v="09: Intergrated Transport Infrastructure and Services"/>
    <s v="1703"/>
    <s v="Rehabilitation of District Roads Project"/>
    <s v="1703 Rehabilitation of District Roads Project"/>
    <d v="2021-07-01T00:00:00"/>
    <d v="2026-06-30T00:00:00"/>
    <n v="191"/>
    <n v="0"/>
    <s v="Retain"/>
    <d v="2026-06-30T00:00:00"/>
    <s v="Infrastructure"/>
  </r>
  <r>
    <x v="15"/>
    <x v="15"/>
    <x v="10"/>
    <x v="14"/>
    <s v="09: Intergrated Transport Infrastructure and Services"/>
    <s v="1705"/>
    <s v="Rehabilitation and Upgrading of Urban Roads Project"/>
    <s v="1705 Rehabilitation and Upgrading of Urban Roads Project"/>
    <d v="2021-07-01T00:00:00"/>
    <d v="2026-06-30T00:00:00"/>
    <n v="16.440000000000001"/>
    <n v="0"/>
    <s v="Retain"/>
    <d v="2026-06-30T00:00:00"/>
    <s v="Infrastructure"/>
  </r>
  <r>
    <x v="15"/>
    <x v="15"/>
    <x v="10"/>
    <x v="14"/>
    <s v="09: Intergrated Transport Infrastructure and Services"/>
    <s v="1774"/>
    <s v="Streamlining Management of Motor Vehicle Registration"/>
    <s v="1774 Streamlining Management of Motor Vehicle Registration"/>
    <d v="2022-07-01T00:00:00"/>
    <d v="2027-06-30T00:00:00"/>
    <n v="9.5"/>
    <n v="0"/>
    <s v="Retain"/>
    <d v="2027-06-30T00:00:00"/>
    <s v="Infrastructure"/>
  </r>
  <r>
    <x v="15"/>
    <x v="15"/>
    <x v="10"/>
    <x v="14"/>
    <s v="09: Intergrated Transport Infrastructure and Services"/>
    <m/>
    <s v="Institutional Development of Ministry of Works and Transport"/>
    <s v=" Institutional Development of Ministry of Works and Transport"/>
    <d v="2025-07-01T00:00:00"/>
    <d v="2030-06-30T00:00:00"/>
    <n v="1.3568521229999999"/>
    <n v="0"/>
    <s v="Reset"/>
    <d v="2030-06-30T00:00:00"/>
    <s v="Retooling"/>
  </r>
  <r>
    <x v="15"/>
    <x v="15"/>
    <x v="10"/>
    <x v="14"/>
    <s v="09: Intergrated Transport Infrastructure and Services"/>
    <s v="0265"/>
    <s v="Atiak-Moyo-Afoji"/>
    <s v="0265 Atiak-Moyo-Afoji"/>
    <d v="2003-07-01T00:00:00"/>
    <d v="2024-06-30T00:00:00"/>
    <n v="18.718338576000001"/>
    <n v="48.852152539999999"/>
    <s v="Retain"/>
    <d v="2024-06-30T00:00:00"/>
    <s v="Infrastructure"/>
  </r>
  <r>
    <x v="15"/>
    <x v="15"/>
    <x v="10"/>
    <x v="14"/>
    <s v="09: Intergrated Transport Infrastructure and Services"/>
    <s v="0267"/>
    <s v="IMPROVEMENT FERRY SERVICES."/>
    <s v="0267 IMPROVEMENT FERRY SERVICES."/>
    <d v="2003-07-01T00:00:00"/>
    <d v="2025-06-30T00:00:00"/>
    <n v="26.683751001000001"/>
    <n v="0"/>
    <s v="Extend"/>
    <d v="2025-06-30T00:00:00"/>
    <s v="Infrastructure"/>
  </r>
  <r>
    <x v="15"/>
    <x v="15"/>
    <x v="10"/>
    <x v="14"/>
    <s v="09: Intergrated Transport Infrastructure and Services"/>
    <s v="1040"/>
    <s v="Kapchorwa - Suam Road"/>
    <s v="1040 Kapchorwa - Suam Road"/>
    <d v="2010-11-01T00:00:00"/>
    <d v="2024-06-30T00:00:00"/>
    <n v="13.78585629"/>
    <n v="50.198471705000003"/>
    <s v="Retain"/>
    <d v="2024-06-30T00:00:00"/>
    <s v="Infrastructure"/>
  </r>
  <r>
    <x v="15"/>
    <x v="15"/>
    <x v="10"/>
    <x v="14"/>
    <s v="09: Intergrated Transport Infrastructure and Services"/>
    <s v="1041"/>
    <s v="Kyenjojo- Hoima-Masindi -Kigumba road"/>
    <s v="1041 Kyenjojo- Hoima-Masindi -Kigumba road"/>
    <d v="2014-03-31T00:00:00"/>
    <d v="2024-06-30T00:00:00"/>
    <n v="0.97851701599999996"/>
    <n v="17.502149138"/>
    <s v="Extend"/>
    <d v="2024-06-30T00:00:00"/>
    <s v="Infrastructure"/>
  </r>
  <r>
    <x v="15"/>
    <x v="15"/>
    <x v="10"/>
    <x v="14"/>
    <s v="09: Intergrated Transport Infrastructure and Services"/>
    <s v="1176"/>
    <s v="Hoima- Wanseko Road"/>
    <s v="1176 Hoima- Wanseko Road"/>
    <d v="2010-03-10T00:00:00"/>
    <d v="2024-06-30T00:00:00"/>
    <n v="104.01115540799999"/>
    <n v="87.799242656000004"/>
    <s v="Retain"/>
    <d v="2024-06-30T00:00:00"/>
    <s v="Infrastructure"/>
  </r>
  <r>
    <x v="15"/>
    <x v="15"/>
    <x v="10"/>
    <x v="14"/>
    <s v="09: Intergrated Transport Infrastructure and Services"/>
    <s v="1274"/>
    <s v="Musita-Lumino-Busia/Majanji Road"/>
    <s v="1274 Musita-Lumino-Busia/Majanji Road"/>
    <d v="2014-07-01T00:00:00"/>
    <d v="2024-06-30T00:00:00"/>
    <n v="38.037211857000003"/>
    <n v="0"/>
    <s v="Retain"/>
    <d v="2024-06-30T00:00:00"/>
    <s v="Infrastructure"/>
  </r>
  <r>
    <x v="15"/>
    <x v="15"/>
    <x v="10"/>
    <x v="14"/>
    <s v="09: Intergrated Transport Infrastructure and Services"/>
    <s v="1275"/>
    <s v="Olwiyo-Gulu-Kitgum Road"/>
    <s v="1275 Olwiyo-Gulu-Kitgum Road"/>
    <d v="2014-03-31T00:00:00"/>
    <d v="2024-06-30T00:00:00"/>
    <n v="19.760734023000001"/>
    <n v="0"/>
    <s v="Extend"/>
    <d v="2024-06-30T00:00:00"/>
    <s v="Infrastructure"/>
  </r>
  <r>
    <x v="15"/>
    <x v="15"/>
    <x v="10"/>
    <x v="14"/>
    <s v="09: Intergrated Transport Infrastructure and Services"/>
    <s v="1277"/>
    <s v="Kampala Nothern Bypass Phase 2"/>
    <s v="1277 Kampala Nothern Bypass Phase 2"/>
    <d v="2014-07-01T00:00:00"/>
    <d v="2024-06-30T00:00:00"/>
    <n v="28.813336912"/>
    <n v="0"/>
    <s v="Extend"/>
    <d v="2024-06-30T00:00:00"/>
    <s v="Infrastructure"/>
  </r>
  <r>
    <x v="15"/>
    <x v="15"/>
    <x v="10"/>
    <x v="14"/>
    <s v="09: Intergrated Transport Infrastructure and Services"/>
    <s v="1279"/>
    <s v="Seeta-Kyaliwajjala-Matugga-Wakiso-Buloba-Nsangi"/>
    <s v="1279 Seeta-Kyaliwajjala-Matugga-Wakiso-Buloba-Nsangi"/>
    <d v="2014-07-01T00:00:00"/>
    <d v="2024-06-30T00:00:00"/>
    <n v="60.657163118"/>
    <n v="0"/>
    <s v="Retain"/>
    <d v="2024-06-30T00:00:00"/>
    <s v="Infrastructure"/>
  </r>
  <r>
    <x v="15"/>
    <x v="15"/>
    <x v="10"/>
    <x v="14"/>
    <s v="09: Intergrated Transport Infrastructure and Services"/>
    <s v="1280"/>
    <s v="Najjanankumbi-Busabala Road and Nambole-Namilyango-Seeta"/>
    <s v="1280 Najjanankumbi-Busabala Road and Nambole-Namilyango-Seeta"/>
    <d v="2014-03-31T00:00:00"/>
    <d v="2024-06-30T00:00:00"/>
    <n v="80.406109670999996"/>
    <n v="0"/>
    <s v="Retain"/>
    <d v="2024-06-30T00:00:00"/>
    <s v="Infrastructure"/>
  </r>
  <r>
    <x v="15"/>
    <x v="15"/>
    <x v="10"/>
    <x v="14"/>
    <s v="09: Intergrated Transport Infrastructure and Services"/>
    <s v="1281"/>
    <s v="Tirinyi-Pallisa-Kumi/Kamonkoli Road"/>
    <s v="1281 Tirinyi-Pallisa-Kumi/Kamonkoli Road"/>
    <d v="2014-03-31T00:00:00"/>
    <d v="2023-06-30T00:00:00"/>
    <n v="35.031999999999996"/>
    <n v="14.617179500000001"/>
    <s v="Extend"/>
    <d v="2024-06-30T00:00:00"/>
    <s v="Infrastructure"/>
  </r>
  <r>
    <x v="15"/>
    <x v="15"/>
    <x v="10"/>
    <x v="14"/>
    <s v="09: Intergrated Transport Infrastructure and Services"/>
    <s v="1311"/>
    <s v="Upgrading Rukungiri-Kihihi-Ishasha/Kanungu Road"/>
    <s v="1311 Upgrading Rukungiri-Kihihi-Ishasha/Kanungu Road"/>
    <d v="2014-07-01T00:00:00"/>
    <d v="2023-06-30T00:00:00"/>
    <n v="7.9541489360000002"/>
    <n v="47.937635241999999"/>
    <s v="Extend"/>
    <d v="2025-06-30T00:00:00"/>
    <s v="Infrastructure"/>
  </r>
  <r>
    <x v="15"/>
    <x v="15"/>
    <x v="10"/>
    <x v="14"/>
    <s v="09: Intergrated Transport Infrastructure and Services"/>
    <s v="1313"/>
    <s v="North Eastern Road-Corridor Asset Management Project"/>
    <s v="1313 North Eastern Road-Corridor Asset Management Project"/>
    <d v="2014-07-01T00:00:00"/>
    <d v="2024-06-30T00:00:00"/>
    <n v="2.3748"/>
    <n v="82.317800343000002"/>
    <s v="Retain"/>
    <d v="2024-06-30T00:00:00"/>
    <s v="Infrastructure"/>
  </r>
  <r>
    <x v="15"/>
    <x v="15"/>
    <x v="10"/>
    <x v="14"/>
    <s v="09: Intergrated Transport Infrastructure and Services"/>
    <s v="1319"/>
    <s v="Kampala Flyover"/>
    <s v="1319 Kampala Flyover"/>
    <d v="2015-07-01T00:00:00"/>
    <d v="2024-06-30T00:00:00"/>
    <n v="9.7740718149999992"/>
    <n v="129.67147979699999"/>
    <s v="Retain"/>
    <d v="2024-06-30T00:00:00"/>
    <s v="Infrastructure"/>
  </r>
  <r>
    <x v="15"/>
    <x v="15"/>
    <x v="10"/>
    <x v="14"/>
    <s v="09: Intergrated Transport Infrastructure and Services"/>
    <s v="1320"/>
    <s v="Construction of 66 Selected Bridges"/>
    <s v="1320 Construction of 66 Selected Bridges"/>
    <d v="2015-07-01T00:00:00"/>
    <d v="2026-06-30T00:00:00"/>
    <n v="58.999285092000001"/>
    <n v="0"/>
    <s v="Extend"/>
    <d v="2026-06-30T00:00:00"/>
    <s v="Infrastructure"/>
  </r>
  <r>
    <x v="15"/>
    <x v="15"/>
    <x v="10"/>
    <x v="14"/>
    <s v="09: Intergrated Transport Infrastructure and Services"/>
    <s v="1322"/>
    <s v="Upgrading of Muyembe-Nakapiripirit (92 km)"/>
    <s v="1322 Upgrading of Muyembe-Nakapiripirit (92 km)"/>
    <d v="2015-07-01T00:00:00"/>
    <d v="2024-06-30T00:00:00"/>
    <n v="0.26"/>
    <n v="60.584362401999996"/>
    <s v="Retain"/>
    <d v="2024-06-30T00:00:00"/>
    <s v="Infrastructure"/>
  </r>
  <r>
    <x v="15"/>
    <x v="15"/>
    <x v="10"/>
    <x v="14"/>
    <s v="09: Intergrated Transport Infrastructure and Services"/>
    <s v="1402"/>
    <s v="Rwenkunye -Apac- Lira -Acholibur Road"/>
    <s v="1402 Rwenkunye -Apac- Lira -Acholibur Road"/>
    <d v="2016-07-01T00:00:00"/>
    <d v="2025-06-30T00:00:00"/>
    <n v="0.36218400000000001"/>
    <n v="147.50041612800001"/>
    <s v="Retain"/>
    <d v="2025-06-30T00:00:00"/>
    <s v="Infrastructure"/>
  </r>
  <r>
    <x v="15"/>
    <x v="15"/>
    <x v="10"/>
    <x v="14"/>
    <s v="09: Intergrated Transport Infrastructure and Services"/>
    <s v="1403"/>
    <s v="Soroti -Katakwi- Moroto -Lokitonyala Road"/>
    <s v="1403 Soroti -Katakwi- Moroto -Lokitonyala Road"/>
    <d v="2017-07-01T00:00:00"/>
    <d v="2024-06-30T00:00:00"/>
    <n v="65.08"/>
    <n v="0"/>
    <s v="Retain"/>
    <d v="2024-06-30T00:00:00"/>
    <s v="Infrastructure"/>
  </r>
  <r>
    <x v="15"/>
    <x v="15"/>
    <x v="10"/>
    <x v="14"/>
    <s v="09: Intergrated Transport Infrastructure and Services"/>
    <s v="1404"/>
    <s v="Kibuye -Busega- Mpigi"/>
    <s v="1404 Kibuye -Busega- Mpigi"/>
    <d v="2016-07-01T00:00:00"/>
    <d v="2026-06-30T00:00:00"/>
    <n v="0.64580848199999996"/>
    <n v="129.24663979100001"/>
    <s v="Extend"/>
    <d v="2026-06-30T00:00:00"/>
    <s v="Infrastructure"/>
  </r>
  <r>
    <x v="15"/>
    <x v="15"/>
    <x v="10"/>
    <x v="14"/>
    <s v="09: Intergrated Transport Infrastructure and Services"/>
    <s v="1490"/>
    <s v="Luwero - Butalangu Road"/>
    <s v="1490 Luwero - Butalangu Road"/>
    <d v="2017-07-01T00:00:00"/>
    <d v="2024-06-30T00:00:00"/>
    <n v="4.9177999999999999E-2"/>
    <n v="19.906290504000001"/>
    <s v="Retain"/>
    <d v="2024-06-30T00:00:00"/>
    <s v="Infrastructure"/>
  </r>
  <r>
    <x v="15"/>
    <x v="15"/>
    <x v="10"/>
    <x v="14"/>
    <s v="09: Intergrated Transport Infrastructure and Services"/>
    <s v="1546"/>
    <s v="Kisoro-Nkuringo-Rubugiri-Muko Road"/>
    <s v="1546 Kisoro-Nkuringo-Rubugiri-Muko Road"/>
    <d v="2019-01-07T00:00:00"/>
    <d v="2027-06-30T00:00:00"/>
    <n v="1.55"/>
    <n v="0"/>
    <s v="Extend"/>
    <d v="2027-06-30T00:00:00"/>
    <s v="Infrastructure"/>
  </r>
  <r>
    <x v="15"/>
    <x v="15"/>
    <x v="10"/>
    <x v="14"/>
    <s v="09: Intergrated Transport Infrastructure and Services"/>
    <s v="1550"/>
    <s v="Namunsi-Sironko/Muyembe-Kapchorwa Section I"/>
    <s v="1550 Namunsi-Sironko/Muyembe-Kapchorwa Section I"/>
    <d v="2019-07-01T00:00:00"/>
    <d v="2024-06-30T00:00:00"/>
    <n v="17.743352093999999"/>
    <n v="0"/>
    <s v="Extend"/>
    <d v="2024-06-30T00:00:00"/>
    <s v="Infrastructure"/>
  </r>
  <r>
    <x v="15"/>
    <x v="15"/>
    <x v="10"/>
    <x v="14"/>
    <s v="09: Intergrated Transport Infrastructure and Services"/>
    <s v="1554"/>
    <s v="Nakalama-Tirinyi-Mbale Road"/>
    <s v="1554 Nakalama-Tirinyi-Mbale Road"/>
    <d v="2019-07-01T00:00:00"/>
    <d v="2024-06-30T00:00:00"/>
    <n v="8.4491924530000002"/>
    <n v="0"/>
    <s v="Extend"/>
    <d v="2024-06-30T00:00:00"/>
    <s v="Infrastructure"/>
  </r>
  <r>
    <x v="15"/>
    <x v="15"/>
    <x v="10"/>
    <x v="14"/>
    <s v="09: Intergrated Transport Infrastructure and Services"/>
    <s v="1555"/>
    <s v="Fortportal -Hima Road"/>
    <s v="1555 Fortportal -Hima Road"/>
    <d v="2019-07-01T00:00:00"/>
    <d v="2023-06-30T00:00:00"/>
    <n v="35.746592667000002"/>
    <n v="0"/>
    <s v="Extend"/>
    <d v="2024-06-30T00:00:00"/>
    <s v="Infrastructure"/>
  </r>
  <r>
    <x v="15"/>
    <x v="15"/>
    <x v="10"/>
    <x v="14"/>
    <s v="09: Intergrated Transport Infrastructure and Services"/>
    <s v="1657"/>
    <s v="Moyo-Yumbe-Koboko road"/>
    <s v="1657 Moyo-Yumbe-Koboko road"/>
    <d v="2020-07-01T00:00:00"/>
    <d v="2025-06-30T00:00:00"/>
    <n v="1.04"/>
    <n v="116.36044207400001"/>
    <s v="Retain"/>
    <d v="2025-06-30T00:00:00"/>
    <s v="Infrastructure"/>
  </r>
  <r>
    <x v="15"/>
    <x v="15"/>
    <x v="10"/>
    <x v="14"/>
    <s v="09: Intergrated Transport Infrastructure and Services"/>
    <s v="1657"/>
    <s v="Moyo-Yumbe-Koboko road"/>
    <s v="1657 Moyo-Yumbe-Koboko road"/>
    <d v="2020-07-01T00:00:00"/>
    <d v="2025-06-30T00:00:00"/>
    <n v="0"/>
    <n v="0"/>
    <s v="Retain"/>
    <d v="2025-06-30T00:00:00"/>
    <s v="Infrastructure"/>
  </r>
  <r>
    <x v="15"/>
    <x v="15"/>
    <x v="10"/>
    <x v="14"/>
    <s v="09: Intergrated Transport Infrastructure and Services"/>
    <s v="1692"/>
    <s v="Rehabilitation of Masaka Town Roads (7.3 KM)"/>
    <s v="1692 Rehabilitation of Masaka Town Roads (7.3 KM)"/>
    <d v="2020-07-01T00:00:00"/>
    <d v="2025-06-30T00:00:00"/>
    <n v="39.049999999999997"/>
    <n v="0"/>
    <s v="Retain"/>
    <d v="2025-06-30T00:00:00"/>
    <s v="Infrastructure"/>
  </r>
  <r>
    <x v="15"/>
    <x v="15"/>
    <x v="10"/>
    <x v="14"/>
    <s v="09: Intergrated Transport Infrastructure and Services"/>
    <s v="1692"/>
    <s v="Rehabilitation of Masaka Town Roads (7.3 KM)"/>
    <s v="1692 Rehabilitation of Masaka Town Roads (7.3 KM)"/>
    <d v="2020-07-01T00:00:00"/>
    <d v="2025-06-30T00:00:00"/>
    <n v="0"/>
    <n v="0"/>
    <s v="Retain"/>
    <d v="2025-06-30T00:00:00"/>
    <s v="Infrastructure"/>
  </r>
  <r>
    <x v="15"/>
    <x v="15"/>
    <x v="10"/>
    <x v="14"/>
    <s v="09: Intergrated Transport Infrastructure and Services"/>
    <s v="1693"/>
    <s v="Rehabilitation of Kampala-Jinja Highway (72 Km)"/>
    <s v="1693 Rehabilitation of Kampala-Jinja Highway (72 Km)"/>
    <d v="2020-07-01T00:00:00"/>
    <d v="2025-06-30T00:00:00"/>
    <n v="30.296508927000001"/>
    <n v="0"/>
    <s v="Retain"/>
    <d v="2025-06-30T00:00:00"/>
    <s v="Infrastructure"/>
  </r>
  <r>
    <x v="15"/>
    <x v="15"/>
    <x v="10"/>
    <x v="14"/>
    <s v="09: Intergrated Transport Infrastructure and Services"/>
    <s v="1693"/>
    <s v="Rehabilitation of Kampala-Jinja Highway(72 KM)"/>
    <s v="1693 Rehabilitation of Kampala-Jinja Highway(72 KM)"/>
    <d v="2020-07-01T00:00:00"/>
    <d v="2025-06-30T00:00:00"/>
    <n v="0"/>
    <n v="0"/>
    <s v="Retain"/>
    <d v="2025-06-30T00:00:00"/>
    <s v="Infrastructure"/>
  </r>
  <r>
    <x v="15"/>
    <x v="15"/>
    <x v="10"/>
    <x v="14"/>
    <s v="09: Intergrated Transport Infrastructure and Services"/>
    <s v="1694"/>
    <s v="Rehabilitation  of Mityana-Mubende Road(100KM)"/>
    <s v="1694 Rehabilitation  of Mityana-Mubende Road(100KM)"/>
    <d v="2020-07-01T00:00:00"/>
    <d v="2025-06-30T00:00:00"/>
    <n v="0"/>
    <n v="0"/>
    <s v="Retain"/>
    <d v="2025-06-30T00:00:00"/>
    <s v="Infrastructure"/>
  </r>
  <r>
    <x v="15"/>
    <x v="15"/>
    <x v="10"/>
    <x v="14"/>
    <s v="09: Intergrated Transport Infrastructure and Services"/>
    <s v="1694"/>
    <s v="Rehabilitation of Mityana-Mubende Road (100 Km)"/>
    <s v="1694 Rehabilitation of Mityana-Mubende Road (100 Km)"/>
    <d v="2020-07-01T00:00:00"/>
    <d v="2025-06-30T00:00:00"/>
    <n v="68.729075390000006"/>
    <n v="0"/>
    <s v="Retain"/>
    <d v="2025-06-30T00:00:00"/>
    <s v="Infrastructure"/>
  </r>
  <r>
    <x v="15"/>
    <x v="15"/>
    <x v="10"/>
    <x v="14"/>
    <s v="09: Intergrated Transport Infrastructure and Services"/>
    <s v="1695"/>
    <s v="Rehabilitation of Packwach-Nebbi Section 2 Road (33 Km)"/>
    <s v="1695 Rehabilitation of Packwach-Nebbi Section 2 Road (33 Km)"/>
    <d v="2020-07-01T00:00:00"/>
    <d v="2025-06-30T00:00:00"/>
    <n v="61.6"/>
    <n v="0"/>
    <s v="Retain"/>
    <d v="2025-06-30T00:00:00"/>
    <s v="Infrastructure"/>
  </r>
  <r>
    <x v="15"/>
    <x v="15"/>
    <x v="10"/>
    <x v="14"/>
    <s v="09: Intergrated Transport Infrastructure and Services"/>
    <s v="1695"/>
    <s v="Rehabilitation of Packwach-Nebbi Section 2 Road(33KM)"/>
    <s v="1695 Rehabilitation of Packwach-Nebbi Section 2 Road(33KM)"/>
    <d v="2020-07-01T00:00:00"/>
    <d v="2025-06-30T00:00:00"/>
    <n v="0"/>
    <n v="0"/>
    <s v="Retain"/>
    <d v="2025-06-30T00:00:00"/>
    <s v="Infrastructure"/>
  </r>
  <r>
    <x v="15"/>
    <x v="15"/>
    <x v="10"/>
    <x v="14"/>
    <s v="09: Intergrated Transport Infrastructure and Services"/>
    <s v="1769"/>
    <s v="Upgrading of Kitgum-Kidepo Road (115 Km)"/>
    <s v="1769 Upgrading of Kitgum-Kidepo Road (115 Km)"/>
    <d v="2022-07-01T00:00:00"/>
    <d v="2027-06-30T00:00:00"/>
    <n v="0.55000000000000004"/>
    <n v="3.6875104030000001"/>
    <s v="Retain"/>
    <d v="2027-06-30T00:00:00"/>
    <s v="Infrastructure"/>
  </r>
  <r>
    <x v="15"/>
    <x v="15"/>
    <x v="10"/>
    <x v="14"/>
    <s v="09: Intergrated Transport Infrastructure and Services"/>
    <s v="1771"/>
    <s v="Land Acquisition Project II"/>
    <s v="1771 Land Acquisition Project II"/>
    <d v="2022-07-01T00:00:00"/>
    <d v="2027-06-30T00:00:00"/>
    <n v="515.88559082799998"/>
    <n v="0"/>
    <s v="Retain"/>
    <d v="2027-06-30T00:00:00"/>
    <s v="Infrastructure"/>
  </r>
  <r>
    <x v="15"/>
    <x v="15"/>
    <x v="10"/>
    <x v="15"/>
    <s v="09: Integrated Transport Infrastructure And Services"/>
    <s v="1807"/>
    <s v="Upgrading of Iganga-Bulopa-Kamuli Road (57.2Km)"/>
    <s v="1807 Upgrading of Iganga-Bulopa-Kamuli Road (57.2Km)"/>
    <d v="2024-07-01T00:00:00"/>
    <s v="30/6/2029"/>
    <n v="0"/>
    <n v="0"/>
    <s v="Retain"/>
    <s v="30/06/2029"/>
    <s v="Infrastructure"/>
  </r>
  <r>
    <x v="15"/>
    <x v="15"/>
    <x v="10"/>
    <x v="15"/>
    <s v="09: Integrated Transport Infrastructure And Services"/>
    <s v="1808"/>
    <s v="Upgrading of Mpigi-Kasanje-Buwaya,Nateete-Nakawuka-Kisubi and Connecting Roads (71.15Km)"/>
    <s v="1808 Upgrading of Mpigi-Kasanje-Buwaya,Nateete-Nakawuka-Kisubi and Connecting Roads (71.15Km)"/>
    <d v="2024-07-01T00:00:00"/>
    <s v="30/6/2029"/>
    <n v="0"/>
    <n v="0"/>
    <s v="Retain"/>
    <s v="30/06/2029"/>
    <s v="Infrastructure"/>
  </r>
  <r>
    <x v="15"/>
    <x v="15"/>
    <x v="10"/>
    <x v="15"/>
    <s v="09: Integrated Transport Infrastructure And Services"/>
    <s v="1809"/>
    <s v="Reconstruction of Masaka-Mutukula Road (89.5Km)"/>
    <s v="1809 Reconstruction of Masaka-Mutukula Road (89.5Km)"/>
    <d v="2024-07-01T00:00:00"/>
    <s v="30/6/2029"/>
    <n v="0"/>
    <n v="0"/>
    <s v="Retain"/>
    <s v="30/06/2029"/>
    <s v="Infrastructure"/>
  </r>
  <r>
    <x v="15"/>
    <x v="15"/>
    <x v="10"/>
    <x v="15"/>
    <s v="09: Integrated Transport Infrastructure And Services"/>
    <s v="1810"/>
    <s v="Upgrading  of Jinja-Mbulamuti-Kamuli-Bukungu Road (127Km) from Gravel to Paved Standard"/>
    <s v="1810 Upgrading  of Jinja-Mbulamuti-Kamuli-Bukungu Road (127Km) from Gravel to Paved Standard"/>
    <d v="2024-07-01T00:00:00"/>
    <s v="30/6/2029"/>
    <n v="0"/>
    <n v="0"/>
    <s v="Retain"/>
    <s v="30/06/2029"/>
    <s v="Infrastructure"/>
  </r>
  <r>
    <x v="15"/>
    <x v="15"/>
    <x v="10"/>
    <x v="15"/>
    <s v="09: Integrated Transport Infrastructure And Services"/>
    <s v="1816"/>
    <s v="Upgrading of Kumi-Ngora-Brooks Corner-Serere-Kagwara Road"/>
    <s v="1816 Upgrading of Kumi-Ngora-Brooks Corner-Serere-Kagwara Road"/>
    <d v="2024-07-01T00:00:00"/>
    <s v="30/6/2029"/>
    <n v="0"/>
    <n v="0"/>
    <s v="Retain"/>
    <s v="30/06/2029"/>
    <s v="Infrastructure"/>
  </r>
  <r>
    <x v="15"/>
    <x v="15"/>
    <x v="10"/>
    <x v="15"/>
    <s v="09: Integrated Transport Infrastructure And Services"/>
    <s v="1818"/>
    <s v="Rehabilitation of Matugga-Kapeeka Road (42km)"/>
    <s v="1818 Rehabilitation of Matugga-Kapeeka Road (42km)"/>
    <d v="2024-07-01T00:00:00"/>
    <s v="30/6/2029"/>
    <n v="0"/>
    <n v="0"/>
    <s v="Retain"/>
    <s v="30/06/2029"/>
    <s v="Infrastructure"/>
  </r>
  <r>
    <x v="15"/>
    <x v="15"/>
    <x v="10"/>
    <x v="15"/>
    <s v="09: Integrated Transport Infrastructure And Services"/>
    <s v="1819"/>
    <s v="Rehabilitation of Busunju-Kiboga-Hoima Road (145km)"/>
    <s v="1819 Rehabilitation of Busunju-Kiboga-Hoima Road (145km)"/>
    <d v="2024-07-01T00:00:00"/>
    <s v="30/6/2029"/>
    <n v="0"/>
    <n v="0"/>
    <s v="Retain"/>
    <s v="30/06/2029"/>
    <s v="Infrastructure"/>
  </r>
  <r>
    <x v="15"/>
    <x v="15"/>
    <x v="10"/>
    <x v="15"/>
    <s v="09: Integrated Transport Infrastructure And Services"/>
    <s v="1820"/>
    <s v="Rehabilitation of Karuma-Packwach Road (106km)"/>
    <s v="1820 Rehabilitation of Karuma-Packwach Road (106km)"/>
    <d v="2024-07-01T00:00:00"/>
    <s v="30/6/2029"/>
    <n v="0"/>
    <n v="0"/>
    <s v="Retain"/>
    <s v="30/06/2029"/>
    <s v="Infrastructure"/>
  </r>
  <r>
    <x v="15"/>
    <x v="15"/>
    <x v="10"/>
    <x v="15"/>
    <s v="09: Integrated Transport Infrastructure And Services"/>
    <s v="1822"/>
    <s v="Emergency Reconstruction of selected sections along Kampala -Masaka Road"/>
    <s v="1822 Emergency Reconstruction of selected sections along Kampala -Masaka Road"/>
    <d v="2024-07-01T00:00:00"/>
    <s v="30/6/2029"/>
    <n v="0"/>
    <n v="0"/>
    <s v="Retain"/>
    <s v="30/06/2029"/>
    <s v="Infrastructure"/>
  </r>
  <r>
    <x v="15"/>
    <x v="15"/>
    <x v="10"/>
    <x v="15"/>
    <s v="09: Integrated Transport Infrastructure And Services"/>
    <s v="1823"/>
    <s v="Construction of New Ssezibwa Bridge"/>
    <s v="1823 Construction of New Ssezibwa Bridge"/>
    <d v="2024-07-01T00:00:00"/>
    <s v="30/6/2029"/>
    <n v="0"/>
    <n v="0"/>
    <s v="Retain"/>
    <s v="30/06/2029"/>
    <s v="Infrastructure"/>
  </r>
  <r>
    <x v="15"/>
    <x v="15"/>
    <x v="10"/>
    <x v="15"/>
    <s v="09: Integrated Transport Infrastructure And Services"/>
    <s v="1824"/>
    <s v="Upgrading of Hamurwa Kerere Kanungu Kanyantorogo Butogota Buhoma/ Hamayanja Ifasha Ikumba Road (143km) from Gravel to Paved Standard"/>
    <s v="1824 Upgrading of Hamurwa Kerere Kanungu Kanyantorogo Butogota Buhoma/ Hamayanja Ifasha Ikumba Road (143km) from Gravel to Paved Standard"/>
    <d v="2024-07-01T00:00:00"/>
    <s v="30/6/2029"/>
    <n v="0"/>
    <n v="0"/>
    <s v="Retain"/>
    <s v="30/06/2029"/>
    <s v="Infrastructure"/>
  </r>
  <r>
    <x v="15"/>
    <x v="15"/>
    <x v="10"/>
    <x v="15"/>
    <s v="09: Integrated Transport Infrastructure And Services"/>
    <n v="1840"/>
    <s v="Upgrading of Karenga-Kapedo-Kaabong Road (68Km) from Gravel to Paved Standard"/>
    <s v="1840 Upgrading of Karenga-Kapedo-Kaabong Road (68Km) from Gravel to Paved Standard"/>
    <d v="2025-07-01T00:00:00"/>
    <d v="2030-06-30T00:00:00"/>
    <n v="0"/>
    <n v="0"/>
    <s v="Retain"/>
    <d v="2030-06-30T00:00:00"/>
    <s v="Infrastructure"/>
  </r>
  <r>
    <x v="15"/>
    <x v="15"/>
    <x v="10"/>
    <x v="15"/>
    <s v="09: Integrated Transport Infrastructure And Services"/>
    <n v="1841"/>
    <s v="Rehabilitation of Kikorongo-Bwera-Mpondwe Road (38.2Km)"/>
    <s v="1841 Rehabilitation of Kikorongo-Bwera-Mpondwe Road (38.2Km)"/>
    <d v="2025-07-01T00:00:00"/>
    <d v="2030-06-30T00:00:00"/>
    <n v="0"/>
    <n v="0"/>
    <s v="Retain"/>
    <d v="2030-06-30T00:00:00"/>
    <s v="Infrastructure"/>
  </r>
  <r>
    <x v="15"/>
    <x v="15"/>
    <x v="10"/>
    <x v="15"/>
    <s v="09: Integrated Transport Infrastructure And Services"/>
    <n v="1842"/>
    <s v="Upgrading of Nakaseke-Singo-Kituuma Road (71Km)"/>
    <s v="1842 Upgrading of Nakaseke-Singo-Kituuma Road (71Km)"/>
    <d v="2025-07-01T00:00:00"/>
    <d v="2030-06-30T00:00:00"/>
    <n v="0"/>
    <n v="0"/>
    <s v="Retain"/>
    <d v="2030-06-30T00:00:00"/>
    <s v="Infrastructure"/>
  </r>
  <r>
    <x v="16"/>
    <x v="16"/>
    <x v="11"/>
    <x v="16"/>
    <s v="08: Sustainable Energy Development"/>
    <m/>
    <s v="Institutional Development of Ministry of Energy and Mineral Development (Phase II)"/>
    <s v=" Institutional Development of Ministry of Energy and Mineral Development (Phase II)"/>
    <d v="2025-07-01T00:00:00"/>
    <d v="2030-06-30T00:00:00"/>
    <n v="11.0205758"/>
    <n v="0"/>
    <s v="Reset"/>
    <d v="2030-06-30T00:00:00"/>
    <s v="Retooling"/>
  </r>
  <r>
    <x v="16"/>
    <x v="16"/>
    <x v="12"/>
    <x v="17"/>
    <s v="03: Sustainable Development of Petroleum Resources"/>
    <s v="1611"/>
    <s v="Petroleum Exploration and Promotion of Frontier Basins"/>
    <s v="1611 Petroleum Exploration and Promotion of Frontier Basins"/>
    <s v="01/07/2020"/>
    <d v="2025-06-30T00:00:00"/>
    <n v="16.07"/>
    <n v="0"/>
    <s v="Retain"/>
    <d v="2025-06-30T00:00:00"/>
    <s v="Infrastructure"/>
  </r>
  <r>
    <x v="16"/>
    <x v="16"/>
    <x v="11"/>
    <x v="16"/>
    <s v="08: Sustainable Energy Development"/>
    <s v="1183"/>
    <s v="Karuma Hydroelectricity Power Project"/>
    <s v="1183 Karuma Hydroelectricity Power Project"/>
    <s v="16/12/2011"/>
    <d v="2023-06-30T00:00:00"/>
    <n v="34.5"/>
    <n v="260.79000000000002"/>
    <s v="Extend"/>
    <d v="2026-06-30T00:00:00"/>
    <s v="Infrastructure"/>
  </r>
  <r>
    <x v="16"/>
    <x v="16"/>
    <x v="11"/>
    <x v="16"/>
    <s v="08: Sustainable Energy Development"/>
    <s v="1259"/>
    <s v="Kampala-Entebbe Transmission Line"/>
    <s v="1259 Kampala-Entebbe Transmission Line"/>
    <s v="01/07/2013"/>
    <d v="2023-06-30T00:00:00"/>
    <n v="0.5"/>
    <n v="7.71"/>
    <s v="Retain"/>
    <d v="2023-10-24T00:00:00"/>
    <s v="Infrastructure"/>
  </r>
  <r>
    <x v="16"/>
    <x v="16"/>
    <x v="11"/>
    <x v="16"/>
    <s v="08: Sustainable Energy Development"/>
    <s v="1391"/>
    <s v="Lira-Gulu-Agago 132KV transmission project"/>
    <s v="1391 Lira-Gulu-Agago 132KV transmission project"/>
    <s v="01/07/2016"/>
    <d v="2023-06-30T00:00:00"/>
    <n v="153.30000000000001"/>
    <n v="21.13"/>
    <s v="Extend"/>
    <d v="2024-06-30T00:00:00"/>
    <s v="Infrastructure"/>
  </r>
  <r>
    <x v="16"/>
    <x v="16"/>
    <x v="11"/>
    <x v="16"/>
    <s v="08: Sustainable Energy Development"/>
    <s v="1409"/>
    <s v="Mirama -Kabale 132kv Transmission Project"/>
    <s v="1409 Mirama -Kabale 132kv Transmission Project"/>
    <s v="01/07/2016"/>
    <d v="2023-06-30T00:00:00"/>
    <n v="3.3"/>
    <n v="46.13"/>
    <s v="Extend"/>
    <d v="2024-06-30T00:00:00"/>
    <s v="Infrastructure"/>
  </r>
  <r>
    <x v="16"/>
    <x v="16"/>
    <x v="11"/>
    <x v="16"/>
    <s v="08: Sustainable Energy Development"/>
    <s v="1426"/>
    <s v="Grid Expansion and Reinforcement Project - Lira,Gulu, Nebbi to Arua Transmission Line"/>
    <s v="1426 Grid Expansion and Reinforcement Project - Lira,Gulu, Nebbi to Arua Transmission Line"/>
    <s v="01/07/2016"/>
    <d v="2023-06-30T00:00:00"/>
    <n v="2.35"/>
    <n v="110.63"/>
    <s v="Extend"/>
    <d v="2024-06-30T00:00:00"/>
    <s v="Infrastructure"/>
  </r>
  <r>
    <x v="16"/>
    <x v="16"/>
    <x v="11"/>
    <x v="16"/>
    <s v="08: Sustainable Energy Development"/>
    <s v="1429"/>
    <s v="ORIO Mini Hydro Power and Rural Electrification Project"/>
    <s v="1429 ORIO Mini Hydro Power and Rural Electrification Project"/>
    <s v="01/07/2017"/>
    <d v="2025-06-30T00:00:00"/>
    <n v="13"/>
    <n v="0"/>
    <s v="Retain"/>
    <d v="2025-06-30T00:00:00"/>
    <s v="Infrastructure"/>
  </r>
  <r>
    <x v="16"/>
    <x v="16"/>
    <x v="11"/>
    <x v="16"/>
    <s v="08: Sustainable Energy Development"/>
    <s v="1610"/>
    <s v="Liquefied Petroleum Gas (LPG) Supply and Infrastructure Intervention"/>
    <s v="1610 Liquefied Petroleum Gas (LPG) Supply and Infrastructure Intervention"/>
    <s v="01/07/2020"/>
    <d v="2025-06-30T00:00:00"/>
    <n v="19.95"/>
    <n v="0"/>
    <s v="Retain"/>
    <d v="2025-06-30T00:00:00"/>
    <s v="Infrastructure"/>
  </r>
  <r>
    <x v="16"/>
    <x v="16"/>
    <x v="11"/>
    <x v="16"/>
    <s v="08: Sustainable Energy Development"/>
    <s v="1654"/>
    <s v="Power Supply to industrial parks and Power Transmission Line Extension"/>
    <s v="1654 Power Supply to industrial parks and Power Transmission Line Extension"/>
    <s v="01/07/2020"/>
    <d v="2025-06-30T00:00:00"/>
    <n v="27.443999999999999"/>
    <n v="0"/>
    <s v="Retain"/>
    <d v="2025-06-30T00:00:00"/>
    <s v="Infrastructure"/>
  </r>
  <r>
    <x v="16"/>
    <x v="16"/>
    <x v="11"/>
    <x v="16"/>
    <s v="08: Sustainable Energy Development"/>
    <s v="1655"/>
    <s v="Kikagati Nsongezi Transmission Line"/>
    <s v="1655 Kikagati Nsongezi Transmission Line"/>
    <s v="01/07/2020"/>
    <d v="2025-06-30T00:00:00"/>
    <n v="5"/>
    <n v="7.38"/>
    <s v="Retain"/>
    <d v="2025-06-30T00:00:00"/>
    <s v="Infrastructure"/>
  </r>
  <r>
    <x v="16"/>
    <x v="16"/>
    <x v="11"/>
    <x v="16"/>
    <s v="08: Sustainable Energy Development"/>
    <s v="1775"/>
    <s v="Electricity Access Scale Up Project"/>
    <s v="1775 Electricity Access Scale Up Project"/>
    <d v="2022-07-01T00:00:00"/>
    <d v="2027-06-30T00:00:00"/>
    <n v="2.2383602439999999"/>
    <n v="0"/>
    <s v="Retain"/>
    <d v="2027-06-30T00:00:00"/>
    <s v="Infrastructure"/>
  </r>
  <r>
    <x v="16"/>
    <x v="16"/>
    <x v="11"/>
    <x v="16"/>
    <s v="08: Sustainable Energy Development"/>
    <s v="1801"/>
    <s v="Energy and Minerals land Acquisition and Infrastructure Studies Project "/>
    <s v="1801 Energy and Minerals land Acquisition and Infrastructure Studies Project "/>
    <d v="2023-07-01T00:00:00"/>
    <s v="30/06/2028"/>
    <m/>
    <m/>
    <s v="New"/>
    <s v="30/06/2028"/>
    <s v="Infrastructure"/>
  </r>
  <r>
    <x v="16"/>
    <x v="16"/>
    <x v="11"/>
    <x v="16"/>
    <s v="08: Sustainable Energy Development"/>
    <s v="1800"/>
    <s v="Clean Energy Access Project"/>
    <s v="1800 Clean Energy Access Project"/>
    <d v="2023-07-01T00:00:00"/>
    <s v="30/06/2028"/>
    <m/>
    <m/>
    <s v="New"/>
    <s v="30/06/2028"/>
    <s v="Infrastructure"/>
  </r>
  <r>
    <x v="16"/>
    <x v="16"/>
    <x v="12"/>
    <x v="17"/>
    <s v="03: Sustainable Development of Petroleum Resources"/>
    <s v="1793"/>
    <s v="Midstream Petroleum Infrastructure Dvelopment Project Phase II"/>
    <s v="1793 Midstream Petroleum Infrastructure Dvelopment Project Phase II"/>
    <d v="2023-07-01T00:00:00"/>
    <s v="01/03/2028"/>
    <m/>
    <m/>
    <s v="New"/>
    <s v="01/03/2028"/>
    <s v="Infrastructure"/>
  </r>
  <r>
    <x v="16"/>
    <x v="16"/>
    <x v="13"/>
    <x v="18"/>
    <s v="02: Mineral Development"/>
    <s v="1542"/>
    <s v="Airborne Geophysical Survey and Geological Mapping of Karamoja"/>
    <s v="1542 Airborne Geophysical Survey and Geological Mapping of Karamoja"/>
    <d v="2019-07-01T00:00:00"/>
    <d v="2024-06-30T00:00:00"/>
    <m/>
    <m/>
    <s v="New"/>
    <d v="2024-06-30T00:00:00"/>
    <s v="Infrastructure"/>
  </r>
  <r>
    <x v="16"/>
    <x v="16"/>
    <x v="13"/>
    <x v="18"/>
    <s v="02: Mineral Development"/>
    <s v="1773"/>
    <s v="Mineral Regulation Infrastructure Project"/>
    <s v="1773 Mineral Regulation Infrastructure Project"/>
    <d v="2022-07-01T00:00:00"/>
    <d v="2027-06-30T00:00:00"/>
    <m/>
    <m/>
    <s v="New"/>
    <d v="2027-06-30T00:00:00"/>
    <s v="Infrastructure"/>
  </r>
  <r>
    <x v="16"/>
    <x v="16"/>
    <x v="11"/>
    <x v="16"/>
    <s v="08: Sustainable Energy Development"/>
    <s v="1812"/>
    <s v="Strengthening the National Regulatory Infrastructure for Radiation Safety and Nuclear Security"/>
    <s v="1812 Strengthening the National Regulatory Infrastructure for Radiation Safety and Nuclear Security"/>
    <d v="2024-07-01T00:00:00"/>
    <s v="30/6/2029"/>
    <n v="0"/>
    <n v="0"/>
    <s v="Retain"/>
    <s v="30/06/2029"/>
    <s v="Infrastructure"/>
  </r>
  <r>
    <x v="16"/>
    <x v="16"/>
    <x v="11"/>
    <x v="16"/>
    <s v="08: Sustainable Energy Development"/>
    <s v="1827"/>
    <s v="Construction of 400kv Karuma-Tororo Transmission Line and 132kv Ntinda Substation"/>
    <s v="1827 Construction of 400kv Karuma-Tororo Transmission Line and 132kv Ntinda Substation"/>
    <d v="2024-07-01T00:00:00"/>
    <s v="30/6/2029"/>
    <n v="0"/>
    <n v="0"/>
    <s v="Retain"/>
    <s v="30/06/2029"/>
    <s v="Infrastructure"/>
  </r>
  <r>
    <x v="16"/>
    <x v="16"/>
    <x v="11"/>
    <x v="16"/>
    <s v="08: Sustainable Energy Development"/>
    <s v="1828"/>
    <s v="Rural Electrification and Connectivity Project"/>
    <s v="1828 Rural Electrification and Connectivity Project"/>
    <d v="2024-07-01T00:00:00"/>
    <s v="30/6/2029"/>
    <n v="0"/>
    <n v="0"/>
    <s v="Retain"/>
    <s v="30/06/2029"/>
    <s v="Infrastructure"/>
  </r>
  <r>
    <x v="16"/>
    <x v="16"/>
    <x v="11"/>
    <x v="16"/>
    <s v="08: Sustainable Energy Development"/>
    <s v="1833"/>
    <s v="Support Uganda Mineral-based Industrialisation Project (SUMIP)"/>
    <s v="1833 Support Uganda Mineral-based Industrialisation Project (SUMIP)"/>
    <d v="2024-07-01T00:00:00"/>
    <s v="30/6/2029"/>
    <n v="0"/>
    <n v="0"/>
    <s v="Retain"/>
    <s v="30/06/2029"/>
    <s v="Infrastructure"/>
  </r>
  <r>
    <x v="16"/>
    <x v="16"/>
    <x v="11"/>
    <x v="16"/>
    <s v="08: Sustainable Energy Development"/>
    <n v="1844"/>
    <s v="GET Access Uganda Mini-Grid Systems Project"/>
    <s v="1844 GET Access Uganda Mini-Grid Systems Project"/>
    <d v="2025-07-01T00:00:00"/>
    <d v="2030-06-30T00:00:00"/>
    <n v="0"/>
    <n v="0"/>
    <s v="Retain"/>
    <d v="2030-06-30T00:00:00"/>
    <s v="Infrastructure"/>
  </r>
  <r>
    <x v="17"/>
    <x v="17"/>
    <x v="8"/>
    <x v="12"/>
    <s v="12: Human Capital Development"/>
    <m/>
    <s v="Institutional Development of Ministry of Gender, Labour and Social Development and its Institutions."/>
    <s v=" Institutional Development of Ministry of Gender, Labour and Social Development and its Institutions."/>
    <d v="2025-07-01T00:00:00"/>
    <d v="2030-06-30T00:00:00"/>
    <n v="2.5628840660000001"/>
    <n v="0"/>
    <s v="Reset"/>
    <d v="2030-06-30T00:00:00"/>
    <s v="Retooling"/>
  </r>
  <r>
    <x v="17"/>
    <x v="17"/>
    <x v="8"/>
    <x v="12"/>
    <s v="12: Human Capital Development"/>
    <s v="1778"/>
    <s v="Enhancing Growth and Productivity Opportunities for Women Enterprises"/>
    <s v="1778 Enhancing Growth and Productivity Opportunities for Women Enterprises"/>
    <s v="01/07/2022"/>
    <s v="30/06/2027"/>
    <m/>
    <m/>
    <s v="New"/>
    <s v="30/06/2027"/>
    <s v="Infrastructure"/>
  </r>
  <r>
    <x v="17"/>
    <x v="17"/>
    <x v="8"/>
    <x v="12"/>
    <s v="12: Human Capital Development"/>
    <n v="1843"/>
    <s v="Support to Integrated Community Learning for Wealth Creation (SUICOLEW)"/>
    <s v="1843 Support to Integrated Community Learning for Wealth Creation (SUICOLEW)"/>
    <d v="2025-07-01T00:00:00"/>
    <d v="2030-06-30T00:00:00"/>
    <n v="0"/>
    <n v="0"/>
    <s v="Retain"/>
    <d v="2030-06-30T00:00:00"/>
    <s v="Infrastructure"/>
  </r>
  <r>
    <x v="18"/>
    <x v="18"/>
    <x v="5"/>
    <x v="7"/>
    <s v="01: Agro-Industralisation"/>
    <s v="1661"/>
    <s v="Irrigation For Climate Resilience Project Profile"/>
    <s v="1661 Irrigation For Climate Resilience Project Profile"/>
    <d v="2021-01-07T00:00:00"/>
    <d v="2026-06-30T00:00:00"/>
    <n v="6.1360910000000004"/>
    <n v="85.067343953000005"/>
    <s v="Retain"/>
    <d v="2026-06-30T00:00:00"/>
    <s v="Infrastructure"/>
  </r>
  <r>
    <x v="18"/>
    <x v="18"/>
    <x v="6"/>
    <x v="8"/>
    <s v="06: Natural Resources, Environment, Climate Change, Land and Water Management"/>
    <s v="1193"/>
    <s v="Kampala Water- Lake Victoria Water &amp; Sanitation project"/>
    <s v="1193 Kampala Water- Lake Victoria Water &amp; Sanitation project"/>
    <d v="2011-07-01T00:00:00"/>
    <d v="2024-06-30T00:00:00"/>
    <n v="2.4241999999999999"/>
    <n v="129.88999999999999"/>
    <s v="Retain"/>
    <d v="2024-06-30T00:00:00"/>
    <s v="Infrastructure"/>
  </r>
  <r>
    <x v="18"/>
    <x v="18"/>
    <x v="6"/>
    <x v="8"/>
    <s v="06: Natural Resources, Environment, Climate Change, Land and Water Management"/>
    <s v="1417"/>
    <s v="Farm Income Enhancement and Forestry Conservation Programme Phase II"/>
    <s v="1417 Farm Income Enhancement and Forestry Conservation Programme Phase II"/>
    <d v="2016-07-01T00:00:00"/>
    <d v="2027-06-30T00:00:00"/>
    <n v="7.47"/>
    <n v="91.84"/>
    <s v="Retain"/>
    <d v="2027-06-30T00:00:00"/>
    <s v="Infrastructure"/>
  </r>
  <r>
    <x v="18"/>
    <x v="18"/>
    <x v="6"/>
    <x v="8"/>
    <s v="06: Natural Resources, Environment, Climate Change, Land and Water Management"/>
    <s v="1487"/>
    <s v="Enhancing Resilience of Communities to Climate Change"/>
    <s v="1487 Enhancing Resilience of Communities to Climate Change"/>
    <d v="2017-07-01T00:00:00"/>
    <d v="2024-06-30T00:00:00"/>
    <n v="1.5"/>
    <n v="9.73"/>
    <s v="Retain"/>
    <d v="2024-06-30T00:00:00"/>
    <s v="Infrastructure"/>
  </r>
  <r>
    <x v="18"/>
    <x v="18"/>
    <x v="6"/>
    <x v="8"/>
    <s v="06: Natural Resources, Environment, Climate Change, Land and Water Management"/>
    <s v="1520"/>
    <s v="Building Resilient Communities, Wetland Ecosystems and Associated Catchments in Uganda"/>
    <s v="1520 Building Resilient Communities, Wetland Ecosystems and Associated Catchments in Uganda"/>
    <d v="2020-07-01T00:00:00"/>
    <d v="2025-06-30T00:00:00"/>
    <n v="4.0599999999999996"/>
    <n v="0"/>
    <s v="Retain"/>
    <d v="2025-06-30T00:00:00"/>
    <s v="Infrastructure"/>
  </r>
  <r>
    <x v="18"/>
    <x v="18"/>
    <x v="6"/>
    <x v="8"/>
    <s v="06: Natural Resources, Environment, Climate Change, Land and Water Management"/>
    <s v="1522"/>
    <s v="Inner Murchison Bay Cleanup Project"/>
    <s v="1522 Inner Murchison Bay Cleanup Project"/>
    <d v="2019-07-01T00:00:00"/>
    <d v="2024-06-30T00:00:00"/>
    <n v="4.0599999999999996"/>
    <n v="0"/>
    <s v="Retain"/>
    <d v="2024-06-30T00:00:00"/>
    <s v="Infrastructure"/>
  </r>
  <r>
    <x v="18"/>
    <x v="18"/>
    <x v="6"/>
    <x v="8"/>
    <s v="06: Natural Resources, Environment, Climate Change, Land and Water Management"/>
    <s v="1523"/>
    <s v="Water for Production Phase II"/>
    <s v="1523 Water for Production Phase II"/>
    <d v="2019-07-01T00:00:00"/>
    <d v="2024-06-30T00:00:00"/>
    <n v="19.44865201"/>
    <n v="0"/>
    <s v="Retain"/>
    <d v="2024-06-30T00:00:00"/>
    <s v="Infrastructure"/>
  </r>
  <r>
    <x v="18"/>
    <x v="18"/>
    <x v="6"/>
    <x v="8"/>
    <s v="06: Natural Resources, Environment, Climate Change, Land and Water Management"/>
    <s v="1524"/>
    <s v="Water and Sanitation Development Facility East-Phase II"/>
    <s v="1524 Water and Sanitation Development Facility East-Phase II"/>
    <d v="2019-07-01T00:00:00"/>
    <d v="2024-06-30T00:00:00"/>
    <n v="19.776"/>
    <n v="0"/>
    <s v="Retain"/>
    <d v="2024-06-30T00:00:00"/>
    <s v="Infrastructure"/>
  </r>
  <r>
    <x v="18"/>
    <x v="18"/>
    <x v="6"/>
    <x v="8"/>
    <s v="06: Natural Resources, Environment, Climate Change, Land and Water Management"/>
    <s v="1525"/>
    <s v="Water and Sanitation Development Facility-South West-Phase II"/>
    <s v="1525 Water and Sanitation Development Facility-South West-Phase II"/>
    <d v="2019-07-01T00:00:00"/>
    <d v="2024-06-30T00:00:00"/>
    <n v="18.042000000000002"/>
    <n v="0"/>
    <s v="Retain"/>
    <d v="2024-06-30T00:00:00"/>
    <s v="Infrastructure"/>
  </r>
  <r>
    <x v="18"/>
    <x v="18"/>
    <x v="6"/>
    <x v="8"/>
    <s v="06: Natural Resources, Environment, Climate Change, Land and Water Management"/>
    <s v="1530"/>
    <s v="Integrated Water Resources Management and Development Project (IWMDP)"/>
    <s v="1530 Integrated Water Resources Management and Development Project (IWMDP)"/>
    <d v="2019-07-01T00:00:00"/>
    <d v="2024-06-30T00:00:00"/>
    <n v="14.09913529"/>
    <n v="307.52"/>
    <s v="Retain"/>
    <d v="2024-06-30T00:00:00"/>
    <s v="Infrastructure"/>
  </r>
  <r>
    <x v="18"/>
    <x v="18"/>
    <x v="6"/>
    <x v="8"/>
    <s v="06: Natural Resources, Environment, Climate Change, Land and Water Management"/>
    <s v="1531"/>
    <s v="South Western Cluster (SWC) Project"/>
    <s v="1531 South Western Cluster (SWC) Project"/>
    <d v="2019-07-01T00:00:00"/>
    <d v="2024-06-30T00:00:00"/>
    <n v="0"/>
    <n v="137.5"/>
    <s v="Retain"/>
    <d v="2024-06-30T00:00:00"/>
    <s v="Infrastructure"/>
  </r>
  <r>
    <x v="18"/>
    <x v="18"/>
    <x v="6"/>
    <x v="8"/>
    <s v="06: Natural Resources, Environment, Climate Change, Land and Water Management"/>
    <s v="1532"/>
    <s v="100% Service Coverage Acceleration Project-umbrellas (SCAP 100- umbrellas)"/>
    <s v="1532 100% Service Coverage Acceleration Project-umbrellas (SCAP 100- umbrellas)"/>
    <d v="2019-07-01T00:00:00"/>
    <d v="2024-06-30T00:00:00"/>
    <n v="51.451999999999998"/>
    <n v="0"/>
    <s v="Retain"/>
    <d v="2024-06-30T00:00:00"/>
    <s v="Infrastructure"/>
  </r>
  <r>
    <x v="18"/>
    <x v="18"/>
    <x v="6"/>
    <x v="8"/>
    <s v="06: Natural Resources, Environment, Climate Change, Land and Water Management"/>
    <s v="1533"/>
    <s v="Water and Sanitation Development Facility  Central-Phase II"/>
    <s v="1533 Water and Sanitation Development Facility  Central-Phase II"/>
    <d v="2019-07-01T00:00:00"/>
    <d v="2025-06-30T00:00:00"/>
    <n v="18.163"/>
    <n v="0"/>
    <s v="Retain"/>
    <d v="2025-06-30T00:00:00"/>
    <s v="Infrastructure"/>
  </r>
  <r>
    <x v="18"/>
    <x v="18"/>
    <x v="6"/>
    <x v="8"/>
    <s v="06: Natural Resources, Environment, Climate Change, Land and Water Management"/>
    <s v="1534"/>
    <s v="Water and Sanitation Development Facility  North-Phase II"/>
    <s v="1534 Water and Sanitation Development Facility  North-Phase II"/>
    <d v="2019-07-01T00:00:00"/>
    <d v="2025-06-30T00:00:00"/>
    <n v="15.061999999999999"/>
    <n v="38.840000000000003"/>
    <s v="Retain"/>
    <d v="2025-06-30T00:00:00"/>
    <s v="Infrastructure"/>
  </r>
  <r>
    <x v="18"/>
    <x v="18"/>
    <x v="6"/>
    <x v="8"/>
    <s v="06: Natural Resources, Environment, Climate Change, Land and Water Management"/>
    <s v="1559"/>
    <s v="Drought Resilience in Karamoja Sub-Region Project"/>
    <s v="1559 Drought Resilience in Karamoja Sub-Region Project"/>
    <d v="2019-07-01T00:00:00"/>
    <d v="2024-06-30T00:00:00"/>
    <n v="3.9827430000000001"/>
    <n v="8"/>
    <s v="Retain"/>
    <d v="2024-06-30T00:00:00"/>
    <s v="Infrastructure"/>
  </r>
  <r>
    <x v="18"/>
    <x v="18"/>
    <x v="6"/>
    <x v="8"/>
    <s v="06: Natural Resources, Environment, Climate Change, Land and Water Management"/>
    <s v="1562"/>
    <s v="Lake Victoria Water and Sanitation (LVWATSAN) Phase 3"/>
    <s v="1562 Lake Victoria Water and Sanitation (LVWATSAN) Phase 3"/>
    <d v="2020-01-07T00:00:00"/>
    <d v="2025-06-30T00:00:00"/>
    <n v="1"/>
    <n v="0"/>
    <s v="Retain"/>
    <d v="2025-06-30T00:00:00"/>
    <s v="Infrastructure"/>
  </r>
  <r>
    <x v="18"/>
    <x v="18"/>
    <x v="6"/>
    <x v="8"/>
    <s v="06: Natural Resources, Environment, Climate Change, Land and Water Management"/>
    <s v="1613"/>
    <s v="Investing in Forests and Protected Areas for Climate-Smart Development"/>
    <s v="1613 Investing in Forests and Protected Areas for Climate-Smart Development"/>
    <d v="2020-07-01T00:00:00"/>
    <d v="2025-06-30T00:00:00"/>
    <n v="3.31"/>
    <n v="20.355388156"/>
    <s v="Retain"/>
    <d v="2025-06-30T00:00:00"/>
    <s v="Infrastructure"/>
  </r>
  <r>
    <x v="18"/>
    <x v="18"/>
    <x v="6"/>
    <x v="8"/>
    <s v="06: Natural Resources, Environment, Climate Change, Land and Water Management"/>
    <s v="1614"/>
    <s v="Support to Rural Water Supply and Sanitation Project"/>
    <s v="1614 Support to Rural Water Supply and Sanitation Project"/>
    <d v="2020-07-01T00:00:00"/>
    <d v="2025-06-30T00:00:00"/>
    <n v="55.085999999999999"/>
    <n v="55.32"/>
    <s v="Retain"/>
    <d v="2025-06-30T00:00:00"/>
    <s v="Infrastructure"/>
  </r>
  <r>
    <x v="18"/>
    <x v="18"/>
    <x v="6"/>
    <x v="8"/>
    <s v="06: Natural Resources, Environment, Climate Change, Land and Water Management"/>
    <s v="1660"/>
    <s v="Strengthening Water Utilities Regulation Project"/>
    <s v="1660 Strengthening Water Utilities Regulation Project"/>
    <d v="2020-07-01T00:00:00"/>
    <d v="2025-06-30T00:00:00"/>
    <n v="16.29"/>
    <n v="0"/>
    <s v="Retain"/>
    <d v="2025-06-30T00:00:00"/>
    <s v="Infrastructure"/>
  </r>
  <r>
    <x v="18"/>
    <x v="18"/>
    <x v="6"/>
    <x v="8"/>
    <s v="06: Natural Resources, Environment, Climate Change, Land and Water Management"/>
    <s v="1662"/>
    <s v="Water Management Zones Project Phase 2"/>
    <s v="1662 Water Management Zones Project Phase 2"/>
    <d v="2020-07-01T00:00:00"/>
    <d v="2025-06-30T00:00:00"/>
    <n v="5.1520000000000001"/>
    <n v="0"/>
    <s v="Retain"/>
    <d v="2025-06-30T00:00:00"/>
    <s v="Infrastructure"/>
  </r>
  <r>
    <x v="18"/>
    <x v="18"/>
    <x v="6"/>
    <x v="8"/>
    <s v="06: Natural Resources, Environment, Climate Change, Land and Water Management"/>
    <s v="1666"/>
    <s v="Development of Solar Powered Irrigation and Water Supply Systems"/>
    <s v="1666 Development of Solar Powered Irrigation and Water Supply Systems"/>
    <d v="2020-07-01T00:00:00"/>
    <d v="2025-06-30T00:00:00"/>
    <n v="17.212938000000001"/>
    <n v="53.142656047000003"/>
    <s v="Retain"/>
    <d v="2025-06-30T00:00:00"/>
    <s v="Infrastructure"/>
  </r>
  <r>
    <x v="18"/>
    <x v="18"/>
    <x v="6"/>
    <x v="8"/>
    <s v="06: Natural Resources, Environment, Climate Change, Land and Water Management"/>
    <s v="1697"/>
    <s v="National Wetlands Restoration Project"/>
    <s v="1697 National Wetlands Restoration Project"/>
    <d v="2020-07-01T00:00:00"/>
    <d v="2025-06-30T00:00:00"/>
    <n v="5.6"/>
    <n v="0"/>
    <s v="Retain"/>
    <d v="2025-06-30T00:00:00"/>
    <s v="Infrastructure"/>
  </r>
  <r>
    <x v="18"/>
    <x v="18"/>
    <x v="6"/>
    <x v="8"/>
    <s v="06: Natural Resources, Environment, Climate Change, Land and Water Management"/>
    <s v="1761"/>
    <s v="Strengthening Drought Resilience for Smaller household farmers and the Pastoralists in the IGAD region (DRESS-EA Project)"/>
    <s v="1761 Strengthening Drought Resilience for Smaller household farmers and the Pastoralists in the IGAD region (DRESS-EA Project)"/>
    <d v="2021-07-01T00:00:00"/>
    <d v="2026-06-30T00:00:00"/>
    <n v="0.5"/>
    <n v="3.46"/>
    <s v="Retain"/>
    <d v="2026-06-30T00:00:00"/>
    <s v="Infrastructure"/>
  </r>
  <r>
    <x v="18"/>
    <x v="18"/>
    <x v="6"/>
    <x v="8"/>
    <s v="06: Natural Resources, Environment, Climate Change, Land and Water Management"/>
    <s v="1762"/>
    <s v="Potable Water Project"/>
    <s v="1762 Potable Water Project"/>
    <d v="2021-07-01T00:00:00"/>
    <d v="2026-06-30T00:00:00"/>
    <n v="1.9970000000000001"/>
    <n v="0"/>
    <s v="Retain"/>
    <d v="2026-06-30T00:00:00"/>
    <s v="Infrastructure"/>
  </r>
  <r>
    <x v="18"/>
    <x v="18"/>
    <x v="6"/>
    <x v="8"/>
    <s v="06: Natural Resources, Environment, Climate Change, Land and Water Management"/>
    <s v="1770"/>
    <s v="Water and Sanitation Development Facility Karamoja"/>
    <s v="1770 Water and Sanitation Development Facility Karamoja"/>
    <d v="2022-07-01T00:00:00"/>
    <d v="2027-06-30T00:00:00"/>
    <n v="15.2018"/>
    <n v="0"/>
    <s v="Retain"/>
    <d v="2027-06-30T00:00:00"/>
    <s v="Infrastructure"/>
  </r>
  <r>
    <x v="18"/>
    <x v="18"/>
    <x v="6"/>
    <x v="8"/>
    <s v="06: Natural Resources, Environment, Climate Change, Land and Water Management"/>
    <m/>
    <s v="Institutional Development of Ministry of Water and Environment"/>
    <s v=" Institutional Development of Ministry of Water and Environment"/>
    <d v="2025-07-01T00:00:00"/>
    <d v="2030-06-30T00:00:00"/>
    <n v="4"/>
    <n v="0"/>
    <s v="Reset"/>
    <d v="2030-06-30T00:00:00"/>
    <s v="Retooling"/>
  </r>
  <r>
    <x v="18"/>
    <x v="18"/>
    <x v="6"/>
    <x v="8"/>
    <s v="06: Natural Resources, Environment, Climate Change, Land and Water Management"/>
    <s v="1825"/>
    <s v="Multinational Lakes Edward and Albert Integrated Water Resources Management Project (LEAF III)"/>
    <s v="1825 Multinational Lakes Edward and Albert Integrated Water Resources Management Project (LEAF III)"/>
    <d v="2024-07-01T00:00:00"/>
    <s v="30/6/2029"/>
    <n v="0"/>
    <n v="0"/>
    <s v="Retain"/>
    <s v="30/06/2029"/>
    <s v="Infrastructure"/>
  </r>
  <r>
    <x v="18"/>
    <x v="18"/>
    <x v="6"/>
    <x v="8"/>
    <s v="06: Natural Resources, Environment, Climate Change, Land and Water Management"/>
    <s v="1826"/>
    <s v="Strategic Towns Water Supply and Sanitation Project"/>
    <s v="1826 Strategic Towns Water Supply and Sanitation Project"/>
    <d v="2024-07-01T00:00:00"/>
    <s v="30/6/2029"/>
    <n v="0"/>
    <n v="0"/>
    <s v="Retain"/>
    <s v="30/06/2029"/>
    <s v="Infrastructure"/>
  </r>
  <r>
    <x v="18"/>
    <x v="18"/>
    <x v="6"/>
    <x v="8"/>
    <s v="06: Natural Resources, Environment, Climate Change, Land and Water Management"/>
    <s v="1834"/>
    <s v="Kalangala and Itanda Falls Conservation and Protection Project (KIFP)"/>
    <s v="1834 Kalangala and Itanda Falls Conservation and Protection Project (KIFP)"/>
    <d v="2024-07-01T00:00:00"/>
    <s v="30/6/2029"/>
    <n v="0"/>
    <n v="0"/>
    <s v="Retain"/>
    <s v="30/06/2029"/>
    <s v="Infrastructure"/>
  </r>
  <r>
    <x v="18"/>
    <x v="18"/>
    <x v="6"/>
    <x v="8"/>
    <s v="06: Natural Resources, Environment, Climate Change, Land and Water Management"/>
    <s v="1837"/>
    <s v="Water Supply and Sanitation for Institutions Project"/>
    <s v="1837 Water Supply and Sanitation for Institutions Project"/>
    <d v="2024-07-01T00:00:00"/>
    <s v="30/6/2029"/>
    <n v="0"/>
    <n v="0"/>
    <s v="Retain"/>
    <s v="30/06/2029"/>
    <s v="Infrastructure"/>
  </r>
  <r>
    <x v="18"/>
    <x v="18"/>
    <x v="6"/>
    <x v="8"/>
    <s v="06: Natural Resources, Environment, Climate Change, Land and Water Management"/>
    <s v="1781"/>
    <s v="Feacal Sludge Management Enhancement Project(FSMEP)"/>
    <s v="1781 Feacal Sludge Management Enhancement Project(FSMEP)"/>
    <d v="2023-01-07T00:00:00"/>
    <s v="30/06/2028"/>
    <n v="5.48"/>
    <n v="0"/>
    <s v="Retain"/>
    <d v="2028-06-30T00:00:00"/>
    <s v="Infrastructure"/>
  </r>
  <r>
    <x v="18"/>
    <x v="18"/>
    <x v="6"/>
    <x v="8"/>
    <s v="06: Natural Resources, Environment, Climate Change, Land and Water Management"/>
    <s v="1799"/>
    <s v="Enhancing Resilience of Communities and Fragile Ecosystems to Climate Change Risk in Katonga and Mpologoma Catchments Project"/>
    <s v="1799 Enhancing Resilience of Communities and Fragile Ecosystems to Climate Change Risk in Katonga and Mpologoma Catchments Project"/>
    <d v="2023-01-07T00:00:00"/>
    <s v="30/06/2028"/>
    <n v="1.08"/>
    <n v="2.5"/>
    <s v="Retain"/>
    <d v="2028-06-30T00:00:00"/>
    <s v="Social"/>
  </r>
  <r>
    <x v="18"/>
    <x v="18"/>
    <x v="8"/>
    <x v="12"/>
    <s v="12: Human Capital Development"/>
    <s v="1438"/>
    <s v="Water Service Acceleration Project (SCAP 100%)"/>
    <s v="1438 Water Service Acceleration Project (SCAP 100%)"/>
    <d v="2017-07-01T00:00:00"/>
    <d v="2026-06-30T00:00:00"/>
    <n v="9.1999999999999993"/>
    <n v="0"/>
    <s v="Extend"/>
    <d v="2026-06-30T00:00:00"/>
    <s v="Social"/>
  </r>
  <r>
    <x v="18"/>
    <x v="18"/>
    <x v="5"/>
    <x v="7"/>
    <s v="01: Agro-Industralisation"/>
    <s v="1787"/>
    <s v="Water for Production Regional Centre-West Phase II"/>
    <s v="1787 Water for Production Regional Centre-West Phase II"/>
    <d v="2024-07-01T00:00:00"/>
    <d v="2029-06-30T00:00:00"/>
    <n v="3.27"/>
    <n v="0"/>
    <s v="Retain"/>
    <d v="2029-06-30T00:00:00"/>
    <s v="Infrastructure"/>
  </r>
  <r>
    <x v="18"/>
    <x v="18"/>
    <x v="5"/>
    <x v="7"/>
    <s v="01: Agro-Industralisation"/>
    <s v="1788"/>
    <s v="Water for Production Regional Centre - North Phase II"/>
    <s v="1788 Water for Production Regional Centre - North Phase II"/>
    <d v="2024-07-01T00:00:00"/>
    <d v="2029-06-30T00:00:00"/>
    <n v="4.17"/>
    <n v="0"/>
    <s v="Retain"/>
    <d v="2029-06-30T00:00:00"/>
    <s v="Infrastructure"/>
  </r>
  <r>
    <x v="18"/>
    <x v="18"/>
    <x v="5"/>
    <x v="7"/>
    <s v="01: Agro-Industralisation"/>
    <s v="1789"/>
    <s v="Water for Production Regional Centre - East Phase II"/>
    <s v="1789 Water for Production Regional Centre - East Phase II"/>
    <d v="2024-07-01T00:00:00"/>
    <d v="2029-06-30T00:00:00"/>
    <n v="8"/>
    <n v="0"/>
    <s v="Retain"/>
    <d v="2029-06-30T00:00:00"/>
    <s v="Infrastructure"/>
  </r>
  <r>
    <x v="18"/>
    <x v="18"/>
    <x v="5"/>
    <x v="7"/>
    <s v="01: Agro-Industralisation"/>
    <s v="1790"/>
    <s v=" Water for Production Regional Centre - Karamoja"/>
    <s v="1790  Water for Production Regional Centre - Karamoja"/>
    <d v="2023-07-01T00:00:00"/>
    <d v="2028-06-30T00:00:00"/>
    <n v="2.7"/>
    <n v="0"/>
    <s v="Retain"/>
    <d v="2028-06-30T00:00:00"/>
    <s v="Infrastructure"/>
  </r>
  <r>
    <x v="18"/>
    <x v="18"/>
    <x v="5"/>
    <x v="7"/>
    <s v="01: Agro-Industralisation"/>
    <s v="1791"/>
    <s v=" Water for Production Regional Centre - Central"/>
    <s v="1791  Water for Production Regional Centre - Central"/>
    <d v="2023-07-01T00:00:00"/>
    <d v="2028-06-30T00:00:00"/>
    <n v="3.19"/>
    <n v="0"/>
    <s v="Retain"/>
    <d v="2028-06-30T00:00:00"/>
    <s v="Infrastructure"/>
  </r>
  <r>
    <x v="19"/>
    <x v="19"/>
    <x v="14"/>
    <x v="19"/>
    <s v="11: Digital Transformation"/>
    <m/>
    <s v="Institutional Development of Ministry of ICT &amp; National Guidance"/>
    <s v=" Institutional Development of Ministry of ICT &amp; National Guidance"/>
    <d v="2025-07-01T00:00:00"/>
    <d v="2030-06-30T00:00:00"/>
    <n v="0.57360581200000005"/>
    <n v="0"/>
    <s v="Reset"/>
    <d v="2030-06-30T00:00:00"/>
    <s v="Retooling"/>
  </r>
  <r>
    <x v="20"/>
    <x v="20"/>
    <x v="0"/>
    <x v="0"/>
    <s v="16: Governance and security"/>
    <m/>
    <s v="Institutional Development of Ministry of East African Affairs"/>
    <s v=" Institutional Development of Ministry of East African Affairs"/>
    <d v="2025-07-01T00:00:00"/>
    <d v="2030-06-30T00:00:00"/>
    <n v="9.2914723000000005E-2"/>
    <n v="0"/>
    <s v="Reset"/>
    <d v="2030-06-30T00:00:00"/>
    <s v="Retooling"/>
  </r>
  <r>
    <x v="21"/>
    <x v="21"/>
    <x v="15"/>
    <x v="20"/>
    <s v="05: Tourism Development"/>
    <m/>
    <s v="Institutional Development of Ministry of Tourism, Wildlife and Antiquities"/>
    <s v=" Institutional Development of Ministry of Tourism, Wildlife and Antiquities"/>
    <d v="2025-07-01T00:00:00"/>
    <d v="2030-06-30T00:00:00"/>
    <n v="8.2799999999999994"/>
    <n v="0"/>
    <s v="Reset"/>
    <d v="2030-06-30T00:00:00"/>
    <s v="Retooling"/>
  </r>
  <r>
    <x v="21"/>
    <x v="21"/>
    <x v="15"/>
    <x v="20"/>
    <s v="05: Tourism Development"/>
    <s v="1699"/>
    <s v="Development of Museums and Heritage Sites for Cultural Tourism (Phase II)"/>
    <s v="1699 Development of Museums and Heritage Sites for Cultural Tourism (Phase II)"/>
    <d v="2021-07-01T00:00:00"/>
    <d v="2026-06-30T00:00:00"/>
    <n v="3.7961684039999999"/>
    <n v="0"/>
    <s v="Retain"/>
    <d v="2026-06-30T00:00:00"/>
    <s v="Infrastructure"/>
  </r>
  <r>
    <x v="21"/>
    <x v="21"/>
    <x v="15"/>
    <x v="20"/>
    <s v="05: Tourism Development"/>
    <s v="1700"/>
    <s v="Mt. Rwenzori Tourism Infrastructure Development Project (Phase II)"/>
    <s v="1700 Mt. Rwenzori Tourism Infrastructure Development Project (Phase II)"/>
    <d v="2021-07-01T00:00:00"/>
    <d v="2026-06-30T00:00:00"/>
    <n v="1.85"/>
    <n v="0"/>
    <s v="Retain"/>
    <d v="2026-06-30T00:00:00"/>
    <s v="Infrastructure"/>
  </r>
  <r>
    <x v="21"/>
    <x v="21"/>
    <x v="15"/>
    <x v="20"/>
    <s v="05: Tourism Development"/>
    <s v="1701"/>
    <s v="Development of Source of the Nile (Phase II)"/>
    <s v="1701 Development of Source of the Nile (Phase II)"/>
    <d v="2021-07-01T00:00:00"/>
    <d v="2026-06-30T00:00:00"/>
    <n v="5"/>
    <n v="0"/>
    <s v="Retain"/>
    <d v="2026-06-30T00:00:00"/>
    <s v="Infrastructure"/>
  </r>
  <r>
    <x v="21"/>
    <x v="21"/>
    <x v="15"/>
    <x v="20"/>
    <s v="05: Tourism Development"/>
    <s v="1782"/>
    <s v="Mitigating Human Wildlife Conflict Project (MHWCP)"/>
    <s v="1782 Mitigating Human Wildlife Conflict Project (MHWCP)"/>
    <s v="01/07/2023"/>
    <s v="30/06/2028"/>
    <m/>
    <m/>
    <s v="New"/>
    <s v="30/06/2028"/>
    <s v="Infrastructure"/>
  </r>
  <r>
    <x v="22"/>
    <x v="22"/>
    <x v="7"/>
    <x v="10"/>
    <s v="10: Sustainable Urbanization and Housing "/>
    <s v="1798"/>
    <s v="GKMA Urban Development Project"/>
    <s v="1798 GKMA Urban Development Project"/>
    <s v="01/07/2023"/>
    <s v="30/06/2028"/>
    <m/>
    <m/>
    <s v="New"/>
    <s v="30/06/2028"/>
    <s v="Infrastructure"/>
  </r>
  <r>
    <x v="23"/>
    <x v="23"/>
    <x v="16"/>
    <x v="21"/>
    <s v="19: Administration of Justice"/>
    <s v="1556"/>
    <s v="Construction of the Supreme Court and Court of Appeal Buildings"/>
    <s v="1556 Construction of the Supreme Court and Court of Appeal Buildings"/>
    <d v="2019-07-01T00:00:00"/>
    <d v="2023-06-30T00:00:00"/>
    <n v="34.797844699999999"/>
    <n v="0"/>
    <s v="Extend"/>
    <d v="2024-06-30T00:00:00"/>
    <s v="Infrastructure"/>
  </r>
  <r>
    <x v="23"/>
    <x v="23"/>
    <x v="16"/>
    <x v="21"/>
    <s v="19: Administration of Justice"/>
    <m/>
    <s v="Institutional Development of the Judiciary"/>
    <s v=" Institutional Development of the Judiciary"/>
    <d v="2025-07-01T00:00:00"/>
    <d v="2030-06-30T00:00:00"/>
    <n v="27.7116553"/>
    <n v="0"/>
    <s v="Reset"/>
    <d v="2030-06-30T00:00:00"/>
    <s v="Retooling"/>
  </r>
  <r>
    <x v="24"/>
    <x v="24"/>
    <x v="0"/>
    <x v="0"/>
    <s v="16: Governance and security"/>
    <m/>
    <s v="Institutional Development of Electoral Commission"/>
    <s v=" Institutional Development of Electoral Commission"/>
    <d v="2025-07-01T00:00:00"/>
    <d v="2030-06-30T00:00:00"/>
    <n v="65.409000000000006"/>
    <n v="0"/>
    <s v="Reset"/>
    <d v="2030-06-30T00:00:00"/>
    <s v="Retooling"/>
  </r>
  <r>
    <x v="25"/>
    <x v="25"/>
    <x v="2"/>
    <x v="5"/>
    <s v="18: Development Plan Implementation"/>
    <s v="1496"/>
    <s v="Construction of the IGG Head Office Building Project"/>
    <s v="1496 Construction of the IGG Head Office Building Project"/>
    <d v="2018-07-01T00:00:00"/>
    <d v="2024-06-30T00:00:00"/>
    <n v="13.5"/>
    <n v="0"/>
    <s v="Retain"/>
    <d v="2024-06-30T00:00:00"/>
    <s v="Infrastructure"/>
  </r>
  <r>
    <x v="25"/>
    <x v="25"/>
    <x v="0"/>
    <x v="0"/>
    <s v="16: Governance and security"/>
    <m/>
    <s v="Institutional Development of Inspectorate of Government"/>
    <s v=" Institutional Development of Inspectorate of Government"/>
    <d v="2025-07-01T00:00:00"/>
    <d v="2030-06-30T00:00:00"/>
    <n v="0.5"/>
    <n v="0"/>
    <s v="Reset"/>
    <d v="2030-06-30T00:00:00"/>
    <s v="Retooling"/>
  </r>
  <r>
    <x v="26"/>
    <x v="26"/>
    <x v="17"/>
    <x v="22"/>
    <s v="20: Legislation, Oversight And Representation"/>
    <s v="0355"/>
    <s v="REHABILITATION OF PARLIAMENT"/>
    <s v="0355 REHABILITATION OF PARLIAMENT"/>
    <d v="2011-07-01T00:00:00"/>
    <d v="2024-06-30T00:00:00"/>
    <n v="45.369779999999999"/>
    <n v="0"/>
    <s v="Re-scope"/>
    <d v="2024-06-30T00:00:00"/>
    <s v="Infrastructure"/>
  </r>
  <r>
    <x v="26"/>
    <x v="26"/>
    <x v="17"/>
    <x v="22"/>
    <s v="20: Legislation, Oversight And Representation"/>
    <m/>
    <s v="Institutional Development of Parliamentary Commission"/>
    <s v=" Institutional Development of Parliamentary Commission"/>
    <d v="2025-07-01T00:00:00"/>
    <d v="2030-06-30T00:00:00"/>
    <n v="19.789640697999999"/>
    <n v="0"/>
    <s v="Reset"/>
    <d v="2030-06-30T00:00:00"/>
    <s v="Retooling"/>
  </r>
  <r>
    <x v="27"/>
    <x v="27"/>
    <x v="0"/>
    <x v="0"/>
    <s v="16: Governance and security"/>
    <m/>
    <s v="Institutional Development the Uganda Law Reform Commission"/>
    <s v=" Institutional Development the Uganda Law Reform Commission"/>
    <d v="2025-07-01T00:00:00"/>
    <d v="2030-06-30T00:00:00"/>
    <n v="0.378011017"/>
    <n v="0"/>
    <s v="Reset"/>
    <d v="2030-06-30T00:00:00"/>
    <s v="Retooling"/>
  </r>
  <r>
    <x v="28"/>
    <x v="28"/>
    <x v="0"/>
    <x v="0"/>
    <s v="16: Governance and security"/>
    <m/>
    <s v="Institutional Development the Uganda Human Rights Commission"/>
    <s v=" Institutional Development the Uganda Human Rights Commission"/>
    <d v="2025-07-01T00:00:00"/>
    <d v="2030-06-30T00:00:00"/>
    <n v="0.47797096100000003"/>
    <n v="0"/>
    <s v="Reset"/>
    <d v="2030-06-30T00:00:00"/>
    <s v="Retooling"/>
  </r>
  <r>
    <x v="29"/>
    <x v="29"/>
    <x v="8"/>
    <x v="12"/>
    <s v="12: Human Capital Development"/>
    <m/>
    <s v="Institutional Development of Uganda AIDS Commission"/>
    <s v=" Institutional Development of Uganda AIDS Commission"/>
    <d v="2025-07-01T00:00:00"/>
    <d v="2030-06-30T00:00:00"/>
    <n v="0.55736999899999995"/>
    <n v="0"/>
    <s v="Reset"/>
    <d v="2030-06-30T00:00:00"/>
    <s v="Retooling"/>
  </r>
  <r>
    <x v="30"/>
    <x v="30"/>
    <x v="2"/>
    <x v="5"/>
    <s v="18: Development Plan Implementation"/>
    <m/>
    <s v="Institutional Development of National Planning Authority"/>
    <s v=" Institutional Development of National Planning Authority"/>
    <d v="2025-07-01T00:00:00"/>
    <d v="2030-06-30T00:00:00"/>
    <n v="0.81305000000000005"/>
    <n v="0"/>
    <s v="Reset"/>
    <d v="2030-06-30T00:00:00"/>
    <s v="Retooling"/>
  </r>
  <r>
    <x v="30"/>
    <x v="30"/>
    <x v="2"/>
    <x v="2"/>
    <s v="18: Development Plan Implementation "/>
    <s v="1817"/>
    <s v="Construction and Equipping of the Planning House"/>
    <s v="1817 Construction and Equipping of the Planning House"/>
    <d v="2024-07-01T00:00:00"/>
    <s v="30/6/2029"/>
    <n v="0"/>
    <n v="0"/>
    <s v="Retain"/>
    <s v="30/06/2029"/>
    <s v="Infrastructure"/>
  </r>
  <r>
    <x v="31"/>
    <x v="31"/>
    <x v="18"/>
    <x v="23"/>
    <s v="13: Innovation, Technology Development and Transfer"/>
    <m/>
    <s v="Institutional Development of Uganda Industrial Research Institute"/>
    <s v=" Institutional Development of Uganda Industrial Research Institute"/>
    <d v="2025-07-01T00:00:00"/>
    <d v="2030-06-30T00:00:00"/>
    <n v="2.8930600000000002"/>
    <n v="0"/>
    <s v="Reset"/>
    <d v="2030-06-30T00:00:00"/>
    <s v="Retooling"/>
  </r>
  <r>
    <x v="32"/>
    <x v="32"/>
    <x v="8"/>
    <x v="12"/>
    <s v="12: Human Capital Development"/>
    <m/>
    <s v="Institutional Development of National Curriculum Development Centre"/>
    <s v=" Institutional Development of National Curriculum Development Centre"/>
    <d v="2025-07-01T00:00:00"/>
    <d v="2030-06-30T00:00:00"/>
    <n v="0.45"/>
    <n v="0"/>
    <s v="Reset"/>
    <d v="2030-06-30T00:00:00"/>
    <s v="Retooling"/>
  </r>
  <r>
    <x v="33"/>
    <x v="33"/>
    <x v="0"/>
    <x v="0"/>
    <s v="16: Governance and security"/>
    <m/>
    <s v="Institutional Development of Directorate of Ethics and Integrity"/>
    <s v=" Institutional Development of Directorate of Ethics and Integrity"/>
    <d v="2025-07-01T00:00:00"/>
    <d v="2030-06-30T00:00:00"/>
    <n v="6.4769999999999994E-2"/>
    <n v="0"/>
    <s v="Reset"/>
    <d v="2030-06-30T00:00:00"/>
    <s v="Retooling"/>
  </r>
  <r>
    <x v="34"/>
    <x v="34"/>
    <x v="8"/>
    <x v="12"/>
    <s v="12: Human Capital Development"/>
    <m/>
    <s v="Institutional Development of Uganda Cancer Institute"/>
    <s v=" Institutional Development of Uganda Cancer Institute"/>
    <d v="2025-07-01T00:00:00"/>
    <d v="2030-06-30T00:00:00"/>
    <n v="0.67859999999999998"/>
    <n v="0"/>
    <s v="Reset"/>
    <d v="2030-06-30T00:00:00"/>
    <s v="Retooling"/>
  </r>
  <r>
    <x v="34"/>
    <x v="34"/>
    <x v="8"/>
    <x v="12"/>
    <s v="12: Human Capital Development"/>
    <s v="1806"/>
    <s v="Establishment of Regional Oncology and Diagonistic Centers in Arua, Mbale and Mbarara"/>
    <s v="1806 Establishment of Regional Oncology and Diagonistic Centers in Arua, Mbale and Mbarara"/>
    <d v="2024-07-01T00:00:00"/>
    <s v="30/6/2029"/>
    <n v="0"/>
    <n v="0"/>
    <s v="Retain"/>
    <s v="30/06/2029"/>
    <s v="Infrastructure"/>
  </r>
  <r>
    <x v="35"/>
    <x v="35"/>
    <x v="8"/>
    <x v="12"/>
    <s v="12: Human Capital Development"/>
    <s v="1526"/>
    <s v="Uganda Heart Institute Infrastructure Development Project"/>
    <s v="1526 Uganda Heart Institute Infrastructure Development Project"/>
    <d v="2019-07-01T00:00:00"/>
    <d v="2024-06-30T00:00:00"/>
    <n v="4.1500000000000004"/>
    <n v="0"/>
    <s v="Retain"/>
    <d v="2024-06-30T00:00:00"/>
    <s v="Infrastructure"/>
  </r>
  <r>
    <x v="35"/>
    <x v="35"/>
    <x v="8"/>
    <x v="12"/>
    <s v="12: Human Capital Development"/>
    <m/>
    <s v="Institutional Development of Uganda Heart Institute"/>
    <s v=" Institutional Development of Uganda Heart Institute"/>
    <d v="2025-07-01T00:00:00"/>
    <d v="2030-06-30T00:00:00"/>
    <n v="3.88178"/>
    <n v="0"/>
    <s v="Reset"/>
    <d v="2030-06-30T00:00:00"/>
    <s v="Retooling"/>
  </r>
  <r>
    <x v="36"/>
    <x v="36"/>
    <x v="8"/>
    <x v="12"/>
    <s v="12: Human Capital Development"/>
    <m/>
    <s v="Institutional Development of National Medical Stores"/>
    <s v=" Institutional Development of National Medical Stores"/>
    <d v="2025-07-01T00:00:00"/>
    <d v="2030-06-30T00:00:00"/>
    <n v="5.9867855829999996"/>
    <n v="0"/>
    <s v="Reset"/>
    <d v="2030-06-30T00:00:00"/>
    <s v="Retooling"/>
  </r>
  <r>
    <x v="37"/>
    <x v="37"/>
    <x v="15"/>
    <x v="20"/>
    <s v="05: Tourism Development"/>
    <m/>
    <s v="Institutional Development of Uganda Tourism Board"/>
    <s v=" Institutional Development of Uganda Tourism Board"/>
    <d v="2025-07-01T00:00:00"/>
    <d v="2030-06-30T00:00:00"/>
    <n v="4.3180000000000003E-2"/>
    <n v="0"/>
    <s v="Reset"/>
    <d v="2030-06-30T00:00:00"/>
    <s v="Retooling"/>
  </r>
  <r>
    <x v="38"/>
    <x v="38"/>
    <x v="0"/>
    <x v="0"/>
    <s v="16: Governance and security"/>
    <m/>
    <s v="Institutional Development of Uganda Registration Services Bureau"/>
    <s v=" Institutional Development of Uganda Registration Services Bureau"/>
    <d v="2025-07-01T00:00:00"/>
    <d v="2030-06-30T00:00:00"/>
    <n v="1.3203"/>
    <n v="0"/>
    <s v="Reset"/>
    <d v="2030-06-30T00:00:00"/>
    <s v="Retooling"/>
  </r>
  <r>
    <x v="39"/>
    <x v="39"/>
    <x v="0"/>
    <x v="0"/>
    <s v="16: Governance and security"/>
    <m/>
    <s v="Institutional Development the National Citizenship and Immigration Control"/>
    <s v=" Institutional Development the National Citizenship and Immigration Control"/>
    <d v="2025-07-01T00:00:00"/>
    <d v="2030-06-30T00:00:00"/>
    <n v="3.4479000000000002"/>
    <n v="0"/>
    <s v="Reset"/>
    <d v="2030-06-30T00:00:00"/>
    <s v="Retooling"/>
  </r>
  <r>
    <x v="39"/>
    <x v="39"/>
    <x v="0"/>
    <x v="4"/>
    <s v="16: Governance And Security  "/>
    <n v="1848"/>
    <s v="Automation of Immigation and Citizen Control Services"/>
    <s v="1848 Automation of Immigation and Citizen Control Services"/>
    <d v="2025-07-01T00:00:00"/>
    <d v="2030-06-30T00:00:00"/>
    <n v="0"/>
    <n v="0"/>
    <s v="Retain"/>
    <d v="2030-06-30T00:00:00"/>
    <s v="Infrastructure"/>
  </r>
  <r>
    <x v="40"/>
    <x v="40"/>
    <x v="10"/>
    <x v="14"/>
    <s v="09: Intergrated Transport Infrastructure and Services"/>
    <s v="1658"/>
    <s v="Kampala City Roads Rehabilitation Project"/>
    <s v="1658 Kampala City Roads Rehabilitation Project"/>
    <d v="2020-07-01T00:00:00"/>
    <d v="2025-06-30T00:00:00"/>
    <n v="0"/>
    <n v="104.62289407199999"/>
    <s v="Retain"/>
    <d v="2025-06-30T00:00:00"/>
    <s v="Infrastructure"/>
  </r>
  <r>
    <x v="40"/>
    <x v="40"/>
    <x v="10"/>
    <x v="14"/>
    <s v="09: Intergrated Transport Infrastructure and Services"/>
    <s v="1798"/>
    <s v="GKMA Urban Development Project"/>
    <s v="1798 GKMA Urban Development Project"/>
    <d v="2023-01-07T00:00:00"/>
    <s v="30/06/2028"/>
    <m/>
    <m/>
    <s v="New"/>
    <s v="30/06/2028"/>
    <s v="Infrastructure"/>
  </r>
  <r>
    <x v="40"/>
    <x v="40"/>
    <x v="10"/>
    <x v="14"/>
    <s v="09: Intergrated Transport Infrastructure and Services"/>
    <s v="1295"/>
    <s v="2ND Kampala Institutional and Infrastructure Development Project (KIIDP 2)"/>
    <s v="1295 2ND Kampala Institutional and Infrastructure Development Project (KIIDP 2)"/>
    <d v="2014-07-01T00:00:00"/>
    <d v="2023-06-30T00:00:00"/>
    <m/>
    <m/>
    <s v="New"/>
    <d v="2023-06-30T00:00:00"/>
    <s v="Infrastructure"/>
  </r>
  <r>
    <x v="40"/>
    <x v="40"/>
    <x v="2"/>
    <x v="5"/>
    <s v="18: Development Plan Implementation"/>
    <m/>
    <s v="Institutional Development of Kampala Capital City Authority"/>
    <s v=" Institutional Development of Kampala Capital City Authority"/>
    <d v="2025-07-01T00:00:00"/>
    <d v="2030-06-30T00:00:00"/>
    <n v="4.9387999999999996"/>
    <n v="0"/>
    <s v="Reset"/>
    <d v="2030-06-30T00:00:00"/>
    <s v="Retooling"/>
  </r>
  <r>
    <x v="40"/>
    <x v="40"/>
    <x v="10"/>
    <x v="14"/>
    <s v="09: Intergrated Transport Infrastructure and Services"/>
    <s v="1779"/>
    <s v="Kampala City Lighting and Infrastructure Improvement Project (KCLIIP)"/>
    <s v="1779 Kampala City Lighting and Infrastructure Improvement Project (KCLIIP)"/>
    <d v="2023-01-07T00:00:00"/>
    <s v="01/03/2028"/>
    <m/>
    <m/>
    <s v="New"/>
    <s v="01/03/2028"/>
    <s v="Infrastructure"/>
  </r>
  <r>
    <x v="41"/>
    <x v="41"/>
    <x v="2"/>
    <x v="5"/>
    <s v="18: Development Plan Implementation"/>
    <m/>
    <s v="Institutional Development of Equal Opportunities Commission"/>
    <s v=" Institutional Development of Equal Opportunities Commission"/>
    <d v="2025-07-01T00:00:00"/>
    <d v="2030-06-30T00:00:00"/>
    <n v="0.19439999999999999"/>
    <n v="0"/>
    <s v="Reset"/>
    <d v="2030-06-30T00:00:00"/>
    <s v="Retooling"/>
  </r>
  <r>
    <x v="42"/>
    <x v="42"/>
    <x v="5"/>
    <x v="7"/>
    <s v="01: Agro-Industralisation"/>
    <m/>
    <s v="Institutional Development of the National Animal Genetic Resources Centre and Data Bank"/>
    <s v=" Institutional Development of the National Animal Genetic Resources Centre and Data Bank"/>
    <d v="2025-07-01T00:00:00"/>
    <d v="2030-06-30T00:00:00"/>
    <n v="0.37547999999999998"/>
    <n v="0"/>
    <s v="Reset"/>
    <d v="2030-06-30T00:00:00"/>
    <s v="Retooling"/>
  </r>
  <r>
    <x v="43"/>
    <x v="43"/>
    <x v="14"/>
    <x v="19"/>
    <s v="11: Digital Transformation"/>
    <s v="1615"/>
    <s v="Government Network (GOVNET) Project"/>
    <s v="1615 Government Network (GOVNET) Project"/>
    <d v="2020-07-01T00:00:00"/>
    <d v="2025-06-30T00:00:00"/>
    <n v="4.4645439400000004"/>
    <n v="3.6875104030000001"/>
    <s v="Retain"/>
    <d v="2025-06-30T00:00:00"/>
    <s v="Infrastructure"/>
  </r>
  <r>
    <x v="43"/>
    <x v="43"/>
    <x v="14"/>
    <x v="19"/>
    <s v="11: Digital Transformation"/>
    <m/>
    <s v="Institutional Development of National Information &amp; Technology Authority"/>
    <s v=" Institutional Development of National Information &amp; Technology Authority"/>
    <d v="2025-07-01T00:00:00"/>
    <d v="2030-06-30T00:00:00"/>
    <n v="1.6581120000000001E-2"/>
    <n v="0"/>
    <s v="Reset"/>
    <d v="2030-06-30T00:00:00"/>
    <s v="Retooling"/>
  </r>
  <r>
    <x v="44"/>
    <x v="44"/>
    <x v="8"/>
    <x v="12"/>
    <s v="12: Human Capital Development"/>
    <m/>
    <s v="Institutional Development of Uganda Virus Research Institute"/>
    <s v=" Institutional Development of Uganda Virus Research Institute"/>
    <d v="2025-07-01T00:00:00"/>
    <d v="2030-06-30T00:00:00"/>
    <n v="0"/>
    <n v="0"/>
    <s v="Reset"/>
    <d v="2030-06-30T00:00:00"/>
    <s v="Retooling"/>
  </r>
  <r>
    <x v="45"/>
    <x v="45"/>
    <x v="8"/>
    <x v="12"/>
    <s v="12: Human Capital Development"/>
    <m/>
    <s v="Institutional Development of Uganda National Examinations Board"/>
    <s v=" Institutional Development of Uganda National Examinations Board"/>
    <d v="2025-07-01T00:00:00"/>
    <d v="2030-06-30T00:00:00"/>
    <n v="4.5439999980000003"/>
    <n v="0"/>
    <s v="Reset"/>
    <d v="2030-06-30T00:00:00"/>
    <s v="Retooling"/>
  </r>
  <r>
    <x v="46"/>
    <x v="46"/>
    <x v="0"/>
    <x v="0"/>
    <s v="16: Governance and security"/>
    <m/>
    <s v="Institutional Development of Financial Intelligence Authority"/>
    <s v=" Institutional Development of Financial Intelligence Authority"/>
    <d v="2025-07-01T00:00:00"/>
    <d v="2030-06-30T00:00:00"/>
    <n v="0.65610000000000002"/>
    <n v="0"/>
    <s v="Reset"/>
    <d v="2030-06-30T00:00:00"/>
    <s v="Retooling"/>
  </r>
  <r>
    <x v="47"/>
    <x v="47"/>
    <x v="0"/>
    <x v="0"/>
    <s v="16: Governance and security"/>
    <m/>
    <s v="Institutional Development of  Office of the Auditor General"/>
    <s v=" Institutional Development of  Office of the Auditor General"/>
    <d v="2025-07-01T00:00:00"/>
    <d v="2030-06-30T00:00:00"/>
    <n v="0.75996799999999998"/>
    <n v="0"/>
    <s v="Reset"/>
    <d v="2030-06-30T00:00:00"/>
    <s v="Retooling"/>
  </r>
  <r>
    <x v="48"/>
    <x v="48"/>
    <x v="8"/>
    <x v="12"/>
    <s v="12: Human Capital Development"/>
    <m/>
    <s v="Institutional Development of Education Service Commission"/>
    <s v=" Institutional Development of Education Service Commission"/>
    <d v="2025-07-01T00:00:00"/>
    <d v="2030-06-30T00:00:00"/>
    <n v="2.1927689680000002"/>
    <n v="0"/>
    <s v="Reset"/>
    <d v="2030-06-30T00:00:00"/>
    <s v="Retooling"/>
  </r>
  <r>
    <x v="49"/>
    <x v="49"/>
    <x v="0"/>
    <x v="0"/>
    <s v="16: Governance and security"/>
    <s v="1346"/>
    <s v="Enhancing Prosecution Services for all (EPSFA)"/>
    <s v="1346 Enhancing Prosecution Services for all (EPSFA)"/>
    <d v="2017-07-01T00:00:00"/>
    <d v="2024-12-30T00:00:00"/>
    <n v="3.7"/>
    <n v="0"/>
    <s v="Retain"/>
    <d v="2024-12-30T00:00:00"/>
    <s v="Infrastructure"/>
  </r>
  <r>
    <x v="49"/>
    <x v="49"/>
    <x v="16"/>
    <x v="21"/>
    <s v="19: Administration of Justice"/>
    <m/>
    <s v="Institutional Development of Office of the Director of Public Prosecutions"/>
    <s v=" Institutional Development of Office of the Director of Public Prosecutions"/>
    <d v="2025-07-01T00:00:00"/>
    <d v="2030-06-30T00:00:00"/>
    <n v="10.395916761000001"/>
    <n v="0"/>
    <s v="Reset"/>
    <d v="2030-06-30T00:00:00"/>
    <s v="Retooling"/>
  </r>
  <r>
    <x v="50"/>
    <x v="50"/>
    <x v="8"/>
    <x v="12"/>
    <s v="12: Human Capital Development"/>
    <m/>
    <s v="Institutional Development of Health Service Commission"/>
    <s v=" Institutional Development of Health Service Commission"/>
    <d v="2025-07-01T00:00:00"/>
    <d v="2030-06-30T00:00:00"/>
    <n v="4.752E-2"/>
    <n v="0"/>
    <s v="Reset"/>
    <d v="2030-06-30T00:00:00"/>
    <s v="Retooling"/>
  </r>
  <r>
    <x v="51"/>
    <x v="51"/>
    <x v="0"/>
    <x v="0"/>
    <s v="16: Governance and security"/>
    <m/>
    <s v="Institutional Development of Directorate of Government Analytical Laboratory"/>
    <s v=" Institutional Development of Directorate of Government Analytical Laboratory"/>
    <d v="2025-07-01T00:00:00"/>
    <d v="2030-06-30T00:00:00"/>
    <n v="22.734546000000002"/>
    <n v="0"/>
    <s v="Reset"/>
    <d v="2030-06-30T00:00:00"/>
    <s v="Retooling"/>
  </r>
  <r>
    <x v="52"/>
    <x v="52"/>
    <x v="0"/>
    <x v="0"/>
    <s v="16: Governance and security"/>
    <m/>
    <s v="Institutional Development the National Identification and Registration Authority"/>
    <s v=" Institutional Development the National Identification and Registration Authority"/>
    <d v="2025-07-01T00:00:00"/>
    <d v="2030-06-30T00:00:00"/>
    <n v="86.295400000000001"/>
    <n v="0"/>
    <s v="Reset"/>
    <d v="2030-06-30T00:00:00"/>
    <s v="Retooling"/>
  </r>
  <r>
    <x v="53"/>
    <x v="53"/>
    <x v="9"/>
    <x v="13"/>
    <s v="04: Manufacturing "/>
    <m/>
    <s v="Institutional Development of Uganda Investment Authority"/>
    <s v=" Institutional Development of Uganda Investment Authority"/>
    <d v="2025-07-01T00:00:00"/>
    <d v="2030-06-30T00:00:00"/>
    <n v="0.51988719999999999"/>
    <n v="0"/>
    <s v="Reset"/>
    <d v="2030-06-30T00:00:00"/>
    <s v="Retooling"/>
  </r>
  <r>
    <x v="53"/>
    <x v="53"/>
    <x v="9"/>
    <x v="13"/>
    <s v="04: Manufacturing "/>
    <s v="0994"/>
    <s v="Development of Industrial Parks"/>
    <s v="0994 Development of Industrial Parks"/>
    <d v="2021-01-11T00:00:00"/>
    <d v="2024-06-30T00:00:00"/>
    <m/>
    <m/>
    <s v="New"/>
    <d v="2024-06-30T00:00:00"/>
    <s v="Infrastructure"/>
  </r>
  <r>
    <x v="54"/>
    <x v="54"/>
    <x v="19"/>
    <x v="24"/>
    <s v="21: Sustainable Extractives Industry Development"/>
    <m/>
    <s v="Institutional Development of Petroleum Authority of Uganda"/>
    <s v=" Institutional Development of Petroleum Authority of Uganda"/>
    <d v="2025-07-01T00:00:00"/>
    <d v="2030-06-30T00:00:00"/>
    <n v="4.3460000000000001"/>
    <n v="0"/>
    <s v="Reset"/>
    <d v="2030-06-30T00:00:00"/>
    <s v="Retooling"/>
  </r>
  <r>
    <x v="54"/>
    <x v="54"/>
    <x v="12"/>
    <x v="17"/>
    <s v="03: Sustainable Development of Petroleum Resources"/>
    <s v="1612"/>
    <s v="National Petroleum Data Repository Infrastructure"/>
    <s v="1612 National Petroleum Data Repository Infrastructure"/>
    <s v="01/07/2020"/>
    <d v="2025-06-30T00:00:00"/>
    <n v="5.5025420120000001"/>
    <n v="0"/>
    <s v="Retain"/>
    <d v="2025-06-30T00:00:00"/>
    <s v="Infrastructure"/>
  </r>
  <r>
    <x v="54"/>
    <x v="54"/>
    <x v="12"/>
    <x v="17"/>
    <s v="03: Sustainable Development of Petroleum Resources"/>
    <s v="1780"/>
    <s v="National Oil Spill response and monitoring Infrastructure Project"/>
    <s v="1780 National Oil Spill response and monitoring Infrastructure Project"/>
    <s v="01/07/2023"/>
    <s v="30/06/2028"/>
    <m/>
    <m/>
    <s v="New"/>
    <s v="30/06/2028"/>
    <s v="Infrastructure"/>
  </r>
  <r>
    <x v="55"/>
    <x v="55"/>
    <x v="2"/>
    <x v="5"/>
    <s v="18: Development Plan Implementation"/>
    <m/>
    <s v="Institutional Development of Uganda Revenue Authority"/>
    <s v=" Institutional Development of Uganda Revenue Authority"/>
    <d v="2025-07-01T00:00:00"/>
    <d v="2030-06-30T00:00:00"/>
    <n v="57.368000000000002"/>
    <n v="0"/>
    <s v="Reset"/>
    <d v="2030-06-30T00:00:00"/>
    <s v="Retooling"/>
  </r>
  <r>
    <x v="56"/>
    <x v="56"/>
    <x v="5"/>
    <x v="7"/>
    <s v="01: Agro-Industralisation"/>
    <s v="1560"/>
    <s v="Relocation and Operationalisation of the National Livestock Resources Research Institute(NALIRRI)"/>
    <s v="1560 Relocation and Operationalisation of the National Livestock Resources Research Institute(NALIRRI)"/>
    <d v="2020-07-01T00:00:00"/>
    <d v="2024-06-30T00:00:00"/>
    <n v="7.7191878770000004"/>
    <n v="0"/>
    <s v="Retain"/>
    <d v="2024-06-30T00:00:00"/>
    <s v="Infrastructure"/>
  </r>
  <r>
    <x v="56"/>
    <x v="56"/>
    <x v="5"/>
    <x v="7"/>
    <s v="01: Agro-Industralisation"/>
    <m/>
    <s v="Institutional Development of National Agricultural Research Organization"/>
    <s v=" Institutional Development of National Agricultural Research Organization"/>
    <d v="2025-07-01T00:00:00"/>
    <d v="2030-06-30T00:00:00"/>
    <n v="29.962845999999999"/>
    <n v="0"/>
    <s v="Reset"/>
    <d v="2030-06-30T00:00:00"/>
    <s v="Retooling"/>
  </r>
  <r>
    <x v="57"/>
    <x v="57"/>
    <x v="2"/>
    <x v="5"/>
    <s v="18: Development Plan Implementation"/>
    <m/>
    <s v="Institutional Development of Uganda Bureau of Statistics"/>
    <s v=" Institutional Development of Uganda Bureau of Statistics"/>
    <d v="2025-07-01T00:00:00"/>
    <d v="2030-06-30T00:00:00"/>
    <n v="12.360000210000001"/>
    <n v="0"/>
    <s v="Reset"/>
    <d v="2030-06-30T00:00:00"/>
    <s v="Retooling"/>
  </r>
  <r>
    <x v="57"/>
    <x v="57"/>
    <x v="2"/>
    <x v="2"/>
    <s v="18: Development Plan Implementation "/>
    <n v="1845"/>
    <s v="Construction of the UBOS Entebbe Office Block"/>
    <s v="1845 Construction of the UBOS Entebbe Office Block"/>
    <d v="2025-07-01T00:00:00"/>
    <d v="2030-06-30T00:00:00"/>
    <n v="0"/>
    <n v="0"/>
    <s v="Retain"/>
    <d v="2030-06-30T00:00:00"/>
    <s v="Infrastructure"/>
  </r>
  <r>
    <x v="58"/>
    <x v="58"/>
    <x v="0"/>
    <x v="0"/>
    <s v="16: Governance and security"/>
    <m/>
    <s v="Institutional Development the Uganda Police Force"/>
    <s v=" Institutional Development the Uganda Police Force"/>
    <d v="2025-07-01T00:00:00"/>
    <d v="2030-06-30T00:00:00"/>
    <n v="89.976573016000003"/>
    <n v="0"/>
    <s v="Reset"/>
    <d v="2030-06-30T00:00:00"/>
    <s v="Retooling"/>
  </r>
  <r>
    <x v="59"/>
    <x v="59"/>
    <x v="0"/>
    <x v="0"/>
    <s v="16: Governance and security"/>
    <s v="1443"/>
    <s v="Revitilisation of prison Industries"/>
    <s v="1443 Revitilisation of prison Industries"/>
    <d v="2017-07-01T00:00:00"/>
    <d v="2024-06-30T00:00:00"/>
    <n v="3.2984162869999998"/>
    <n v="0"/>
    <s v="Extend"/>
    <d v="2025-06-30T00:00:00"/>
    <s v="Infrastructure"/>
  </r>
  <r>
    <x v="59"/>
    <x v="59"/>
    <x v="0"/>
    <x v="0"/>
    <s v="16: Governance and security"/>
    <m/>
    <s v="Institutional Development of Uganda Prisons Service"/>
    <s v=" Institutional Development of Uganda Prisons Service"/>
    <d v="2025-07-01T00:00:00"/>
    <d v="2030-06-30T00:00:00"/>
    <n v="0.84099999999999997"/>
    <n v="0"/>
    <s v="Reset"/>
    <d v="2030-06-30T00:00:00"/>
    <s v="Retooling"/>
  </r>
  <r>
    <x v="59"/>
    <x v="59"/>
    <x v="0"/>
    <x v="0"/>
    <s v="16: Governance and security"/>
    <s v="1813"/>
    <s v="Enhancement of Prisons Production Systems and Value Addition Project"/>
    <s v="1813 Enhancement of Prisons Production Systems and Value Addition Project"/>
    <d v="2024-01-07T00:00:00"/>
    <s v="30/06/2029"/>
    <n v="28.71"/>
    <n v="0"/>
    <s v="Retain"/>
    <s v="30/06/2029"/>
    <s v="Infrastructure"/>
  </r>
  <r>
    <x v="60"/>
    <x v="60"/>
    <x v="1"/>
    <x v="1"/>
    <s v="14: Public Sector Transformation"/>
    <m/>
    <s v="Institutional Development of Public Service Commission"/>
    <s v=" Institutional Development of Public Service Commission"/>
    <d v="2025-07-01T00:00:00"/>
    <d v="2030-06-30T00:00:00"/>
    <n v="8.9999000000000003E-5"/>
    <n v="0"/>
    <s v="Reset"/>
    <d v="2030-06-30T00:00:00"/>
    <s v="Retooling"/>
  </r>
  <r>
    <x v="61"/>
    <x v="61"/>
    <x v="1"/>
    <x v="1"/>
    <s v="14: Public Sector Transformation"/>
    <m/>
    <s v="Institutional Development of Local Government Finance Commission"/>
    <s v=" Institutional Development of Local Government Finance Commission"/>
    <d v="2025-07-01T00:00:00"/>
    <d v="2030-06-30T00:00:00"/>
    <n v="0.36"/>
    <n v="0"/>
    <s v="Reset"/>
    <d v="2030-06-30T00:00:00"/>
    <s v="Retooling"/>
  </r>
  <r>
    <x v="62"/>
    <x v="62"/>
    <x v="16"/>
    <x v="21"/>
    <s v="19: Administration of Justice"/>
    <m/>
    <s v="Institutional Development of Judicial Service Commission"/>
    <s v=" Institutional Development of Judicial Service Commission"/>
    <d v="2025-07-01T00:00:00"/>
    <d v="2030-06-30T00:00:00"/>
    <n v="2.4963101760000002"/>
    <n v="0"/>
    <s v="Reset"/>
    <d v="2030-06-30T00:00:00"/>
    <s v="Retooling"/>
  </r>
  <r>
    <x v="63"/>
    <x v="63"/>
    <x v="6"/>
    <x v="8"/>
    <s v="06: Natural Resources, Environment, Climate Change, Land and Water Management"/>
    <m/>
    <s v="Institutional Development of National Environment Management Authority"/>
    <s v=" Institutional Development of National Environment Management Authority"/>
    <d v="2025-07-01T00:00:00"/>
    <d v="2030-06-30T00:00:00"/>
    <n v="5.5301480270000001"/>
    <n v="0"/>
    <s v="Reset"/>
    <d v="2030-06-30T00:00:00"/>
    <s v="Retooling"/>
  </r>
  <r>
    <x v="64"/>
    <x v="64"/>
    <x v="8"/>
    <x v="12"/>
    <s v="12: Human Capital Development"/>
    <m/>
    <s v="Institutional Development of Uganda Blood Transfusion services"/>
    <s v=" Institutional Development of Uganda Blood Transfusion services"/>
    <d v="2025-07-01T00:00:00"/>
    <d v="2030-06-30T00:00:00"/>
    <n v="1.66517132"/>
    <n v="0"/>
    <s v="Reset"/>
    <d v="2030-06-30T00:00:00"/>
    <s v="Retooling"/>
  </r>
  <r>
    <x v="65"/>
    <x v="65"/>
    <x v="0"/>
    <x v="0"/>
    <s v="16: Governance and security"/>
    <m/>
    <s v="Institutional Development of Public Procurement and Disposal of Public Assets Authority"/>
    <s v=" Institutional Development of Public Procurement and Disposal of Public Assets Authority"/>
    <d v="2025-07-01T00:00:00"/>
    <d v="2030-06-30T00:00:00"/>
    <n v="1.2954000000000001"/>
    <n v="0"/>
    <s v="Reset"/>
    <d v="2030-06-30T00:00:00"/>
    <s v="Retooling"/>
  </r>
  <r>
    <x v="66"/>
    <x v="66"/>
    <x v="4"/>
    <x v="6"/>
    <s v="07: Private Sector Development"/>
    <m/>
    <s v="Institutional Development of Uganda National Bureau of Standards"/>
    <s v=" Institutional Development of Uganda National Bureau of Standards"/>
    <d v="2025-07-01T00:00:00"/>
    <d v="2030-06-30T00:00:00"/>
    <n v="3.1459000000000001"/>
    <n v="0"/>
    <s v="Reset"/>
    <d v="2030-06-30T00:00:00"/>
    <s v="Retooling"/>
  </r>
  <r>
    <x v="67"/>
    <x v="67"/>
    <x v="7"/>
    <x v="10"/>
    <s v="10: Sustainable Urbanization and Housing "/>
    <m/>
    <s v="Institutional Development of Uganda Land Commission"/>
    <s v=" Institutional Development of Uganda Land Commission"/>
    <d v="2025-07-01T00:00:00"/>
    <d v="2030-06-30T00:00:00"/>
    <n v="16.920000000000002"/>
    <n v="0"/>
    <s v="Reset"/>
    <d v="2030-06-30T00:00:00"/>
    <s v="Retooling"/>
  </r>
  <r>
    <x v="68"/>
    <x v="68"/>
    <x v="6"/>
    <x v="8"/>
    <s v="06: Natural Resources, Environment, Climate Change, Land and Water Management"/>
    <m/>
    <s v="Institutional Development of National Forestry Authority"/>
    <s v=" Institutional Development of National Forestry Authority"/>
    <d v="2025-07-01T00:00:00"/>
    <d v="2030-06-30T00:00:00"/>
    <n v="4.1310000000000002"/>
    <n v="0"/>
    <s v="Reset"/>
    <d v="2030-06-30T00:00:00"/>
    <s v="Retooling"/>
  </r>
  <r>
    <x v="69"/>
    <x v="69"/>
    <x v="0"/>
    <x v="0"/>
    <s v="16: Governance and security"/>
    <m/>
    <s v="Institutional Development of Internal Security Organization"/>
    <s v=" Institutional Development of Internal Security Organization"/>
    <d v="2025-07-01T00:00:00"/>
    <d v="2030-06-30T00:00:00"/>
    <n v="10.63"/>
    <n v="0"/>
    <s v="Reset"/>
    <d v="2030-06-30T00:00:00"/>
    <s v="Retooling"/>
  </r>
  <r>
    <x v="69"/>
    <x v="69"/>
    <x v="0"/>
    <x v="0"/>
    <s v="16: Governance and security"/>
    <s v="1784"/>
    <s v="Construction of the Institute for Security and Strategic Studies - Uganda Infrastructure Development Project"/>
    <s v="1784 Construction of the Institute for Security and Strategic Studies - Uganda Infrastructure Development Project"/>
    <s v="01/07/2023"/>
    <s v="30/06/2028"/>
    <m/>
    <m/>
    <s v="New"/>
    <s v="30/06/2028"/>
    <s v="Infrastructure"/>
  </r>
  <r>
    <x v="70"/>
    <x v="70"/>
    <x v="0"/>
    <x v="0"/>
    <s v="16: Governance and security"/>
    <m/>
    <s v="Institutional Development of External Security Organization"/>
    <s v=" Institutional Development of External Security Organization"/>
    <d v="2025-07-01T00:00:00"/>
    <d v="2030-06-30T00:00:00"/>
    <n v="1.0029600000000001"/>
    <n v="0"/>
    <s v="Reset"/>
    <d v="2030-06-30T00:00:00"/>
    <s v="Retooling"/>
  </r>
  <r>
    <x v="71"/>
    <x v="71"/>
    <x v="4"/>
    <x v="6"/>
    <s v="07: Private Sector Development"/>
    <m/>
    <s v="Institutional Development of Uganda Microfinance Regulatory Authority"/>
    <s v=" Institutional Development of Uganda Microfinance Regulatory Authority"/>
    <d v="2025-07-01T00:00:00"/>
    <d v="2030-06-30T00:00:00"/>
    <n v="0.21590000000000001"/>
    <n v="0"/>
    <s v="Reset"/>
    <d v="2030-06-30T00:00:00"/>
    <s v="Retooling"/>
  </r>
  <r>
    <x v="72"/>
    <x v="72"/>
    <x v="8"/>
    <x v="12"/>
    <s v="12: Human Capital Development"/>
    <m/>
    <s v="Institutional Development of the National Council of Higher Education"/>
    <s v=" Institutional Development of the National Council of Higher Education"/>
    <d v="2025-07-01T00:00:00"/>
    <d v="2030-06-30T00:00:00"/>
    <n v="0"/>
    <n v="0"/>
    <s v="Reset"/>
    <d v="2030-06-30T00:00:00"/>
    <s v="Retooling"/>
  </r>
  <r>
    <x v="73"/>
    <x v="73"/>
    <x v="8"/>
    <x v="12"/>
    <s v="12: Human Capital Development"/>
    <m/>
    <s v="Institutional Development of the Uganda Business and Technical  Examination Board"/>
    <s v=" Institutional Development of the Uganda Business and Technical  Examination Board"/>
    <d v="2025-07-01T00:00:00"/>
    <d v="2030-06-30T00:00:00"/>
    <n v="0.05"/>
    <n v="0"/>
    <s v="Reset"/>
    <d v="2030-06-30T00:00:00"/>
    <s v="Retooling"/>
  </r>
  <r>
    <x v="73"/>
    <x v="73"/>
    <x v="8"/>
    <x v="12"/>
    <s v="12: Human Capital Development"/>
    <s v="1792"/>
    <s v="Uganda Business and Technical Examinations Board infrastructure Development Project"/>
    <s v="1792 Uganda Business and Technical Examinations Board infrastructure Development Project"/>
    <s v="01/07/2023"/>
    <s v="01/03/2028"/>
    <m/>
    <m/>
    <s v="New"/>
    <s v="01/03/2028"/>
    <s v="Infrastructure"/>
  </r>
  <r>
    <x v="74"/>
    <x v="74"/>
    <x v="0"/>
    <x v="0"/>
    <s v="16: Governance and security"/>
    <m/>
    <s v="Institutional Development of Mission in Dar es saalam - Tanzania"/>
    <s v=" Institutional Development of Mission in Dar es saalam - Tanzania"/>
    <d v="2025-07-01T00:00:00"/>
    <d v="2030-06-30T00:00:00"/>
    <n v="7.4"/>
    <n v="0"/>
    <s v="Reset"/>
    <d v="2030-06-30T00:00:00"/>
    <s v="Retooling"/>
  </r>
  <r>
    <x v="75"/>
    <x v="75"/>
    <x v="8"/>
    <x v="12"/>
    <s v="12: Human Capital Development"/>
    <m/>
    <s v="Institutional Development of Makerere University"/>
    <s v=" Institutional Development of Makerere University"/>
    <d v="2025-07-01T00:00:00"/>
    <d v="2030-06-30T00:00:00"/>
    <n v="13.835428567999999"/>
    <n v="0"/>
    <s v="Reset"/>
    <d v="2030-06-30T00:00:00"/>
    <s v="Retooling"/>
  </r>
  <r>
    <x v="76"/>
    <x v="76"/>
    <x v="8"/>
    <x v="12"/>
    <s v="12: Human Capital Development"/>
    <m/>
    <s v="Institutional Development of Mbarara University of Science and Technology"/>
    <s v=" Institutional Development of Mbarara University of Science and Technology"/>
    <d v="2025-07-01T00:00:00"/>
    <d v="2030-06-30T00:00:00"/>
    <n v="0.43723557899999999"/>
    <n v="0"/>
    <s v="Reset"/>
    <d v="2030-06-30T00:00:00"/>
    <s v="Retooling"/>
  </r>
  <r>
    <x v="77"/>
    <x v="77"/>
    <x v="8"/>
    <x v="12"/>
    <s v="12: Human Capital Development"/>
    <m/>
    <s v="Institutional Development of Makerere University Business School"/>
    <s v=" Institutional Development of Makerere University Business School"/>
    <d v="2025-07-01T00:00:00"/>
    <d v="2030-06-30T00:00:00"/>
    <n v="1.4129769999999999"/>
    <n v="0"/>
    <s v="Reset"/>
    <d v="2030-06-30T00:00:00"/>
    <s v="Retooling"/>
  </r>
  <r>
    <x v="77"/>
    <x v="77"/>
    <x v="8"/>
    <x v="12"/>
    <s v="12: Human Capital Development"/>
    <s v="1836"/>
    <s v="Makerere University Business School Infrastructure Development Project"/>
    <s v="1836 Makerere University Business School Infrastructure Development Project"/>
    <d v="2024-07-01T00:00:00"/>
    <s v="30/6/2029"/>
    <n v="0"/>
    <n v="0"/>
    <s v="Retain"/>
    <s v="30/06/2029"/>
    <s v="Infrastructure"/>
  </r>
  <r>
    <x v="78"/>
    <x v="78"/>
    <x v="8"/>
    <x v="12"/>
    <s v="12: Human Capital Development"/>
    <m/>
    <s v="Institutional Development of Kyambogo University"/>
    <s v=" Institutional Development of Kyambogo University"/>
    <d v="2025-07-01T00:00:00"/>
    <d v="2030-06-30T00:00:00"/>
    <n v="3.2709924149999998"/>
    <n v="0"/>
    <s v="Reset"/>
    <d v="2030-06-30T00:00:00"/>
    <s v="Retooling"/>
  </r>
  <r>
    <x v="78"/>
    <x v="78"/>
    <x v="8"/>
    <x v="12"/>
    <s v="12: Human Capital Development"/>
    <s v="1814"/>
    <s v="Kyambogo University Infrastructure Project II"/>
    <s v="1814 Kyambogo University Infrastructure Project II"/>
    <d v="2024-07-01T00:00:00"/>
    <s v="30/6/2029"/>
    <n v="0"/>
    <n v="0"/>
    <s v="Retain"/>
    <s v="30/06/2029"/>
    <s v="Infrastructure"/>
  </r>
  <r>
    <x v="79"/>
    <x v="79"/>
    <x v="8"/>
    <x v="12"/>
    <s v="12: Human Capital Development"/>
    <m/>
    <s v="Institutional Development of Busitema University"/>
    <s v=" Institutional Development of Busitema University"/>
    <d v="2025-07-01T00:00:00"/>
    <d v="2030-06-30T00:00:00"/>
    <n v="1.9838962659999999"/>
    <n v="0"/>
    <s v="Reset"/>
    <d v="2030-06-30T00:00:00"/>
    <s v="Retooling"/>
  </r>
  <r>
    <x v="79"/>
    <x v="79"/>
    <x v="8"/>
    <x v="12"/>
    <s v="12: Human Capital Development"/>
    <s v="1835"/>
    <s v="Busitema University Infrastructure Development Project II"/>
    <s v="1835 Busitema University Infrastructure Development Project II"/>
    <d v="2024-07-01T00:00:00"/>
    <s v="30/6/2029"/>
    <n v="0"/>
    <n v="0"/>
    <s v="Retain"/>
    <s v="30/06/2029"/>
    <s v="Infrastructure"/>
  </r>
  <r>
    <x v="80"/>
    <x v="80"/>
    <x v="8"/>
    <x v="12"/>
    <s v="12: Human Capital Development"/>
    <m/>
    <s v="Institutional Development of Muni University"/>
    <s v=" Institutional Development of Muni University"/>
    <d v="2025-07-01T00:00:00"/>
    <d v="2030-06-30T00:00:00"/>
    <n v="4.2767999999999002"/>
    <n v="0"/>
    <s v="Reset"/>
    <d v="2030-06-30T00:00:00"/>
    <s v="Retooling"/>
  </r>
  <r>
    <x v="81"/>
    <x v="81"/>
    <x v="8"/>
    <x v="12"/>
    <s v="12: Human Capital Development"/>
    <s v="1418"/>
    <s v="Support to Kabale University Infrastructure Development"/>
    <s v="1418 Support to Kabale University Infrastructure Development"/>
    <d v="2016-07-01T00:00:00"/>
    <d v="2023-06-30T00:00:00"/>
    <n v="8.8663439999999998"/>
    <n v="0"/>
    <s v="Extend"/>
    <d v="2024-06-30T00:00:00"/>
    <s v="Infrastructure"/>
  </r>
  <r>
    <x v="81"/>
    <x v="81"/>
    <x v="8"/>
    <x v="12"/>
    <s v="12: Human Capital Development"/>
    <m/>
    <s v="Institutional Development of Kabale University"/>
    <s v=" Institutional Development of Kabale University"/>
    <d v="2025-07-01T00:00:00"/>
    <d v="2030-06-30T00:00:00"/>
    <n v="0.28656799999999999"/>
    <n v="0"/>
    <s v="Reset"/>
    <d v="2030-06-30T00:00:00"/>
    <s v="Retooling"/>
  </r>
  <r>
    <x v="82"/>
    <x v="82"/>
    <x v="8"/>
    <x v="12"/>
    <s v="12: Human Capital Development"/>
    <m/>
    <s v="Institutional Development of Soroti University"/>
    <s v=" Institutional Development of Soroti University"/>
    <d v="2025-07-01T00:00:00"/>
    <d v="2030-06-30T00:00:00"/>
    <n v="10.1286"/>
    <n v="0"/>
    <s v="Reset"/>
    <d v="2030-06-30T00:00:00"/>
    <s v="Retooling"/>
  </r>
  <r>
    <x v="83"/>
    <x v="83"/>
    <x v="8"/>
    <x v="12"/>
    <s v="12: Human Capital Development"/>
    <m/>
    <s v="Institutional Development of Gulu University"/>
    <s v=" Institutional Development of Gulu University"/>
    <d v="2025-07-01T00:00:00"/>
    <d v="2030-06-30T00:00:00"/>
    <n v="1.2591779999999999"/>
    <n v="0"/>
    <s v="Reset"/>
    <d v="2030-06-30T00:00:00"/>
    <s v="Retooling"/>
  </r>
  <r>
    <x v="83"/>
    <x v="83"/>
    <x v="8"/>
    <x v="12"/>
    <s v="12: Human Capital Development"/>
    <s v="1797"/>
    <s v="Gulu University Infrastructure Development Project Phase II"/>
    <s v="1797 Gulu University Infrastructure Development Project Phase II"/>
    <s v="01/07/2023"/>
    <s v="30/06/2028"/>
    <m/>
    <m/>
    <s v="New"/>
    <s v="30/06/2028"/>
    <s v="Infrastructure"/>
  </r>
  <r>
    <x v="84"/>
    <x v="84"/>
    <x v="16"/>
    <x v="21"/>
    <s v="19: Administration of Justice"/>
    <m/>
    <s v="Institutional Development of the Law Development Centre"/>
    <s v=" Institutional Development of the Law Development Centre"/>
    <d v="2025-07-01T00:00:00"/>
    <d v="2030-06-30T00:00:00"/>
    <n v="4.05"/>
    <n v="0"/>
    <s v="Reset"/>
    <d v="2030-06-30T00:00:00"/>
    <s v="Retooling"/>
  </r>
  <r>
    <x v="85"/>
    <x v="85"/>
    <x v="8"/>
    <x v="12"/>
    <s v="12: Human Capital Development"/>
    <m/>
    <s v="Mountains of the Moon University Institutional Development Project"/>
    <s v=" Mountains of the Moon University Institutional Development Project"/>
    <d v="2025-07-01T00:00:00"/>
    <d v="2030-06-30T00:00:00"/>
    <n v="2.0064348000000001"/>
    <n v="0"/>
    <s v="Reset"/>
    <d v="2030-06-30T00:00:00"/>
    <s v="Retooling"/>
  </r>
  <r>
    <x v="85"/>
    <x v="85"/>
    <x v="8"/>
    <x v="12"/>
    <s v="12: Human Capital Development"/>
    <n v="1846"/>
    <s v="Mountains of the Moon University (MMU) Infrastructure Development"/>
    <s v="1846 Mountains of the Moon University (MMU) Infrastructure Development"/>
    <d v="2025-07-01T00:00:00"/>
    <d v="2030-06-30T00:00:00"/>
    <n v="0"/>
    <n v="0"/>
    <s v="Retain"/>
    <d v="2030-06-30T00:00:00"/>
    <s v="Infrastructure"/>
  </r>
  <r>
    <x v="86"/>
    <x v="86"/>
    <x v="8"/>
    <x v="12"/>
    <s v="12: Human Capital Development"/>
    <m/>
    <s v="Institutional Development of Mulago National Referral Hospital"/>
    <s v=" Institutional Development of Mulago National Referral Hospital"/>
    <d v="2025-07-01T00:00:00"/>
    <d v="2030-06-30T00:00:00"/>
    <n v="4.7341800000000003"/>
    <n v="7.6050960129999998"/>
    <s v="Reset"/>
    <d v="2030-06-30T00:00:00"/>
    <s v="Retooling"/>
  </r>
  <r>
    <x v="87"/>
    <x v="87"/>
    <x v="8"/>
    <x v="12"/>
    <s v="12: Human Capital Development"/>
    <m/>
    <s v="Institutional Development of Butabika National Referral Hospital"/>
    <s v=" Institutional Development of Butabika National Referral Hospital"/>
    <d v="2025-07-01T00:00:00"/>
    <d v="2030-06-30T00:00:00"/>
    <n v="2.2620355029999999"/>
    <n v="0"/>
    <s v="Reset"/>
    <d v="2030-06-30T00:00:00"/>
    <s v="Retooling"/>
  </r>
  <r>
    <x v="88"/>
    <x v="88"/>
    <x v="8"/>
    <x v="12"/>
    <s v="12: Human Capital Development"/>
    <m/>
    <s v="Institutional Development of Arua Regional Referral Hospital"/>
    <s v=" Institutional Development of Arua Regional Referral Hospital"/>
    <d v="2025-07-01T00:00:00"/>
    <d v="2030-06-30T00:00:00"/>
    <n v="0.108"/>
    <n v="0"/>
    <s v="Reset"/>
    <d v="2030-06-30T00:00:00"/>
    <s v="Retooling"/>
  </r>
  <r>
    <x v="89"/>
    <x v="89"/>
    <x v="8"/>
    <x v="12"/>
    <s v="12: Human Capital Development"/>
    <m/>
    <s v="Institutional Development of Fort Portal Regional Referral Hospital"/>
    <s v=" Institutional Development of Fort Portal Regional Referral Hospital"/>
    <d v="2025-07-01T00:00:00"/>
    <d v="2030-06-30T00:00:00"/>
    <n v="0.108"/>
    <n v="0"/>
    <s v="Reset"/>
    <d v="2030-06-30T00:00:00"/>
    <s v="Retooling"/>
  </r>
  <r>
    <x v="90"/>
    <x v="90"/>
    <x v="8"/>
    <x v="12"/>
    <s v="12: Human Capital Development"/>
    <m/>
    <s v="Institutional Development of Gulu Regional Referral Hospital"/>
    <s v=" Institutional Development of Gulu Regional Referral Hospital"/>
    <d v="2025-07-01T00:00:00"/>
    <d v="2030-06-30T00:00:00"/>
    <n v="0.108"/>
    <n v="0"/>
    <s v="Reset"/>
    <d v="2030-06-30T00:00:00"/>
    <s v="Retooling"/>
  </r>
  <r>
    <x v="91"/>
    <x v="91"/>
    <x v="8"/>
    <x v="12"/>
    <s v="12: Human Capital Development"/>
    <m/>
    <s v="Institutional Development of Hoima Regional Referral Hospital"/>
    <s v=" Institutional Development of Hoima Regional Referral Hospital"/>
    <d v="2025-07-01T00:00:00"/>
    <d v="2030-06-30T00:00:00"/>
    <n v="0.108"/>
    <n v="0"/>
    <s v="Reset"/>
    <d v="2030-06-30T00:00:00"/>
    <s v="Retooling"/>
  </r>
  <r>
    <x v="92"/>
    <x v="92"/>
    <x v="8"/>
    <x v="12"/>
    <s v="12: Human Capital Development"/>
    <m/>
    <s v="Institutional Development of Jinja Regional Referral Hospital"/>
    <s v=" Institutional Development of Jinja Regional Referral Hospital"/>
    <d v="2025-07-01T00:00:00"/>
    <d v="2030-06-30T00:00:00"/>
    <n v="0.108"/>
    <n v="0"/>
    <s v="Reset"/>
    <d v="2030-06-30T00:00:00"/>
    <s v="Retooling"/>
  </r>
  <r>
    <x v="93"/>
    <x v="93"/>
    <x v="8"/>
    <x v="12"/>
    <s v="12: Human Capital Development"/>
    <m/>
    <s v="Institutional Development of Kabale Regional Referral Hospital"/>
    <s v=" Institutional Development of Kabale Regional Referral Hospital"/>
    <d v="2025-07-01T00:00:00"/>
    <d v="2030-06-30T00:00:00"/>
    <n v="0.108"/>
    <n v="0"/>
    <s v="Reset"/>
    <d v="2030-06-30T00:00:00"/>
    <s v="Retooling"/>
  </r>
  <r>
    <x v="94"/>
    <x v="94"/>
    <x v="8"/>
    <x v="12"/>
    <s v="12: Human Capital Development"/>
    <m/>
    <s v="Institutional Development of Masaka Regional Referral Hospital"/>
    <s v=" Institutional Development of Masaka Regional Referral Hospital"/>
    <d v="2025-07-01T00:00:00"/>
    <d v="2030-06-30T00:00:00"/>
    <n v="0.108"/>
    <n v="0"/>
    <s v="Reset"/>
    <d v="2030-06-30T00:00:00"/>
    <s v="Retooling"/>
  </r>
  <r>
    <x v="95"/>
    <x v="95"/>
    <x v="8"/>
    <x v="12"/>
    <s v="12: Human Capital Development"/>
    <m/>
    <s v="Institutional Development of Mbale Regional Referral Hospital"/>
    <s v=" Institutional Development of Mbale Regional Referral Hospital"/>
    <d v="2025-07-01T00:00:00"/>
    <d v="2030-06-30T00:00:00"/>
    <n v="0.108"/>
    <n v="0"/>
    <s v="Reset"/>
    <d v="2030-06-30T00:00:00"/>
    <s v="Retooling"/>
  </r>
  <r>
    <x v="96"/>
    <x v="96"/>
    <x v="8"/>
    <x v="12"/>
    <s v="12: Human Capital Development"/>
    <m/>
    <s v="Institutional Development of Soroti Regional Referral Hospital"/>
    <s v=" Institutional Development of Soroti Regional Referral Hospital"/>
    <d v="2025-07-01T00:00:00"/>
    <d v="2030-06-30T00:00:00"/>
    <n v="0.108"/>
    <n v="0"/>
    <s v="Reset"/>
    <d v="2030-06-30T00:00:00"/>
    <s v="Retooling"/>
  </r>
  <r>
    <x v="97"/>
    <x v="97"/>
    <x v="8"/>
    <x v="12"/>
    <s v="12: Human Capital Development"/>
    <m/>
    <s v="Institutional Development of Lira Regional Hospital"/>
    <s v=" Institutional Development of Lira Regional Hospital"/>
    <d v="2025-07-01T00:00:00"/>
    <d v="2030-06-30T00:00:00"/>
    <n v="0.108"/>
    <n v="0"/>
    <s v="Reset"/>
    <d v="2030-06-30T00:00:00"/>
    <s v="Retooling"/>
  </r>
  <r>
    <x v="98"/>
    <x v="98"/>
    <x v="8"/>
    <x v="12"/>
    <s v="12: Human Capital Development"/>
    <m/>
    <s v="Institutional Development of Mbarara Regional Referral Hospital"/>
    <s v=" Institutional Development of Mbarara Regional Referral Hospital"/>
    <d v="2025-07-01T00:00:00"/>
    <d v="2030-06-30T00:00:00"/>
    <n v="0.108"/>
    <n v="0"/>
    <s v="Reset"/>
    <d v="2030-06-30T00:00:00"/>
    <s v="Retooling"/>
  </r>
  <r>
    <x v="99"/>
    <x v="99"/>
    <x v="8"/>
    <x v="12"/>
    <s v="12: Human Capital Development"/>
    <m/>
    <s v="Institutional Development of Mubende Regional Referral Hospital"/>
    <s v=" Institutional Development of Mubende Regional Referral Hospital"/>
    <d v="2025-07-01T00:00:00"/>
    <d v="2030-06-30T00:00:00"/>
    <n v="0.13500000000000001"/>
    <n v="0"/>
    <s v="Reset"/>
    <d v="2030-06-30T00:00:00"/>
    <s v="Retooling"/>
  </r>
  <r>
    <x v="100"/>
    <x v="100"/>
    <x v="8"/>
    <x v="12"/>
    <s v="12: Human Capital Development"/>
    <m/>
    <s v="Institutional Development of Moroto Regional Referral Hospital"/>
    <s v=" Institutional Development of Moroto Regional Referral Hospital"/>
    <d v="2025-07-01T00:00:00"/>
    <d v="2030-06-30T00:00:00"/>
    <n v="0.108"/>
    <n v="0"/>
    <s v="Reset"/>
    <d v="2030-06-30T00:00:00"/>
    <s v="Retooling"/>
  </r>
  <r>
    <x v="101"/>
    <x v="101"/>
    <x v="8"/>
    <x v="12"/>
    <s v="12: Human Capital Development"/>
    <m/>
    <s v="Institutional Development of National Trauma Centre, Naguru"/>
    <s v=" Institutional Development of National Trauma Centre, Naguru"/>
    <d v="2025-07-01T00:00:00"/>
    <d v="2030-06-30T00:00:00"/>
    <n v="0.216"/>
    <n v="0"/>
    <s v="Reset"/>
    <d v="2030-06-30T00:00:00"/>
    <s v="Retooling"/>
  </r>
  <r>
    <x v="102"/>
    <x v="102"/>
    <x v="8"/>
    <x v="12"/>
    <s v="12: Human Capital Development"/>
    <m/>
    <s v="Institutional Development of Kiruddu National Referral Hospital"/>
    <s v=" Institutional Development of Kiruddu National Referral Hospital"/>
    <d v="2025-07-01T00:00:00"/>
    <d v="2030-06-30T00:00:00"/>
    <n v="1.377"/>
    <n v="0"/>
    <s v="Reset"/>
    <d v="2030-06-30T00:00:00"/>
    <s v="Retooling"/>
  </r>
  <r>
    <x v="103"/>
    <x v="103"/>
    <x v="8"/>
    <x v="12"/>
    <s v="12: Human Capital Development"/>
    <m/>
    <s v="Institutional Development of Kawempe National Referral Hospital"/>
    <s v=" Institutional Development of Kawempe National Referral Hospital"/>
    <d v="2025-07-01T00:00:00"/>
    <d v="2030-06-30T00:00:00"/>
    <n v="0.81"/>
    <n v="0"/>
    <s v="Reset"/>
    <d v="2030-06-30T00:00:00"/>
    <s v="Retooling"/>
  </r>
  <r>
    <x v="104"/>
    <x v="104"/>
    <x v="8"/>
    <x v="12"/>
    <s v="12: Human Capital Development"/>
    <m/>
    <s v="Institutional Development of Entebbe Regional Referral Hospital"/>
    <s v=" Institutional Development of Entebbe Regional Referral Hospital"/>
    <d v="2025-07-01T00:00:00"/>
    <d v="2030-06-30T00:00:00"/>
    <n v="0.81"/>
    <n v="0"/>
    <s v="Reset"/>
    <d v="2030-06-30T00:00:00"/>
    <s v="Retooling"/>
  </r>
  <r>
    <x v="105"/>
    <x v="105"/>
    <x v="8"/>
    <x v="12"/>
    <s v="12: Human Capital Development"/>
    <m/>
    <s v="Institutional Development of Mulago Specialized Women and Neonatal Hospital"/>
    <s v=" Institutional Development of Mulago Specialized Women and Neonatal Hospital"/>
    <d v="2025-07-01T00:00:00"/>
    <d v="2030-06-30T00:00:00"/>
    <n v="2.0411999999999999"/>
    <n v="0"/>
    <s v="Reset"/>
    <d v="2030-06-30T00:00:00"/>
    <s v="Retooling"/>
  </r>
  <r>
    <x v="106"/>
    <x v="106"/>
    <x v="0"/>
    <x v="0"/>
    <s v="16: Governance and security"/>
    <m/>
    <s v="Institutional Development of Mission in New york - USA"/>
    <s v=" Institutional Development of Mission in New york - USA"/>
    <d v="2025-07-01T00:00:00"/>
    <d v="2030-06-30T00:00:00"/>
    <n v="0"/>
    <n v="0"/>
    <s v="Reset"/>
    <d v="2030-06-30T00:00:00"/>
    <s v="Retooling"/>
  </r>
  <r>
    <x v="107"/>
    <x v="107"/>
    <x v="0"/>
    <x v="0"/>
    <s v="16: Governance and security"/>
    <m/>
    <s v="Institutional Development of Mission in London - United Kingdom"/>
    <s v=" Institutional Development of Mission in London - United Kingdom"/>
    <d v="2025-07-01T00:00:00"/>
    <d v="2030-06-30T00:00:00"/>
    <n v="2.9019177100000002"/>
    <n v="0"/>
    <s v="Reset"/>
    <d v="2030-06-30T00:00:00"/>
    <s v="Retooling"/>
  </r>
  <r>
    <x v="108"/>
    <x v="108"/>
    <x v="0"/>
    <x v="0"/>
    <s v="16: Governance and security"/>
    <m/>
    <s v="Institutional Development of Mission in Ottawa - Canada"/>
    <s v=" Institutional Development of Mission in Ottawa - Canada"/>
    <d v="2025-07-01T00:00:00"/>
    <d v="2030-06-30T00:00:00"/>
    <n v="9.6999999999999993"/>
    <n v="0"/>
    <s v="Reset"/>
    <d v="2030-06-30T00:00:00"/>
    <s v="Retooling"/>
  </r>
  <r>
    <x v="109"/>
    <x v="109"/>
    <x v="0"/>
    <x v="0"/>
    <s v="16: Governance and security"/>
    <m/>
    <s v="Institutional Development of Mission in New Delhi - INDIA"/>
    <s v=" Institutional Development of Mission in New Delhi - INDIA"/>
    <d v="2025-07-01T00:00:00"/>
    <d v="2030-06-30T00:00:00"/>
    <n v="0"/>
    <n v="0"/>
    <s v="Reset"/>
    <d v="2030-06-30T00:00:00"/>
    <s v="Retooling"/>
  </r>
  <r>
    <x v="110"/>
    <x v="110"/>
    <x v="0"/>
    <x v="0"/>
    <s v="16: Governance and security"/>
    <m/>
    <s v="Institutional Development of Mission in Nairobi - Kenya"/>
    <s v=" Institutional Development of Mission in Nairobi - Kenya"/>
    <d v="2025-07-01T00:00:00"/>
    <d v="2030-06-30T00:00:00"/>
    <n v="0"/>
    <n v="0"/>
    <s v="Reset"/>
    <d v="2030-06-30T00:00:00"/>
    <s v="Retooling"/>
  </r>
  <r>
    <x v="111"/>
    <x v="111"/>
    <x v="0"/>
    <x v="0"/>
    <s v="16: Governance and security"/>
    <m/>
    <s v="Institutional Development of Mission in Dar es saalam - Tanzania"/>
    <s v=" Institutional Development of Mission in Dar es saalam - Tanzania"/>
    <d v="2025-07-01T00:00:00"/>
    <d v="2030-06-30T00:00:00"/>
    <n v="7.4"/>
    <n v="0"/>
    <s v="Reset"/>
    <d v="2030-06-30T00:00:00"/>
    <s v="Retooling"/>
  </r>
  <r>
    <x v="112"/>
    <x v="112"/>
    <x v="0"/>
    <x v="0"/>
    <s v="16: Governance and security"/>
    <m/>
    <s v="Institutional Development of Mission in Abuja - Nigeria"/>
    <s v=" Institutional Development of Mission in Abuja - Nigeria"/>
    <d v="2025-07-01T00:00:00"/>
    <d v="2030-06-30T00:00:00"/>
    <n v="0"/>
    <n v="0"/>
    <s v="Reset"/>
    <d v="2030-06-30T00:00:00"/>
    <s v="Retooling"/>
  </r>
  <r>
    <x v="113"/>
    <x v="113"/>
    <x v="0"/>
    <x v="0"/>
    <s v="16: Governance and security"/>
    <m/>
    <s v="Institutional Development of Mission in Pretoria - South Africa"/>
    <s v=" Institutional Development of Mission in Pretoria - South Africa"/>
    <d v="2025-07-01T00:00:00"/>
    <d v="2030-06-30T00:00:00"/>
    <n v="0"/>
    <n v="0"/>
    <s v="Reset"/>
    <d v="2030-06-30T00:00:00"/>
    <s v="Retooling"/>
  </r>
  <r>
    <x v="114"/>
    <x v="114"/>
    <x v="0"/>
    <x v="0"/>
    <s v="16: Governance and security"/>
    <m/>
    <s v="Institutional Development of Mission in Kigali - Rwanda"/>
    <s v=" Institutional Development of Mission in Kigali - Rwanda"/>
    <d v="2025-07-01T00:00:00"/>
    <d v="2030-06-30T00:00:00"/>
    <n v="0.77500000000000002"/>
    <n v="0"/>
    <s v="Reset"/>
    <d v="2030-06-30T00:00:00"/>
    <s v="Retooling"/>
  </r>
  <r>
    <x v="115"/>
    <x v="115"/>
    <x v="0"/>
    <x v="0"/>
    <s v="16: Governance and security"/>
    <m/>
    <s v="Institutional Development of Mission in Washington -USA"/>
    <s v=" Institutional Development of Mission in Washington -USA"/>
    <d v="2025-07-01T00:00:00"/>
    <d v="2030-06-30T00:00:00"/>
    <n v="2.5873066360000001"/>
    <n v="0"/>
    <s v="Reset"/>
    <d v="2030-06-30T00:00:00"/>
    <s v="Retooling"/>
  </r>
  <r>
    <x v="116"/>
    <x v="116"/>
    <x v="0"/>
    <x v="0"/>
    <s v="16: Governance and security"/>
    <m/>
    <s v="Institutional Development of Mission in Cairo - Egypt"/>
    <s v=" Institutional Development of Mission in Cairo - Egypt"/>
    <d v="2025-07-01T00:00:00"/>
    <d v="2030-06-30T00:00:00"/>
    <n v="0"/>
    <n v="0"/>
    <s v="Reset"/>
    <d v="2030-06-30T00:00:00"/>
    <s v="Retooling"/>
  </r>
  <r>
    <x v="117"/>
    <x v="117"/>
    <x v="0"/>
    <x v="0"/>
    <s v="16: Governance and security"/>
    <m/>
    <s v="Institutional Development of Mission in Addis Ababa - Ethiopia"/>
    <s v=" Institutional Development of Mission in Addis Ababa - Ethiopia"/>
    <d v="2025-07-01T00:00:00"/>
    <d v="2030-06-30T00:00:00"/>
    <n v="0.5"/>
    <n v="0"/>
    <s v="Reset"/>
    <d v="2030-06-30T00:00:00"/>
    <s v="Retooling"/>
  </r>
  <r>
    <x v="118"/>
    <x v="118"/>
    <x v="0"/>
    <x v="0"/>
    <s v="16: Governance and security"/>
    <m/>
    <s v="Institutional Development of Mission in Beijing - China"/>
    <s v=" Institutional Development of Mission in Beijing - China"/>
    <d v="2025-07-01T00:00:00"/>
    <d v="2030-06-30T00:00:00"/>
    <n v="0.25"/>
    <n v="0"/>
    <s v="Reset"/>
    <d v="2030-06-30T00:00:00"/>
    <s v="Retooling"/>
  </r>
  <r>
    <x v="119"/>
    <x v="119"/>
    <x v="0"/>
    <x v="0"/>
    <s v="16: Governance and security"/>
    <m/>
    <s v="Institutional Development of Mission in Geneva - Switzerland"/>
    <s v=" Institutional Development of Mission in Geneva - Switzerland"/>
    <d v="2025-07-01T00:00:00"/>
    <d v="2030-06-30T00:00:00"/>
    <n v="0.2"/>
    <n v="0"/>
    <s v="Reset"/>
    <d v="2030-06-30T00:00:00"/>
    <s v="Retooling"/>
  </r>
  <r>
    <x v="120"/>
    <x v="120"/>
    <x v="0"/>
    <x v="0"/>
    <s v="16: Governance and security"/>
    <m/>
    <s v="Institutional Development of Mission in Tokyo - Japan"/>
    <s v=" Institutional Development of Mission in Tokyo - Japan"/>
    <d v="2025-07-01T00:00:00"/>
    <d v="2030-06-30T00:00:00"/>
    <n v="0"/>
    <n v="0"/>
    <s v="Reset"/>
    <d v="2030-06-30T00:00:00"/>
    <s v="Retooling"/>
  </r>
  <r>
    <x v="121"/>
    <x v="121"/>
    <x v="0"/>
    <x v="0"/>
    <s v="16: Governance and security"/>
    <m/>
    <s v="Institutional Development Mission in Riyadh- SAUDI ARABIA"/>
    <s v=" Institutional Development Mission in Riyadh- SAUDI ARABIA"/>
    <d v="2025-07-01T00:00:00"/>
    <d v="2030-06-30T00:00:00"/>
    <n v="0.2"/>
    <n v="0"/>
    <s v="Reset"/>
    <d v="2030-06-30T00:00:00"/>
    <s v="Retooling"/>
  </r>
  <r>
    <x v="122"/>
    <x v="122"/>
    <x v="0"/>
    <x v="0"/>
    <s v="16: Governance and security"/>
    <m/>
    <s v="Institutional Development of Mission in Copenhagen - Denmark"/>
    <s v=" Institutional Development of Mission in Copenhagen - Denmark"/>
    <d v="2025-07-01T00:00:00"/>
    <d v="2030-06-30T00:00:00"/>
    <n v="0.5"/>
    <n v="0"/>
    <s v="Reset"/>
    <d v="2030-06-30T00:00:00"/>
    <s v="Retooling"/>
  </r>
  <r>
    <x v="123"/>
    <x v="123"/>
    <x v="0"/>
    <x v="0"/>
    <s v="16: Governance and security"/>
    <m/>
    <s v="Institutional Development of Mission in BRUSSELS - BELGIUM"/>
    <s v=" Institutional Development of Mission in BRUSSELS - BELGIUM"/>
    <d v="2025-07-01T00:00:00"/>
    <d v="2030-06-30T00:00:00"/>
    <n v="2.2000000000000002"/>
    <n v="0"/>
    <s v="Reset"/>
    <d v="2030-06-30T00:00:00"/>
    <s v="Retooling"/>
  </r>
  <r>
    <x v="124"/>
    <x v="124"/>
    <x v="0"/>
    <x v="0"/>
    <s v="16: Governance and security"/>
    <m/>
    <s v="Institutional Development of Mission in Rome - Italy"/>
    <s v=" Institutional Development of Mission in Rome - Italy"/>
    <d v="2025-07-01T00:00:00"/>
    <d v="2030-06-30T00:00:00"/>
    <n v="0.3"/>
    <n v="0"/>
    <s v="Reset"/>
    <d v="2030-06-30T00:00:00"/>
    <s v="Retooling"/>
  </r>
  <r>
    <x v="125"/>
    <x v="125"/>
    <x v="0"/>
    <x v="0"/>
    <s v="16: Governance and security"/>
    <m/>
    <s v="Institutional Development of Mission in Kinshasa - D.R Congo"/>
    <s v=" Institutional Development of Mission in Kinshasa - D.R Congo"/>
    <d v="2025-07-01T00:00:00"/>
    <d v="2030-06-30T00:00:00"/>
    <n v="1.95"/>
    <n v="0"/>
    <s v="Reset"/>
    <d v="2030-06-30T00:00:00"/>
    <s v="Retooling"/>
  </r>
  <r>
    <x v="126"/>
    <x v="126"/>
    <x v="0"/>
    <x v="0"/>
    <s v="16: Governance and security"/>
    <m/>
    <s v="Institutional Development of Mission in Khartoum - Sudan"/>
    <s v=" Institutional Development of Mission in Khartoum - Sudan"/>
    <d v="2025-07-01T00:00:00"/>
    <d v="2030-06-30T00:00:00"/>
    <n v="0"/>
    <n v="0"/>
    <s v="Reset"/>
    <d v="2030-06-30T00:00:00"/>
    <s v="Retooling"/>
  </r>
  <r>
    <x v="127"/>
    <x v="127"/>
    <x v="0"/>
    <x v="0"/>
    <s v="16: Governance and security"/>
    <m/>
    <s v="Institutional Development of Mission in Paris - France"/>
    <s v=" Institutional Development of Mission in Paris - France"/>
    <d v="2025-07-01T00:00:00"/>
    <d v="2030-06-30T00:00:00"/>
    <n v="0"/>
    <n v="0"/>
    <s v="Reset"/>
    <d v="2030-06-30T00:00:00"/>
    <s v="Retooling"/>
  </r>
  <r>
    <x v="128"/>
    <x v="128"/>
    <x v="0"/>
    <x v="0"/>
    <s v="16: Governance and security"/>
    <m/>
    <s v="Institutional Development of Mission in Berlin , Germany"/>
    <s v=" Institutional Development of Mission in Berlin , Germany"/>
    <d v="2025-07-01T00:00:00"/>
    <d v="2030-06-30T00:00:00"/>
    <n v="0"/>
    <n v="0"/>
    <s v="Reset"/>
    <d v="2030-06-30T00:00:00"/>
    <s v="Retooling"/>
  </r>
  <r>
    <x v="129"/>
    <x v="129"/>
    <x v="0"/>
    <x v="0"/>
    <s v="16: Governance and security"/>
    <m/>
    <s v="Institutional Development of Mission in Tehran- IRAN"/>
    <s v=" Institutional Development of Mission in Tehran- IRAN"/>
    <d v="2025-07-01T00:00:00"/>
    <d v="2030-06-30T00:00:00"/>
    <n v="0"/>
    <n v="0"/>
    <s v="Reset"/>
    <d v="2030-06-30T00:00:00"/>
    <s v="Retooling"/>
  </r>
  <r>
    <x v="130"/>
    <x v="130"/>
    <x v="0"/>
    <x v="0"/>
    <s v="16: Governance and security"/>
    <m/>
    <s v="Institutional Development of Mission in Moscow- Russia"/>
    <s v=" Institutional Development of Mission in Moscow- Russia"/>
    <d v="2025-07-01T00:00:00"/>
    <d v="2030-06-30T00:00:00"/>
    <n v="0"/>
    <n v="0"/>
    <s v="Reset"/>
    <d v="2030-06-30T00:00:00"/>
    <s v="Retooling"/>
  </r>
  <r>
    <x v="131"/>
    <x v="131"/>
    <x v="0"/>
    <x v="0"/>
    <s v="16: Governance and security"/>
    <m/>
    <s v="Institutional Development Mission in Canberra"/>
    <s v=" Institutional Development Mission in Canberra"/>
    <d v="2025-07-01T00:00:00"/>
    <d v="2030-06-30T00:00:00"/>
    <n v="0"/>
    <n v="0"/>
    <s v="Reset"/>
    <d v="2030-06-30T00:00:00"/>
    <s v="Retooling"/>
  </r>
  <r>
    <x v="132"/>
    <x v="132"/>
    <x v="0"/>
    <x v="0"/>
    <s v="16: Governance and security"/>
    <m/>
    <s v="Institutional Development of Mission in Juba"/>
    <s v=" Institutional Development of Mission in Juba"/>
    <d v="2025-07-01T00:00:00"/>
    <d v="2030-06-30T00:00:00"/>
    <n v="1.05"/>
    <n v="0"/>
    <s v="Reset"/>
    <d v="2030-06-30T00:00:00"/>
    <s v="Retooling"/>
  </r>
  <r>
    <x v="133"/>
    <x v="133"/>
    <x v="0"/>
    <x v="0"/>
    <s v="16: Governance and security"/>
    <m/>
    <s v="Institutional Development Mission in Abu Dhabi"/>
    <s v=" Institutional Development Mission in Abu Dhabi"/>
    <d v="2025-07-01T00:00:00"/>
    <d v="2030-06-30T00:00:00"/>
    <n v="10.79"/>
    <n v="0"/>
    <s v="Reset"/>
    <d v="2030-06-30T00:00:00"/>
    <s v="Retooling"/>
  </r>
  <r>
    <x v="134"/>
    <x v="134"/>
    <x v="0"/>
    <x v="0"/>
    <s v="16: Governance and security"/>
    <m/>
    <s v="Institutional Development of Mission in Bujumbura - Burundi"/>
    <s v=" Institutional Development of Mission in Bujumbura - Burundi"/>
    <d v="2025-07-01T00:00:00"/>
    <d v="2030-06-30T00:00:00"/>
    <n v="0.49"/>
    <n v="0"/>
    <s v="Reset"/>
    <d v="2030-06-30T00:00:00"/>
    <s v="Retooling"/>
  </r>
  <r>
    <x v="135"/>
    <x v="135"/>
    <x v="0"/>
    <x v="0"/>
    <s v="16: Governance and security"/>
    <m/>
    <s v="Institutional Development of Uganda Mission in Guangzhou"/>
    <s v=" Institutional Development of Uganda Mission in Guangzhou"/>
    <d v="2025-07-01T00:00:00"/>
    <d v="2030-06-30T00:00:00"/>
    <n v="10.542611654"/>
    <n v="0"/>
    <s v="Reset"/>
    <d v="2030-06-30T00:00:00"/>
    <s v="Retooling"/>
  </r>
  <r>
    <x v="136"/>
    <x v="136"/>
    <x v="0"/>
    <x v="0"/>
    <s v="16: Governance and security"/>
    <m/>
    <s v="Institutional Development of Mission in ANKARA"/>
    <s v=" Institutional Development of Mission in ANKARA"/>
    <d v="2025-07-01T00:00:00"/>
    <d v="2030-06-30T00:00:00"/>
    <n v="0"/>
    <n v="0"/>
    <s v="Reset"/>
    <d v="2030-06-30T00:00:00"/>
    <s v="Retooling"/>
  </r>
  <r>
    <x v="137"/>
    <x v="137"/>
    <x v="0"/>
    <x v="0"/>
    <s v="16: Governance and security"/>
    <m/>
    <s v="Institutional Development of Mission in Mogadishu"/>
    <s v=" Institutional Development of Mission in Mogadishu"/>
    <d v="2025-07-01T00:00:00"/>
    <d v="2030-06-30T00:00:00"/>
    <n v="2.7711640000000002"/>
    <n v="0"/>
    <s v="Reset"/>
    <d v="2030-06-30T00:00:00"/>
    <s v="Retooling"/>
  </r>
  <r>
    <x v="138"/>
    <x v="138"/>
    <x v="0"/>
    <x v="0"/>
    <s v="16: Governance and security"/>
    <m/>
    <s v="Institutional Development of Mission in Kualar Lumpur"/>
    <s v=" Institutional Development of Mission in Kualar Lumpur"/>
    <d v="2025-07-01T00:00:00"/>
    <d v="2030-06-30T00:00:00"/>
    <n v="0"/>
    <n v="0"/>
    <s v="Reset"/>
    <d v="2030-06-30T00:00:00"/>
    <s v="Retooling"/>
  </r>
  <r>
    <x v="139"/>
    <x v="139"/>
    <x v="0"/>
    <x v="0"/>
    <s v="16: Governance and security"/>
    <m/>
    <s v="Institutional Development of Mission in Mombasa"/>
    <s v=" Institutional Development of Mission in Mombasa"/>
    <d v="2025-07-01T00:00:00"/>
    <d v="2030-06-30T00:00:00"/>
    <n v="4.3899999999999997"/>
    <n v="0"/>
    <s v="Reset"/>
    <d v="2030-06-30T00:00:00"/>
    <s v="Retooling"/>
  </r>
  <r>
    <x v="140"/>
    <x v="140"/>
    <x v="0"/>
    <x v="0"/>
    <s v="16: Governance and security"/>
    <m/>
    <s v="Institutional Development of Mission in Algiers"/>
    <s v=" Institutional Development of Mission in Algiers"/>
    <d v="2025-07-01T00:00:00"/>
    <d v="2030-06-30T00:00:00"/>
    <n v="0"/>
    <n v="0"/>
    <s v="Reset"/>
    <d v="2030-06-30T00:00:00"/>
    <s v="Retooling"/>
  </r>
  <r>
    <x v="141"/>
    <x v="141"/>
    <x v="0"/>
    <x v="0"/>
    <s v="16: Governance and security"/>
    <m/>
    <s v="Institutional Development of Mission in Qatar Doha"/>
    <s v=" Institutional Development of Mission in Qatar Doha"/>
    <d v="2025-07-01T00:00:00"/>
    <d v="2030-06-30T00:00:00"/>
    <n v="0.39"/>
    <n v="0"/>
    <s v="Reset"/>
    <d v="2030-06-30T00:00:00"/>
    <s v="Retoolin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1"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rowHeaderCaption="">
  <location ref="B2:B3" firstHeaderRow="1" firstDataRow="1" firstDataCol="1"/>
  <pivotFields count="25">
    <pivotField showAll="0"/>
    <pivotField showAll="0"/>
    <pivotField axis="axisRow" showAll="0">
      <items count="4">
        <item h="1" x="0"/>
        <item m="1" x="1"/>
        <item m="1" x="2"/>
        <item t="default"/>
      </items>
    </pivotField>
    <pivotField showAll="0"/>
    <pivotField showAll="0"/>
    <pivotField showAll="0"/>
    <pivotField showAll="0"/>
    <pivotField showAll="0"/>
    <pivotField showAll="0"/>
    <pivotField showAll="0"/>
    <pivotField showAll="0"/>
    <pivotField showAll="0"/>
    <pivotField showAll="0"/>
    <pivotField numFmtId="170" showAll="0"/>
    <pivotField showAll="0"/>
    <pivotField showAll="0"/>
    <pivotField showAll="0"/>
    <pivotField showAll="0"/>
    <pivotField showAll="0"/>
    <pivotField showAll="0"/>
    <pivotField numFmtId="170" showAll="0"/>
    <pivotField numFmtId="170" showAll="0"/>
    <pivotField showAll="0"/>
    <pivotField showAll="0"/>
    <pivotField showAll="0"/>
  </pivotFields>
  <rowFields count="1">
    <field x="2"/>
  </rowFields>
  <rowItems count="1">
    <i t="grand">
      <x/>
    </i>
  </rowItems>
  <colItems count="1">
    <i/>
  </colItems>
  <formats count="1">
    <format dxfId="72">
      <pivotArea outline="0" collapsedLevelsAreSubtotals="1"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rowHeaderCaption="">
  <location ref="B8:C9" firstHeaderRow="0" firstDataRow="1" firstDataCol="0"/>
  <pivotFields count="25">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numFmtId="170" showAll="0"/>
    <pivotField showAll="0"/>
    <pivotField showAll="0"/>
    <pivotField showAll="0"/>
    <pivotField showAll="0"/>
    <pivotField showAll="0"/>
    <pivotField showAll="0"/>
    <pivotField numFmtId="170" showAll="0"/>
    <pivotField numFmtId="170" showAll="0"/>
    <pivotField showAll="0"/>
    <pivotField showAll="0"/>
    <pivotField showAll="0"/>
  </pivotFields>
  <rowItems count="1">
    <i/>
  </rowItems>
  <colFields count="1">
    <field x="-2"/>
  </colFields>
  <colItems count="2">
    <i>
      <x/>
    </i>
    <i i="1">
      <x v="1"/>
    </i>
  </colItems>
  <dataFields count="2">
    <dataField name="CPF" fld="10" baseField="0" baseItem="0"/>
    <dataField name="Arrears" fld="9" subtotal="count" baseField="0" baseItem="0"/>
  </dataFields>
  <formats count="1">
    <format dxfId="7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800-000002000000}"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rowHeaderCaption="Vote Codes">
  <location ref="I1:I143" firstHeaderRow="1" firstDataRow="1" firstDataCol="1"/>
  <pivotFields count="15">
    <pivotField axis="axisRow" showAll="0" sortType="ascending" defaultSubtotal="0">
      <items count="161">
        <item x="0"/>
        <item x="1"/>
        <item x="2"/>
        <item x="3"/>
        <item x="4"/>
        <item x="5"/>
        <item x="6"/>
        <item x="7"/>
        <item x="8"/>
        <item x="9"/>
        <item x="10"/>
        <item x="11"/>
        <item x="12"/>
        <item x="13"/>
        <item x="14"/>
        <item x="15"/>
        <item x="16"/>
        <item x="17"/>
        <item x="18"/>
        <item x="19"/>
        <item x="20"/>
        <item x="21"/>
        <item x="22"/>
        <item x="23"/>
        <item x="24"/>
        <item x="25"/>
        <item x="26"/>
        <item x="27"/>
        <item x="28"/>
        <item x="29"/>
        <item x="30"/>
        <item m="1" x="143"/>
        <item x="31"/>
        <item x="32"/>
        <item x="33"/>
        <item m="1" x="142"/>
        <item x="34"/>
        <item x="35"/>
        <item x="36"/>
        <item x="37"/>
        <item m="1" x="144"/>
        <item x="38"/>
        <item x="39"/>
        <item m="1" x="145"/>
        <item x="40"/>
        <item x="41"/>
        <item x="42"/>
        <item x="43"/>
        <item x="44"/>
        <item x="45"/>
        <item x="46"/>
        <item x="47"/>
        <item x="48"/>
        <item x="49"/>
        <item x="50"/>
        <item x="51"/>
        <item m="1" x="146"/>
        <item x="52"/>
        <item x="53"/>
        <item x="54"/>
        <item x="55"/>
        <item x="56"/>
        <item x="57"/>
        <item x="58"/>
        <item x="59"/>
        <item x="60"/>
        <item x="61"/>
        <item x="62"/>
        <item m="1" x="147"/>
        <item x="63"/>
        <item x="64"/>
        <item m="1" x="148"/>
        <item x="65"/>
        <item x="66"/>
        <item m="1" x="149"/>
        <item x="67"/>
        <item x="68"/>
        <item x="69"/>
        <item x="70"/>
        <item m="1" x="150"/>
        <item m="1" x="151"/>
        <item x="71"/>
        <item m="1" x="156"/>
        <item x="72"/>
        <item x="73"/>
        <item m="1" x="155"/>
        <item m="1" x="154"/>
        <item x="74"/>
        <item x="75"/>
        <item x="76"/>
        <item x="77"/>
        <item x="78"/>
        <item x="79"/>
        <item x="80"/>
        <item x="81"/>
        <item x="82"/>
        <item x="83"/>
        <item m="1" x="157"/>
        <item x="84"/>
        <item m="1" x="158"/>
        <item x="85"/>
        <item m="1" x="159"/>
        <item m="1" x="160"/>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m="1" x="153"/>
        <item m="1" x="15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 subtotalTop="0" showAll="0" defaultSubtotal="0"/>
    <pivotField showAll="0" defaultSubtotal="0"/>
    <pivotField showAll="0" defaultSubtotal="0"/>
    <pivotField subtotalTop="0" showAll="0" defaultSubtotal="0"/>
  </pivotFields>
  <rowFields count="1">
    <field x="0"/>
  </rowFields>
  <rowItems count="1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6"/>
    </i>
    <i>
      <x v="37"/>
    </i>
    <i>
      <x v="38"/>
    </i>
    <i>
      <x v="39"/>
    </i>
    <i>
      <x v="41"/>
    </i>
    <i>
      <x v="42"/>
    </i>
    <i>
      <x v="44"/>
    </i>
    <i>
      <x v="45"/>
    </i>
    <i>
      <x v="46"/>
    </i>
    <i>
      <x v="47"/>
    </i>
    <i>
      <x v="48"/>
    </i>
    <i>
      <x v="49"/>
    </i>
    <i>
      <x v="50"/>
    </i>
    <i>
      <x v="51"/>
    </i>
    <i>
      <x v="52"/>
    </i>
    <i>
      <x v="53"/>
    </i>
    <i>
      <x v="54"/>
    </i>
    <i>
      <x v="55"/>
    </i>
    <i>
      <x v="57"/>
    </i>
    <i>
      <x v="58"/>
    </i>
    <i>
      <x v="59"/>
    </i>
    <i>
      <x v="60"/>
    </i>
    <i>
      <x v="61"/>
    </i>
    <i>
      <x v="62"/>
    </i>
    <i>
      <x v="63"/>
    </i>
    <i>
      <x v="64"/>
    </i>
    <i>
      <x v="65"/>
    </i>
    <i>
      <x v="66"/>
    </i>
    <i>
      <x v="67"/>
    </i>
    <i>
      <x v="69"/>
    </i>
    <i>
      <x v="70"/>
    </i>
    <i>
      <x v="72"/>
    </i>
    <i>
      <x v="73"/>
    </i>
    <i>
      <x v="75"/>
    </i>
    <i>
      <x v="76"/>
    </i>
    <i>
      <x v="77"/>
    </i>
    <i>
      <x v="78"/>
    </i>
    <i>
      <x v="81"/>
    </i>
    <i>
      <x v="83"/>
    </i>
    <i>
      <x v="84"/>
    </i>
    <i>
      <x v="87"/>
    </i>
    <i>
      <x v="88"/>
    </i>
    <i>
      <x v="89"/>
    </i>
    <i>
      <x v="90"/>
    </i>
    <i>
      <x v="91"/>
    </i>
    <i>
      <x v="92"/>
    </i>
    <i>
      <x v="93"/>
    </i>
    <i>
      <x v="94"/>
    </i>
    <i>
      <x v="95"/>
    </i>
    <i>
      <x v="96"/>
    </i>
    <i>
      <x v="98"/>
    </i>
    <i>
      <x v="100"/>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A00-000004000000}" name="PivotTable4" cacheId="1" applyNumberFormats="0" applyBorderFormats="0" applyFontFormats="0" applyPatternFormats="0" applyAlignmentFormats="0" applyWidthHeightFormats="1" dataCaption="Values" updatedVersion="8" minRefreshableVersion="3" useAutoFormatting="1" rowGrandTotals="0" colGrandTotals="0" itemPrintTitles="1" createdVersion="7" indent="0" showHeaders="0" compact="0" compactData="0" multipleFieldFilters="0">
  <location ref="D3:E27" firstHeaderRow="0" firstDataRow="0" firstDataCol="2"/>
  <pivotFields count="15">
    <pivotField compact="0" outline="0" showAll="0" defaultSubtotal="0"/>
    <pivotField compact="0" outline="0" showAll="0" defaultSubtotal="0"/>
    <pivotField axis="axisRow" compact="0" outline="0" showAll="0" sortType="ascending" defaultSubtotal="0">
      <items count="21">
        <item x="5"/>
        <item x="13"/>
        <item x="12"/>
        <item sd="0" x="9"/>
        <item x="15"/>
        <item x="6"/>
        <item x="4"/>
        <item x="11"/>
        <item x="10"/>
        <item x="7"/>
        <item x="14"/>
        <item x="8"/>
        <item x="18"/>
        <item x="1"/>
        <item m="1" x="20"/>
        <item x="0"/>
        <item x="3"/>
        <item x="2"/>
        <item x="16"/>
        <item x="17"/>
        <item x="19"/>
      </items>
    </pivotField>
    <pivotField axis="axisRow" compact="0" outline="0" showAll="0" defaultSubtotal="0">
      <items count="29">
        <item x="7"/>
        <item x="5"/>
        <item x="19"/>
        <item x="0"/>
        <item x="12"/>
        <item x="23"/>
        <item x="14"/>
        <item x="18"/>
        <item x="8"/>
        <item x="6"/>
        <item x="1"/>
        <item x="3"/>
        <item x="17"/>
        <item x="16"/>
        <item x="10"/>
        <item x="20"/>
        <item m="1" x="26"/>
        <item x="21"/>
        <item m="1" x="27"/>
        <item m="1" x="28"/>
        <item x="22"/>
        <item x="13"/>
        <item m="1" x="25"/>
        <item x="2"/>
        <item x="24"/>
        <item x="15"/>
        <item x="11"/>
        <item x="9"/>
        <item x="4"/>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ubtotalTop="0" showAll="0" defaultSubtotal="0"/>
  </pivotFields>
  <rowFields count="2">
    <field x="2"/>
    <field x="3"/>
  </rowFields>
  <rowItems count="25">
    <i>
      <x/>
      <x/>
    </i>
    <i r="1">
      <x v="27"/>
    </i>
    <i>
      <x v="1"/>
      <x v="7"/>
    </i>
    <i>
      <x v="2"/>
      <x v="12"/>
    </i>
    <i>
      <x v="3"/>
    </i>
    <i>
      <x v="4"/>
      <x v="15"/>
    </i>
    <i>
      <x v="5"/>
      <x v="8"/>
    </i>
    <i>
      <x v="6"/>
      <x v="9"/>
    </i>
    <i>
      <x v="7"/>
      <x v="13"/>
    </i>
    <i>
      <x v="8"/>
      <x v="6"/>
    </i>
    <i r="1">
      <x v="25"/>
    </i>
    <i>
      <x v="9"/>
      <x v="14"/>
    </i>
    <i r="1">
      <x v="26"/>
    </i>
    <i>
      <x v="10"/>
      <x v="2"/>
    </i>
    <i>
      <x v="11"/>
      <x v="4"/>
    </i>
    <i>
      <x v="12"/>
      <x v="5"/>
    </i>
    <i>
      <x v="13"/>
      <x v="10"/>
    </i>
    <i>
      <x v="15"/>
      <x v="3"/>
    </i>
    <i r="1">
      <x v="28"/>
    </i>
    <i>
      <x v="16"/>
      <x v="11"/>
    </i>
    <i>
      <x v="17"/>
      <x v="1"/>
    </i>
    <i r="1">
      <x v="23"/>
    </i>
    <i>
      <x v="18"/>
      <x v="17"/>
    </i>
    <i>
      <x v="19"/>
      <x v="20"/>
    </i>
    <i>
      <x v="20"/>
      <x v="24"/>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A00-000003000000}" name="PivotTable3" cacheId="1" applyNumberFormats="0" applyBorderFormats="0" applyFontFormats="0" applyPatternFormats="0" applyAlignmentFormats="0" applyWidthHeightFormats="1" dataCaption="Values" updatedVersion="8" minRefreshableVersion="3" useAutoFormatting="1" rowGrandTotals="0" colGrandTotals="0" itemPrintTitles="1" createdVersion="7" indent="0" showHeaders="0" compact="0" compactData="0" multipleFieldFilters="0">
  <location ref="A3:B144" firstHeaderRow="0" firstDataRow="0" firstDataCol="2"/>
  <pivotFields count="15">
    <pivotField axis="axisRow" compact="0" outline="0" showAll="0" defaultSubtotal="0">
      <items count="161">
        <item x="0"/>
        <item x="1"/>
        <item x="2"/>
        <item x="3"/>
        <item x="4"/>
        <item x="5"/>
        <item x="6"/>
        <item x="7"/>
        <item x="8"/>
        <item x="9"/>
        <item x="10"/>
        <item x="11"/>
        <item x="12"/>
        <item x="13"/>
        <item x="14"/>
        <item x="15"/>
        <item x="16"/>
        <item x="17"/>
        <item x="18"/>
        <item x="19"/>
        <item x="20"/>
        <item x="21"/>
        <item x="23"/>
        <item x="24"/>
        <item x="25"/>
        <item x="26"/>
        <item x="27"/>
        <item x="28"/>
        <item x="29"/>
        <item x="30"/>
        <item m="1" x="143"/>
        <item x="31"/>
        <item x="32"/>
        <item x="33"/>
        <item m="1" x="142"/>
        <item x="34"/>
        <item x="35"/>
        <item x="36"/>
        <item x="37"/>
        <item x="38"/>
        <item x="39"/>
        <item m="1" x="145"/>
        <item x="40"/>
        <item x="41"/>
        <item x="42"/>
        <item x="43"/>
        <item x="44"/>
        <item x="45"/>
        <item x="46"/>
        <item x="47"/>
        <item x="48"/>
        <item x="49"/>
        <item x="50"/>
        <item x="51"/>
        <item m="1" x="146"/>
        <item x="52"/>
        <item x="53"/>
        <item x="54"/>
        <item x="55"/>
        <item x="56"/>
        <item x="57"/>
        <item x="58"/>
        <item x="59"/>
        <item x="60"/>
        <item x="61"/>
        <item x="62"/>
        <item m="1" x="147"/>
        <item x="63"/>
        <item x="64"/>
        <item m="1" x="148"/>
        <item x="65"/>
        <item x="66"/>
        <item m="1" x="149"/>
        <item x="67"/>
        <item x="68"/>
        <item x="69"/>
        <item x="70"/>
        <item m="1" x="150"/>
        <item m="1" x="151"/>
        <item x="71"/>
        <item m="1" x="156"/>
        <item x="72"/>
        <item x="73"/>
        <item m="1" x="155"/>
        <item m="1" x="154"/>
        <item x="74"/>
        <item x="75"/>
        <item x="76"/>
        <item x="77"/>
        <item x="78"/>
        <item x="79"/>
        <item x="80"/>
        <item x="81"/>
        <item x="82"/>
        <item x="83"/>
        <item m="1" x="157"/>
        <item x="84"/>
        <item m="1" x="158"/>
        <item x="85"/>
        <item m="1" x="159"/>
        <item m="1" x="160"/>
        <item x="86"/>
        <item x="87"/>
        <item x="88"/>
        <item x="89"/>
        <item x="90"/>
        <item x="91"/>
        <item x="92"/>
        <item x="93"/>
        <item x="94"/>
        <item x="95"/>
        <item x="96"/>
        <item x="97"/>
        <item x="98"/>
        <item x="99"/>
        <item x="100"/>
        <item x="101"/>
        <item x="102"/>
        <item x="103"/>
        <item x="104"/>
        <item x="105"/>
        <item x="110"/>
        <item x="112"/>
        <item x="114"/>
        <item x="115"/>
        <item x="117"/>
        <item x="118"/>
        <item x="121"/>
        <item x="122"/>
        <item x="124"/>
        <item x="125"/>
        <item x="126"/>
        <item x="127"/>
        <item x="128"/>
        <item x="131"/>
        <item x="132"/>
        <item x="133"/>
        <item x="135"/>
        <item x="137"/>
        <item x="138"/>
        <item x="139"/>
        <item x="140"/>
        <item x="141"/>
        <item m="1" x="153"/>
        <item m="1" x="152"/>
        <item m="1" x="144"/>
        <item x="22"/>
        <item x="106"/>
        <item x="107"/>
        <item x="108"/>
        <item x="109"/>
        <item x="111"/>
        <item x="113"/>
        <item x="116"/>
        <item x="119"/>
        <item x="120"/>
        <item x="123"/>
        <item x="129"/>
        <item x="130"/>
        <item x="134"/>
        <item x="136"/>
      </items>
    </pivotField>
    <pivotField axis="axisRow" compact="0" outline="0" showAll="0" defaultSubtotal="0">
      <items count="157">
        <item x="88"/>
        <item x="79"/>
        <item x="87"/>
        <item m="1" x="149"/>
        <item m="1" x="145"/>
        <item x="33"/>
        <item x="51"/>
        <item x="49"/>
        <item x="48"/>
        <item x="24"/>
        <item x="104"/>
        <item x="41"/>
        <item x="70"/>
        <item x="46"/>
        <item x="89"/>
        <item x="90"/>
        <item x="83"/>
        <item x="50"/>
        <item x="91"/>
        <item x="25"/>
        <item x="69"/>
        <item x="92"/>
        <item x="62"/>
        <item x="23"/>
        <item x="93"/>
        <item x="81"/>
        <item x="40"/>
        <item x="103"/>
        <item x="102"/>
        <item x="78"/>
        <item x="84"/>
        <item x="27"/>
        <item x="97"/>
        <item m="1" x="152"/>
        <item x="61"/>
        <item x="75"/>
        <item x="77"/>
        <item x="94"/>
        <item x="95"/>
        <item x="98"/>
        <item x="76"/>
        <item x="14"/>
        <item x="9"/>
        <item x="3"/>
        <item x="20"/>
        <item x="12"/>
        <item x="16"/>
        <item x="7"/>
        <item x="5"/>
        <item x="17"/>
        <item x="13"/>
        <item x="19"/>
        <item x="8"/>
        <item x="6"/>
        <item x="11"/>
        <item x="10"/>
        <item x="4"/>
        <item x="21"/>
        <item x="18"/>
        <item x="15"/>
        <item x="100"/>
        <item x="85"/>
        <item x="99"/>
        <item x="86"/>
        <item x="105"/>
        <item x="80"/>
        <item x="101"/>
        <item m="1" x="148"/>
        <item x="56"/>
        <item x="42"/>
        <item x="39"/>
        <item x="72"/>
        <item x="32"/>
        <item x="63"/>
        <item x="68"/>
        <item x="52"/>
        <item x="43"/>
        <item x="30"/>
        <item m="1" x="147"/>
        <item x="47"/>
        <item x="0"/>
        <item x="2"/>
        <item x="26"/>
        <item x="54"/>
        <item x="65"/>
        <item x="60"/>
        <item x="96"/>
        <item x="82"/>
        <item x="1"/>
        <item x="37"/>
        <item x="29"/>
        <item x="64"/>
        <item x="57"/>
        <item x="73"/>
        <item x="34"/>
        <item m="1" x="150"/>
        <item x="135"/>
        <item x="139"/>
        <item x="140"/>
        <item x="131"/>
        <item m="1" x="153"/>
        <item x="122"/>
        <item x="125"/>
        <item x="117"/>
        <item x="127"/>
        <item x="128"/>
        <item x="124"/>
        <item x="138"/>
        <item x="141"/>
        <item x="121"/>
        <item x="137"/>
        <item x="132"/>
        <item x="126"/>
        <item x="115"/>
        <item m="1" x="156"/>
        <item m="1" x="146"/>
        <item m="1" x="151"/>
        <item x="35"/>
        <item x="110"/>
        <item x="112"/>
        <item m="1" x="154"/>
        <item x="74"/>
        <item x="28"/>
        <item x="31"/>
        <item x="53"/>
        <item x="67"/>
        <item m="1" x="155"/>
        <item x="71"/>
        <item x="66"/>
        <item x="45"/>
        <item x="36"/>
        <item m="1" x="143"/>
        <item m="1" x="142"/>
        <item x="58"/>
        <item x="59"/>
        <item x="38"/>
        <item x="55"/>
        <item x="44"/>
        <item m="1" x="144"/>
        <item x="22"/>
        <item x="106"/>
        <item x="107"/>
        <item x="108"/>
        <item x="109"/>
        <item x="111"/>
        <item x="113"/>
        <item x="114"/>
        <item x="116"/>
        <item x="118"/>
        <item x="119"/>
        <item x="120"/>
        <item x="123"/>
        <item x="129"/>
        <item x="130"/>
        <item x="133"/>
        <item x="134"/>
        <item x="13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ubtotalTop="0" showAll="0" defaultSubtotal="0"/>
  </pivotFields>
  <rowFields count="2">
    <field x="0"/>
    <field x="1"/>
  </rowFields>
  <rowItems count="142">
    <i>
      <x/>
      <x v="80"/>
    </i>
    <i>
      <x v="1"/>
      <x v="88"/>
    </i>
    <i>
      <x v="2"/>
      <x v="81"/>
    </i>
    <i>
      <x v="3"/>
      <x v="43"/>
    </i>
    <i>
      <x v="4"/>
      <x v="56"/>
    </i>
    <i>
      <x v="5"/>
      <x v="48"/>
    </i>
    <i>
      <x v="6"/>
      <x v="53"/>
    </i>
    <i>
      <x v="7"/>
      <x v="47"/>
    </i>
    <i>
      <x v="8"/>
      <x v="52"/>
    </i>
    <i>
      <x v="9"/>
      <x v="42"/>
    </i>
    <i>
      <x v="10"/>
      <x v="55"/>
    </i>
    <i>
      <x v="11"/>
      <x v="54"/>
    </i>
    <i>
      <x v="12"/>
      <x v="45"/>
    </i>
    <i>
      <x v="13"/>
      <x v="50"/>
    </i>
    <i>
      <x v="14"/>
      <x v="41"/>
    </i>
    <i>
      <x v="15"/>
      <x v="59"/>
    </i>
    <i>
      <x v="16"/>
      <x v="46"/>
    </i>
    <i>
      <x v="17"/>
      <x v="49"/>
    </i>
    <i>
      <x v="18"/>
      <x v="58"/>
    </i>
    <i>
      <x v="19"/>
      <x v="51"/>
    </i>
    <i>
      <x v="20"/>
      <x v="44"/>
    </i>
    <i>
      <x v="21"/>
      <x v="57"/>
    </i>
    <i>
      <x v="22"/>
      <x v="23"/>
    </i>
    <i>
      <x v="23"/>
      <x v="9"/>
    </i>
    <i>
      <x v="24"/>
      <x v="19"/>
    </i>
    <i>
      <x v="25"/>
      <x v="82"/>
    </i>
    <i>
      <x v="26"/>
      <x v="31"/>
    </i>
    <i>
      <x v="27"/>
      <x v="122"/>
    </i>
    <i>
      <x v="28"/>
      <x v="90"/>
    </i>
    <i>
      <x v="29"/>
      <x v="77"/>
    </i>
    <i>
      <x v="31"/>
      <x v="123"/>
    </i>
    <i>
      <x v="32"/>
      <x v="72"/>
    </i>
    <i>
      <x v="33"/>
      <x v="5"/>
    </i>
    <i>
      <x v="35"/>
      <x v="94"/>
    </i>
    <i>
      <x v="36"/>
      <x v="117"/>
    </i>
    <i>
      <x v="37"/>
      <x v="130"/>
    </i>
    <i>
      <x v="38"/>
      <x v="89"/>
    </i>
    <i>
      <x v="39"/>
      <x v="135"/>
    </i>
    <i>
      <x v="40"/>
      <x v="70"/>
    </i>
    <i>
      <x v="42"/>
      <x v="26"/>
    </i>
    <i>
      <x v="43"/>
      <x v="11"/>
    </i>
    <i>
      <x v="44"/>
      <x v="69"/>
    </i>
    <i>
      <x v="45"/>
      <x v="76"/>
    </i>
    <i>
      <x v="46"/>
      <x v="137"/>
    </i>
    <i>
      <x v="47"/>
      <x v="129"/>
    </i>
    <i>
      <x v="48"/>
      <x v="13"/>
    </i>
    <i>
      <x v="49"/>
      <x v="79"/>
    </i>
    <i>
      <x v="50"/>
      <x v="8"/>
    </i>
    <i>
      <x v="51"/>
      <x v="7"/>
    </i>
    <i>
      <x v="52"/>
      <x v="17"/>
    </i>
    <i>
      <x v="53"/>
      <x v="6"/>
    </i>
    <i>
      <x v="55"/>
      <x v="75"/>
    </i>
    <i>
      <x v="56"/>
      <x v="124"/>
    </i>
    <i>
      <x v="57"/>
      <x v="83"/>
    </i>
    <i>
      <x v="58"/>
      <x v="136"/>
    </i>
    <i>
      <x v="59"/>
      <x v="68"/>
    </i>
    <i>
      <x v="60"/>
      <x v="92"/>
    </i>
    <i>
      <x v="61"/>
      <x v="133"/>
    </i>
    <i>
      <x v="62"/>
      <x v="134"/>
    </i>
    <i>
      <x v="63"/>
      <x v="85"/>
    </i>
    <i>
      <x v="64"/>
      <x v="34"/>
    </i>
    <i>
      <x v="65"/>
      <x v="22"/>
    </i>
    <i>
      <x v="67"/>
      <x v="73"/>
    </i>
    <i>
      <x v="68"/>
      <x v="91"/>
    </i>
    <i>
      <x v="70"/>
      <x v="84"/>
    </i>
    <i>
      <x v="71"/>
      <x v="128"/>
    </i>
    <i>
      <x v="73"/>
      <x v="125"/>
    </i>
    <i>
      <x v="74"/>
      <x v="74"/>
    </i>
    <i>
      <x v="75"/>
      <x v="20"/>
    </i>
    <i>
      <x v="76"/>
      <x v="12"/>
    </i>
    <i>
      <x v="79"/>
      <x v="127"/>
    </i>
    <i>
      <x v="81"/>
      <x v="71"/>
    </i>
    <i>
      <x v="82"/>
      <x v="93"/>
    </i>
    <i>
      <x v="85"/>
      <x v="121"/>
    </i>
    <i>
      <x v="86"/>
      <x v="35"/>
    </i>
    <i>
      <x v="87"/>
      <x v="40"/>
    </i>
    <i>
      <x v="88"/>
      <x v="36"/>
    </i>
    <i>
      <x v="89"/>
      <x v="29"/>
    </i>
    <i>
      <x v="90"/>
      <x v="1"/>
    </i>
    <i>
      <x v="91"/>
      <x v="65"/>
    </i>
    <i>
      <x v="92"/>
      <x v="25"/>
    </i>
    <i>
      <x v="93"/>
      <x v="87"/>
    </i>
    <i>
      <x v="94"/>
      <x v="16"/>
    </i>
    <i>
      <x v="96"/>
      <x v="30"/>
    </i>
    <i>
      <x v="98"/>
      <x v="61"/>
    </i>
    <i>
      <x v="101"/>
      <x v="63"/>
    </i>
    <i>
      <x v="102"/>
      <x v="2"/>
    </i>
    <i>
      <x v="103"/>
      <x/>
    </i>
    <i>
      <x v="104"/>
      <x v="14"/>
    </i>
    <i>
      <x v="105"/>
      <x v="15"/>
    </i>
    <i>
      <x v="106"/>
      <x v="18"/>
    </i>
    <i>
      <x v="107"/>
      <x v="21"/>
    </i>
    <i>
      <x v="108"/>
      <x v="24"/>
    </i>
    <i>
      <x v="109"/>
      <x v="37"/>
    </i>
    <i>
      <x v="110"/>
      <x v="38"/>
    </i>
    <i>
      <x v="111"/>
      <x v="86"/>
    </i>
    <i>
      <x v="112"/>
      <x v="32"/>
    </i>
    <i>
      <x v="113"/>
      <x v="39"/>
    </i>
    <i>
      <x v="114"/>
      <x v="62"/>
    </i>
    <i>
      <x v="115"/>
      <x v="60"/>
    </i>
    <i>
      <x v="116"/>
      <x v="66"/>
    </i>
    <i>
      <x v="117"/>
      <x v="28"/>
    </i>
    <i>
      <x v="118"/>
      <x v="27"/>
    </i>
    <i>
      <x v="119"/>
      <x v="10"/>
    </i>
    <i>
      <x v="120"/>
      <x v="64"/>
    </i>
    <i>
      <x v="121"/>
      <x v="118"/>
    </i>
    <i>
      <x v="122"/>
      <x v="119"/>
    </i>
    <i>
      <x v="123"/>
      <x v="146"/>
    </i>
    <i>
      <x v="124"/>
      <x v="113"/>
    </i>
    <i>
      <x v="125"/>
      <x v="103"/>
    </i>
    <i>
      <x v="126"/>
      <x v="148"/>
    </i>
    <i>
      <x v="127"/>
      <x v="109"/>
    </i>
    <i>
      <x v="128"/>
      <x v="101"/>
    </i>
    <i>
      <x v="129"/>
      <x v="106"/>
    </i>
    <i>
      <x v="130"/>
      <x v="102"/>
    </i>
    <i>
      <x v="131"/>
      <x v="112"/>
    </i>
    <i>
      <x v="132"/>
      <x v="104"/>
    </i>
    <i>
      <x v="133"/>
      <x v="105"/>
    </i>
    <i>
      <x v="134"/>
      <x v="99"/>
    </i>
    <i>
      <x v="135"/>
      <x v="111"/>
    </i>
    <i>
      <x v="136"/>
      <x v="154"/>
    </i>
    <i>
      <x v="137"/>
      <x v="96"/>
    </i>
    <i>
      <x v="138"/>
      <x v="110"/>
    </i>
    <i>
      <x v="139"/>
      <x v="107"/>
    </i>
    <i>
      <x v="140"/>
      <x v="97"/>
    </i>
    <i>
      <x v="141"/>
      <x v="98"/>
    </i>
    <i>
      <x v="142"/>
      <x v="108"/>
    </i>
    <i>
      <x v="146"/>
      <x v="139"/>
    </i>
    <i>
      <x v="147"/>
      <x v="140"/>
    </i>
    <i>
      <x v="148"/>
      <x v="141"/>
    </i>
    <i>
      <x v="149"/>
      <x v="142"/>
    </i>
    <i>
      <x v="150"/>
      <x v="143"/>
    </i>
    <i>
      <x v="151"/>
      <x v="144"/>
    </i>
    <i>
      <x v="152"/>
      <x v="145"/>
    </i>
    <i>
      <x v="153"/>
      <x v="147"/>
    </i>
    <i>
      <x v="154"/>
      <x v="149"/>
    </i>
    <i>
      <x v="155"/>
      <x v="150"/>
    </i>
    <i>
      <x v="156"/>
      <x v="151"/>
    </i>
    <i>
      <x v="157"/>
      <x v="152"/>
    </i>
    <i>
      <x v="158"/>
      <x v="153"/>
    </i>
    <i>
      <x v="159"/>
      <x v="155"/>
    </i>
    <i>
      <x v="160"/>
      <x v="156"/>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YCS" displayName="MYCS" ref="A4:Y997" totalsRowShown="0" headerRowDxfId="102" dataDxfId="100" headerRowBorderDxfId="101" tableBorderDxfId="99">
  <autoFilter ref="A4:Y997" xr:uid="{00000000-0009-0000-0100-000001000000}"/>
  <tableColumns count="25">
    <tableColumn id="1" xr3:uid="{00000000-0010-0000-0000-000001000000}" name="Project Code and Name " dataDxfId="98"/>
    <tableColumn id="22" xr3:uid="{00000000-0010-0000-0000-000016000000}" name="Programme Code and Name" dataDxfId="97">
      <calculatedColumnFormula>IFERROR(OFFSET(DC[[#Headers],[Code Project]],MATCH(MYCS[[#This Row],[Project Code and Name ]],DC[Code Project],0),-3),"")</calculatedColumnFormula>
    </tableColumn>
    <tableColumn id="2" xr3:uid="{00000000-0010-0000-0000-000002000000}" name="Funding Source" dataDxfId="96"/>
    <tableColumn id="19" xr3:uid="{00000000-0010-0000-0000-000013000000}" name="Start Date _x000a_dd/mm/yyyy" dataDxfId="95">
      <calculatedColumnFormula>IFERROR(OFFSET(DC[[#Headers],[Code Project]],MATCH(MYCS[[#This Row],[Project Code and Name ]],DC[Code Project],0),1),"")</calculatedColumnFormula>
    </tableColumn>
    <tableColumn id="20" xr3:uid="{00000000-0010-0000-0000-000014000000}" name="End Date _x000a_dd/mm/yyyy" dataDxfId="94">
      <calculatedColumnFormula>IFERROR(OFFSET(DC[[#Headers],[Code Project]],MATCH(MYCS[[#This Row],[Project Code and Name ]],DC[Code Project],0),6),"")</calculatedColumnFormula>
    </tableColumn>
    <tableColumn id="3" xr3:uid="{00000000-0010-0000-0000-000003000000}" name="Project Status" dataDxfId="93"/>
    <tableColumn id="4" xr3:uid="{00000000-0010-0000-0000-000004000000}" name="Project Classification" dataDxfId="92"/>
    <tableColumn id="23" xr3:uid="{00000000-0010-0000-0000-000017000000}" name="Total approved cost of the project by DC (Value in UGX)" dataDxfId="91" dataCellStyle="Comma"/>
    <tableColumn id="30" xr3:uid="{00000000-0010-0000-0000-00001E000000}" name="Approved budget FY 25/26" dataDxfId="90" dataCellStyle="Comma"/>
    <tableColumn id="6" xr3:uid="{00000000-0010-0000-0000-000006000000}" name="Verified Arrears" dataDxfId="89" dataCellStyle="Comma"/>
    <tableColumn id="7" xr3:uid="{00000000-0010-0000-0000-000007000000}" name="Counterpart Funding requirements" dataDxfId="88" dataCellStyle="Comma"/>
    <tableColumn id="8" xr3:uid="{00000000-0010-0000-0000-000008000000}" name="Cash Required for Contractual Commitments (value next FY)" dataDxfId="87" dataCellStyle="Comma"/>
    <tableColumn id="5" xr3:uid="{00000000-0010-0000-0000-000005000000}" name="Non contractual commitments" dataDxfId="86" dataCellStyle="Comma"/>
    <tableColumn id="9" xr3:uid="{00000000-0010-0000-0000-000009000000}" name="FY26-27 sum (signed)" dataDxfId="85" dataCellStyle="Comma">
      <calculatedColumnFormula>J5+K5+L5+MYCS[[#This Row],[Non contractual commitments]]</calculatedColumnFormula>
    </tableColumn>
    <tableColumn id="10" xr3:uid="{00000000-0010-0000-0000-00000A000000}" name="FY2 (FY27-28) Commitments" dataDxfId="84" dataCellStyle="Comma"/>
    <tableColumn id="11" xr3:uid="{00000000-0010-0000-0000-00000B000000}" name="FY3 (FY28-29) Commitments" dataDxfId="83" dataCellStyle="Comma"/>
    <tableColumn id="12" xr3:uid="{00000000-0010-0000-0000-00000C000000}" name="FY4 (FY29-30) Commitments" dataDxfId="82" dataCellStyle="Comma"/>
    <tableColumn id="16" xr3:uid="{00000000-0010-0000-0000-000010000000}" name="FY5 (FY30-31) Commitments" dataDxfId="81" dataCellStyle="Comma"/>
    <tableColumn id="17" xr3:uid="{00000000-0010-0000-0000-000011000000}" name="FY6 (FY31-32) Commitments" dataDxfId="80" dataCellStyle="Comma"/>
    <tableColumn id="24" xr3:uid="{00000000-0010-0000-0000-000018000000}" name="Cumulative spending to end FY 24/25" dataDxfId="79" dataCellStyle="Comma"/>
    <tableColumn id="13" xr3:uid="{00000000-0010-0000-0000-00000D000000}" name="Total Project Commitments" dataDxfId="78" dataCellStyle="Comma">
      <calculatedColumnFormula>SUM(MYCS[[#This Row],[FY26-27 sum (signed)]:[Cumulative spending to end FY 24/25]],MYCS[[#This Row],[Approved budget FY 25/26]])</calculatedColumnFormula>
    </tableColumn>
    <tableColumn id="14" xr3:uid="{00000000-0010-0000-0000-00000E000000}" name="Indicates red when project commitments&gt;Project cost , green when commitments &lt;project cost" dataDxfId="77">
      <calculatedColumnFormula>MYCS[[#This Row],[Total Project Commitments]]-MYCS[[#This Row],[Total approved cost of the project by DC (Value in UGX)]]</calculatedColumnFormula>
    </tableColumn>
    <tableColumn id="15" xr3:uid="{00000000-0010-0000-0000-00000F000000}" name="Provide evidence of contracts, agreements or other verified commitments e.g. tender documents and any other Important information or assumptions when populating the template)" dataDxfId="76"/>
    <tableColumn id="21" xr3:uid="{00000000-0010-0000-0000-000015000000}" name="PIM Process (Four Gates)" dataDxfId="75"/>
    <tableColumn id="18" xr3:uid="{00000000-0010-0000-0000-000012000000}" name="Select for first call on resources? (Y/N)" dataDxfId="7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MYCS8" displayName="MYCS8" ref="A3:T998" totalsRowShown="0" headerRowDxfId="71" dataDxfId="69" headerRowBorderDxfId="70" tableBorderDxfId="68">
  <autoFilter ref="A3:T998" xr:uid="{00000000-0009-0000-0100-000007000000}"/>
  <tableColumns count="20">
    <tableColumn id="1" xr3:uid="{00000000-0010-0000-0100-000001000000}" name="Project Code and Name " dataDxfId="67"/>
    <tableColumn id="22" xr3:uid="{00000000-0010-0000-0100-000016000000}" name="Programme Code and Name" dataDxfId="66">
      <calculatedColumnFormula>IFERROR(OFFSET(DC[[#Headers],[Code Project]],MATCH(MYCS8[[#This Row],[Project Code and Name ]],DC[Code Project],0),-3),"")</calculatedColumnFormula>
    </tableColumn>
    <tableColumn id="2" xr3:uid="{00000000-0010-0000-0100-000002000000}" name="Funding Source" dataDxfId="65"/>
    <tableColumn id="3" xr3:uid="{00000000-0010-0000-0100-000003000000}" name="Contract Code" dataDxfId="64"/>
    <tableColumn id="15" xr3:uid="{00000000-0010-0000-0100-00000F000000}" name="Contract Name" dataDxfId="63"/>
    <tableColumn id="4" xr3:uid="{00000000-0010-0000-0100-000004000000}" name="Contract Start Date" dataDxfId="62"/>
    <tableColumn id="13" xr3:uid="{00000000-0010-0000-0100-00000D000000}" name="Contract End Date" dataDxfId="61"/>
    <tableColumn id="14" xr3:uid="{00000000-0010-0000-0100-00000E000000}" name="Approved Contract Value" dataDxfId="60"/>
    <tableColumn id="6" xr3:uid="{00000000-0010-0000-0100-000006000000}" name="Verified Arrears" dataDxfId="59" dataCellStyle="Comma"/>
    <tableColumn id="7" xr3:uid="{00000000-0010-0000-0100-000007000000}" name="Counterpart Funding requirements" dataDxfId="58" dataCellStyle="Comma"/>
    <tableColumn id="8" xr3:uid="{00000000-0010-0000-0100-000008000000}" name="Cash Required for Contractual Commitments (value next FY)" dataDxfId="57" dataCellStyle="Comma"/>
    <tableColumn id="5" xr3:uid="{00000000-0010-0000-0100-000005000000}" name="Non contractual commitments" dataDxfId="56" dataCellStyle="Comma"/>
    <tableColumn id="9" xr3:uid="{00000000-0010-0000-0100-000009000000}" name="FY26-27 sum " dataDxfId="55" dataCellStyle="Comma">
      <calculatedColumnFormula>I4+J4+K4+MYCS8[[#This Row],[Non contractual commitments]]</calculatedColumnFormula>
    </tableColumn>
    <tableColumn id="10" xr3:uid="{00000000-0010-0000-0100-00000A000000}" name="FY2 (FY27-28) Commitments" dataDxfId="54" dataCellStyle="Comma"/>
    <tableColumn id="11" xr3:uid="{00000000-0010-0000-0100-00000B000000}" name="FY3 (FY28-29) Commitments" dataDxfId="53" dataCellStyle="Comma"/>
    <tableColumn id="12" xr3:uid="{00000000-0010-0000-0100-00000C000000}" name="FY4 (FY29-30) Commitments" dataDxfId="52" dataCellStyle="Comma"/>
    <tableColumn id="16" xr3:uid="{00000000-0010-0000-0100-000010000000}" name="FY5 (FY30-31) Commitments" dataDxfId="51" dataCellStyle="Comma"/>
    <tableColumn id="17" xr3:uid="{00000000-0010-0000-0100-000011000000}" name="FY6 (FY31-32) Commitments" dataDxfId="50" dataCellStyle="Comma"/>
    <tableColumn id="21" xr3:uid="{00000000-0010-0000-0100-000015000000}" name="PIM Process (Four Gates)" dataDxfId="49"/>
    <tableColumn id="18" xr3:uid="{00000000-0010-0000-0100-000012000000}" name="Select for first call on resources? (Y/N)" dataDxfId="4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PC" displayName="PC" ref="A2:P385" totalsRowShown="0" headerRowDxfId="47" dataDxfId="45" headerRowBorderDxfId="46" tableBorderDxfId="44">
  <autoFilter ref="A2:P385" xr:uid="{00000000-0009-0000-0100-000002000000}"/>
  <tableColumns count="16">
    <tableColumn id="1" xr3:uid="{00000000-0010-0000-0200-000001000000}" name="Project Code (if avaialble)" dataDxfId="43"/>
    <tableColumn id="13" xr3:uid="{00000000-0010-0000-0200-00000D000000}" name="Funding source" dataDxfId="42"/>
    <tableColumn id="2" xr3:uid="{00000000-0010-0000-0200-000002000000}" name="Project Name" dataDxfId="41"/>
    <tableColumn id="3" xr3:uid="{00000000-0010-0000-0200-000003000000}" name="Contract Code (if applicable)" dataDxfId="40"/>
    <tableColumn id="15" xr3:uid="{00000000-0010-0000-0200-00000F000000}" name="Contract Name" dataDxfId="39"/>
    <tableColumn id="16" xr3:uid="{00000000-0010-0000-0200-000010000000}" name="Estimated Contract Cost" dataDxfId="38"/>
    <tableColumn id="4" xr3:uid="{00000000-0010-0000-0200-000004000000}" name="Verified Arrears" dataDxfId="37"/>
    <tableColumn id="5" xr3:uid="{00000000-0010-0000-0200-000005000000}" name="Counterpart Funding requirements" dataDxfId="36"/>
    <tableColumn id="6" xr3:uid="{00000000-0010-0000-0200-000006000000}" name="Cash Required for Contractual Commitments (value next FY)" dataDxfId="35"/>
    <tableColumn id="14" xr3:uid="{00000000-0010-0000-0200-00000E000000}" name="Non contractual commitments" dataDxfId="34"/>
    <tableColumn id="7" xr3:uid="{00000000-0010-0000-0200-000007000000}" name="FY26-27 sum " dataDxfId="33">
      <calculatedColumnFormula>PC[[#This Row],[Verified Arrears]]+PC[[#This Row],[Counterpart Funding requirements]]+PC[[#This Row],[Cash Required for Contractual Commitments (value next FY)]]+PC[[#This Row],[Non contractual commitments]]</calculatedColumnFormula>
    </tableColumn>
    <tableColumn id="8" xr3:uid="{00000000-0010-0000-0200-000008000000}" name="FY2 (FY27-28) Commitments" dataDxfId="32"/>
    <tableColumn id="9" xr3:uid="{00000000-0010-0000-0200-000009000000}" name="FY3 (FY28-29) Commitments" dataDxfId="31"/>
    <tableColumn id="10" xr3:uid="{00000000-0010-0000-0200-00000A000000}" name="FY4 (FY29-30) Commitments" dataDxfId="30"/>
    <tableColumn id="11" xr3:uid="{00000000-0010-0000-0200-00000B000000}" name="FY5 (FY30-31) Commitments" dataDxfId="29"/>
    <tableColumn id="12" xr3:uid="{00000000-0010-0000-0200-00000C000000}" name="FY6 (FY31-32) Commitments" dataDxfId="2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e3" displayName="Table3" ref="A1:A4" totalsRowShown="0" headerRowDxfId="24">
  <autoFilter ref="A1:A4" xr:uid="{00000000-0009-0000-0100-000003000000}"/>
  <tableColumns count="1">
    <tableColumn id="1" xr3:uid="{00000000-0010-0000-0300-000001000000}" name="Statu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4" displayName="Table4" ref="E1:E5" totalsRowShown="0" headerRowDxfId="23">
  <autoFilter ref="E1:E5" xr:uid="{00000000-0009-0000-0100-000004000000}"/>
  <tableColumns count="1">
    <tableColumn id="1" xr3:uid="{00000000-0010-0000-0400-000001000000}" name="Project classifica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le5" displayName="Table5" ref="G1:G3" totalsRowShown="0" headerRowDxfId="22">
  <autoFilter ref="G1:G3" xr:uid="{00000000-0009-0000-0100-000005000000}"/>
  <tableColumns count="1">
    <tableColumn id="1" xr3:uid="{00000000-0010-0000-0500-000001000000}" name="Funding Sourc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6000000}" name="DC" displayName="DC" ref="A1:O257" totalsRowShown="0" headerRowDxfId="19" dataDxfId="17" headerRowBorderDxfId="18" tableBorderDxfId="16" totalsRowBorderDxfId="15">
  <autoFilter ref="A1:O257" xr:uid="{00000000-0009-0000-0100-000006000000}"/>
  <sortState ref="A2:O257">
    <sortCondition ref="A2:A257"/>
  </sortState>
  <tableColumns count="15">
    <tableColumn id="11" xr3:uid="{00000000-0010-0000-0600-00000B000000}" name="Vote Code" dataDxfId="14"/>
    <tableColumn id="1" xr3:uid="{00000000-0010-0000-0600-000001000000}" name="Vote Name" dataDxfId="13"/>
    <tableColumn id="12" xr3:uid="{00000000-0010-0000-0600-00000C000000}" name="Program Code" dataDxfId="12"/>
    <tableColumn id="3" xr3:uid="{00000000-0010-0000-0600-000003000000}" name="Programme Name" dataDxfId="11"/>
    <tableColumn id="14" xr3:uid="{00000000-0010-0000-0600-00000E000000}" name="Code Program" dataDxfId="10">
      <calculatedColumnFormula>DC[[#This Row],[Program Code]]&amp;": "&amp;DC[[#This Row],[Programme Name]]</calculatedColumnFormula>
    </tableColumn>
    <tableColumn id="2" xr3:uid="{00000000-0010-0000-0600-000002000000}" name="Project Code" dataDxfId="9"/>
    <tableColumn id="4" xr3:uid="{00000000-0010-0000-0600-000004000000}" name="Project Name" dataDxfId="8"/>
    <tableColumn id="13" xr3:uid="{00000000-0010-0000-0600-00000D000000}" name="Code Project" dataDxfId="7">
      <calculatedColumnFormula>DC[[#This Row],[Project Code]]&amp;" "&amp;DC[[#This Row],[Project Name]]</calculatedColumnFormula>
    </tableColumn>
    <tableColumn id="5" xr3:uid="{00000000-0010-0000-0600-000005000000}" name="Start Date" dataDxfId="6"/>
    <tableColumn id="6" xr3:uid="{00000000-0010-0000-0600-000006000000}" name="End Date" dataDxfId="5"/>
    <tableColumn id="7" xr3:uid="{00000000-0010-0000-0600-000007000000}" name="GoU FY 2025/26" dataDxfId="4" dataCellStyle="Comma [0] 2"/>
    <tableColumn id="8" xr3:uid="{00000000-0010-0000-0600-000008000000}" name="EF FY 2025/26" dataDxfId="3" dataCellStyle="Comma [0] 2"/>
    <tableColumn id="9" xr3:uid="{00000000-0010-0000-0600-000009000000}" name="DC Decision" dataDxfId="2"/>
    <tableColumn id="10" xr3:uid="{00000000-0010-0000-0600-00000A000000}" name="Revised End Date" dataDxfId="1"/>
    <tableColumn id="15" xr3:uid="{00000000-0010-0000-0600-00000F000000}" name="Project Classification"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8.bin"/><Relationship Id="rId1" Type="http://schemas.openxmlformats.org/officeDocument/2006/relationships/pivotTable" Target="../pivotTables/pivotTable3.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E30"/>
  <sheetViews>
    <sheetView zoomScaleNormal="100" zoomScaleSheetLayoutView="140" workbookViewId="0">
      <pane xSplit="1" ySplit="1" topLeftCell="D2" activePane="bottomRight" state="frozen"/>
      <selection pane="topRight" activeCell="B1" sqref="B1"/>
      <selection pane="bottomLeft" activeCell="A2" sqref="A2"/>
      <selection pane="bottomRight" activeCell="E26" sqref="E26"/>
    </sheetView>
  </sheetViews>
  <sheetFormatPr defaultRowHeight="14.5" x14ac:dyDescent="0.35"/>
  <cols>
    <col min="1" max="1" width="28.453125" customWidth="1"/>
    <col min="2" max="2" width="8.36328125" style="11" customWidth="1"/>
    <col min="3" max="3" width="26.54296875" style="11" bestFit="1" customWidth="1"/>
    <col min="4" max="4" width="101.36328125" style="11" customWidth="1"/>
    <col min="5" max="5" width="29.6328125" style="11" customWidth="1"/>
  </cols>
  <sheetData>
    <row r="1" spans="1:5" x14ac:dyDescent="0.35">
      <c r="A1" s="43" t="s">
        <v>8</v>
      </c>
      <c r="B1" s="51" t="s">
        <v>173</v>
      </c>
      <c r="C1" s="51" t="s">
        <v>10</v>
      </c>
      <c r="D1" s="51" t="s">
        <v>21</v>
      </c>
      <c r="E1" s="68" t="s">
        <v>403</v>
      </c>
    </row>
    <row r="2" spans="1:5" ht="43.5" x14ac:dyDescent="0.35">
      <c r="A2" s="221" t="s">
        <v>7</v>
      </c>
      <c r="B2" s="48" t="s">
        <v>174</v>
      </c>
      <c r="C2" s="50" t="s">
        <v>22</v>
      </c>
      <c r="D2" s="48" t="s">
        <v>646</v>
      </c>
      <c r="E2" s="50" t="s">
        <v>515</v>
      </c>
    </row>
    <row r="3" spans="1:5" ht="43.5" x14ac:dyDescent="0.35">
      <c r="A3" s="221"/>
      <c r="B3" s="48" t="s">
        <v>175</v>
      </c>
      <c r="C3" s="50" t="s">
        <v>205</v>
      </c>
      <c r="D3" s="48" t="s">
        <v>205</v>
      </c>
      <c r="E3" s="50" t="s">
        <v>516</v>
      </c>
    </row>
    <row r="4" spans="1:5" ht="25.25" customHeight="1" x14ac:dyDescent="0.35">
      <c r="A4" s="221"/>
      <c r="B4" s="48" t="s">
        <v>176</v>
      </c>
      <c r="C4" s="50" t="s">
        <v>18</v>
      </c>
      <c r="D4" s="48" t="s">
        <v>120</v>
      </c>
      <c r="E4" s="50"/>
    </row>
    <row r="5" spans="1:5" ht="43.5" x14ac:dyDescent="0.35">
      <c r="A5" s="221"/>
      <c r="B5" s="48" t="s">
        <v>177</v>
      </c>
      <c r="C5" s="50" t="s">
        <v>170</v>
      </c>
      <c r="D5" s="48" t="s">
        <v>393</v>
      </c>
      <c r="E5" s="50" t="s">
        <v>516</v>
      </c>
    </row>
    <row r="6" spans="1:5" ht="43.5" x14ac:dyDescent="0.35">
      <c r="A6" s="221"/>
      <c r="B6" s="48" t="s">
        <v>178</v>
      </c>
      <c r="C6" s="50" t="s">
        <v>171</v>
      </c>
      <c r="D6" s="48" t="s">
        <v>394</v>
      </c>
      <c r="E6" s="50" t="s">
        <v>517</v>
      </c>
    </row>
    <row r="7" spans="1:5" ht="21.65" customHeight="1" x14ac:dyDescent="0.35">
      <c r="A7" s="221"/>
      <c r="B7" s="217" t="s">
        <v>179</v>
      </c>
      <c r="C7" s="219" t="s">
        <v>19</v>
      </c>
      <c r="D7" s="48" t="s">
        <v>195</v>
      </c>
      <c r="E7" s="211" t="s">
        <v>404</v>
      </c>
    </row>
    <row r="8" spans="1:5" ht="43.5" x14ac:dyDescent="0.35">
      <c r="A8" s="221"/>
      <c r="B8" s="217"/>
      <c r="C8" s="219"/>
      <c r="D8" s="48" t="s">
        <v>193</v>
      </c>
      <c r="E8" s="212"/>
    </row>
    <row r="9" spans="1:5" ht="29" x14ac:dyDescent="0.35">
      <c r="A9" s="221"/>
      <c r="B9" s="217"/>
      <c r="C9" s="219"/>
      <c r="D9" s="48" t="s">
        <v>194</v>
      </c>
      <c r="E9" s="213"/>
    </row>
    <row r="10" spans="1:5" ht="29" x14ac:dyDescent="0.35">
      <c r="A10" s="222" t="s">
        <v>6</v>
      </c>
      <c r="B10" s="217" t="s">
        <v>180</v>
      </c>
      <c r="C10" s="223" t="s">
        <v>20</v>
      </c>
      <c r="D10" s="48" t="s">
        <v>159</v>
      </c>
      <c r="E10" s="211" t="s">
        <v>405</v>
      </c>
    </row>
    <row r="11" spans="1:5" ht="29" x14ac:dyDescent="0.35">
      <c r="A11" s="222"/>
      <c r="B11" s="217"/>
      <c r="C11" s="223"/>
      <c r="D11" s="48" t="s">
        <v>160</v>
      </c>
      <c r="E11" s="212"/>
    </row>
    <row r="12" spans="1:5" ht="29" x14ac:dyDescent="0.35">
      <c r="A12" s="222"/>
      <c r="B12" s="217"/>
      <c r="C12" s="223"/>
      <c r="D12" s="48" t="s">
        <v>197</v>
      </c>
      <c r="E12" s="212"/>
    </row>
    <row r="13" spans="1:5" ht="43.5" x14ac:dyDescent="0.35">
      <c r="A13" s="222"/>
      <c r="B13" s="217"/>
      <c r="C13" s="223"/>
      <c r="D13" s="48" t="s">
        <v>395</v>
      </c>
      <c r="E13" s="213"/>
    </row>
    <row r="14" spans="1:5" ht="29" x14ac:dyDescent="0.35">
      <c r="A14" s="44" t="s">
        <v>163</v>
      </c>
      <c r="B14" s="48" t="s">
        <v>181</v>
      </c>
      <c r="C14" s="50" t="s">
        <v>172</v>
      </c>
      <c r="D14" s="48" t="s">
        <v>520</v>
      </c>
      <c r="E14" s="50" t="s">
        <v>518</v>
      </c>
    </row>
    <row r="15" spans="1:5" x14ac:dyDescent="0.35">
      <c r="A15" s="47" t="s">
        <v>1048</v>
      </c>
      <c r="B15" s="48" t="s">
        <v>182</v>
      </c>
      <c r="C15" s="50" t="s">
        <v>647</v>
      </c>
      <c r="D15" s="48" t="s">
        <v>1050</v>
      </c>
      <c r="E15" s="50" t="s">
        <v>525</v>
      </c>
    </row>
    <row r="16" spans="1:5" ht="29" x14ac:dyDescent="0.35">
      <c r="A16" s="220" t="s">
        <v>1052</v>
      </c>
      <c r="B16" s="48" t="s">
        <v>183</v>
      </c>
      <c r="C16" s="48" t="s">
        <v>396</v>
      </c>
      <c r="D16" s="48" t="s">
        <v>1051</v>
      </c>
      <c r="E16" s="50" t="s">
        <v>400</v>
      </c>
    </row>
    <row r="17" spans="1:5" ht="43.5" x14ac:dyDescent="0.35">
      <c r="A17" s="220"/>
      <c r="B17" s="48" t="s">
        <v>184</v>
      </c>
      <c r="C17" s="50" t="s">
        <v>169</v>
      </c>
      <c r="D17" s="48" t="s">
        <v>196</v>
      </c>
      <c r="E17" s="50" t="s">
        <v>400</v>
      </c>
    </row>
    <row r="18" spans="1:5" ht="29" x14ac:dyDescent="0.35">
      <c r="A18" s="220"/>
      <c r="B18" s="48" t="s">
        <v>185</v>
      </c>
      <c r="C18" s="48" t="s">
        <v>397</v>
      </c>
      <c r="D18" s="48" t="s">
        <v>1053</v>
      </c>
      <c r="E18" s="50" t="s">
        <v>401</v>
      </c>
    </row>
    <row r="19" spans="1:5" ht="43.5" x14ac:dyDescent="0.35">
      <c r="A19" s="45"/>
      <c r="B19" s="48" t="s">
        <v>186</v>
      </c>
      <c r="C19" s="48" t="s">
        <v>199</v>
      </c>
      <c r="D19" s="48" t="s">
        <v>200</v>
      </c>
      <c r="E19" s="50" t="s">
        <v>401</v>
      </c>
    </row>
    <row r="20" spans="1:5" ht="29" x14ac:dyDescent="0.35">
      <c r="A20" s="45"/>
      <c r="B20" s="48" t="s">
        <v>3</v>
      </c>
      <c r="C20" s="50" t="s">
        <v>651</v>
      </c>
      <c r="D20" s="42" t="s">
        <v>201</v>
      </c>
      <c r="E20" s="50" t="s">
        <v>399</v>
      </c>
    </row>
    <row r="21" spans="1:5" x14ac:dyDescent="0.35">
      <c r="A21" s="218" t="s">
        <v>521</v>
      </c>
      <c r="B21" s="48" t="s">
        <v>187</v>
      </c>
      <c r="C21" s="59" t="s">
        <v>652</v>
      </c>
      <c r="D21" s="214" t="s">
        <v>202</v>
      </c>
      <c r="E21" s="211" t="s">
        <v>513</v>
      </c>
    </row>
    <row r="22" spans="1:5" x14ac:dyDescent="0.35">
      <c r="A22" s="218"/>
      <c r="B22" s="48" t="s">
        <v>188</v>
      </c>
      <c r="C22" s="59" t="s">
        <v>653</v>
      </c>
      <c r="D22" s="215"/>
      <c r="E22" s="212"/>
    </row>
    <row r="23" spans="1:5" x14ac:dyDescent="0.35">
      <c r="A23" s="218"/>
      <c r="B23" s="48" t="s">
        <v>189</v>
      </c>
      <c r="C23" s="59" t="s">
        <v>654</v>
      </c>
      <c r="D23" s="215"/>
      <c r="E23" s="212"/>
    </row>
    <row r="24" spans="1:5" x14ac:dyDescent="0.35">
      <c r="A24" s="218"/>
      <c r="B24" s="48" t="s">
        <v>190</v>
      </c>
      <c r="C24" s="59" t="s">
        <v>655</v>
      </c>
      <c r="D24" s="215"/>
      <c r="E24" s="212"/>
    </row>
    <row r="25" spans="1:5" x14ac:dyDescent="0.35">
      <c r="A25" s="218"/>
      <c r="B25" s="48" t="s">
        <v>191</v>
      </c>
      <c r="C25" s="59" t="s">
        <v>656</v>
      </c>
      <c r="D25" s="216"/>
      <c r="E25" s="213"/>
    </row>
    <row r="26" spans="1:5" ht="29" x14ac:dyDescent="0.35">
      <c r="A26" s="73" t="s">
        <v>526</v>
      </c>
      <c r="B26" s="48" t="s">
        <v>192</v>
      </c>
      <c r="C26" s="50" t="s">
        <v>650</v>
      </c>
      <c r="D26" s="48" t="s">
        <v>1054</v>
      </c>
      <c r="E26" s="50" t="s">
        <v>401</v>
      </c>
    </row>
    <row r="27" spans="1:5" ht="21.65" customHeight="1" x14ac:dyDescent="0.35">
      <c r="A27" s="74" t="s">
        <v>527</v>
      </c>
      <c r="B27" s="48" t="s">
        <v>198</v>
      </c>
      <c r="C27" s="48" t="s">
        <v>167</v>
      </c>
      <c r="D27" s="42" t="s">
        <v>203</v>
      </c>
      <c r="E27" s="50" t="s">
        <v>399</v>
      </c>
    </row>
    <row r="28" spans="1:5" ht="24" customHeight="1" x14ac:dyDescent="0.35">
      <c r="A28" s="46" t="s">
        <v>528</v>
      </c>
      <c r="B28" s="48" t="s">
        <v>398</v>
      </c>
      <c r="C28" s="52" t="s">
        <v>172</v>
      </c>
      <c r="D28" s="42" t="s">
        <v>514</v>
      </c>
      <c r="E28" s="50" t="s">
        <v>399</v>
      </c>
    </row>
    <row r="29" spans="1:5" ht="29" x14ac:dyDescent="0.35">
      <c r="A29" s="47" t="s">
        <v>529</v>
      </c>
      <c r="B29" s="48" t="s">
        <v>524</v>
      </c>
      <c r="C29" s="49" t="s">
        <v>9</v>
      </c>
      <c r="D29" s="48" t="s">
        <v>166</v>
      </c>
      <c r="E29" s="50"/>
    </row>
    <row r="30" spans="1:5" ht="42.65" hidden="1" customHeight="1" x14ac:dyDescent="0.35">
      <c r="A30" s="9" t="s">
        <v>157</v>
      </c>
      <c r="B30" s="48" t="s">
        <v>174</v>
      </c>
      <c r="C30" s="53"/>
      <c r="D30" s="50" t="s">
        <v>158</v>
      </c>
    </row>
  </sheetData>
  <sheetProtection algorithmName="SHA-512" hashValue="HC+8scFrCwy6TvpejGJIfpptcwP3ARtleVANF7uKuP+M0AthxNRGcFYgj2k94WjrvGwpVlVExWJ0fhkmvOgNag==" saltValue="X4vvlQkPgAKRNQqnc03LcQ==" spinCount="100000" sheet="1" objects="1" scenarios="1"/>
  <mergeCells count="12">
    <mergeCell ref="A21:A25"/>
    <mergeCell ref="C7:C9"/>
    <mergeCell ref="A16:A18"/>
    <mergeCell ref="A2:A9"/>
    <mergeCell ref="A10:A13"/>
    <mergeCell ref="C10:C13"/>
    <mergeCell ref="E7:E9"/>
    <mergeCell ref="E10:E13"/>
    <mergeCell ref="E21:E25"/>
    <mergeCell ref="D21:D25"/>
    <mergeCell ref="B7:B9"/>
    <mergeCell ref="B10:B13"/>
  </mergeCells>
  <pageMargins left="0.70866141732283505" right="0.70866141732283505" top="0.74803149606299202" bottom="0.74803149606299202" header="0.31496062992126" footer="0.31496062992126"/>
  <pageSetup scale="72" fitToHeight="2" orientation="landscape" horizontalDpi="1200" verticalDpi="1200" r:id="rId1"/>
  <headerFooter>
    <oddHeader>&amp;L&amp;20Definitions: Multi year commitment template</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57"/>
  <sheetViews>
    <sheetView zoomScale="90" zoomScaleNormal="90" zoomScaleSheetLayoutView="70" workbookViewId="0">
      <pane ySplit="1" topLeftCell="A2" activePane="bottomLeft" state="frozen"/>
      <selection pane="bottomLeft" activeCell="B182" sqref="B182"/>
    </sheetView>
  </sheetViews>
  <sheetFormatPr defaultRowHeight="14.5" x14ac:dyDescent="0.35"/>
  <cols>
    <col min="1" max="1" width="14.6328125" bestFit="1" customWidth="1"/>
    <col min="2" max="2" width="56.08984375" bestFit="1" customWidth="1"/>
    <col min="3" max="3" width="19" bestFit="1" customWidth="1"/>
    <col min="4" max="4" width="64.08984375" bestFit="1" customWidth="1"/>
    <col min="5" max="5" width="65.90625" bestFit="1" customWidth="1"/>
    <col min="6" max="6" width="17.6328125" bestFit="1" customWidth="1"/>
    <col min="7" max="7" width="98" bestFit="1" customWidth="1"/>
    <col min="8" max="8" width="102.54296875" bestFit="1" customWidth="1"/>
    <col min="9" max="9" width="14.453125" bestFit="1" customWidth="1"/>
    <col min="10" max="10" width="13.36328125" bestFit="1" customWidth="1"/>
    <col min="11" max="11" width="21.54296875" bestFit="1" customWidth="1"/>
    <col min="12" max="12" width="20.08984375" bestFit="1" customWidth="1"/>
    <col min="13" max="13" width="16.54296875" bestFit="1" customWidth="1"/>
    <col min="14" max="14" width="22.1796875" bestFit="1" customWidth="1"/>
    <col min="15" max="15" width="27.36328125" bestFit="1" customWidth="1"/>
  </cols>
  <sheetData>
    <row r="1" spans="1:15" s="58" customFormat="1" x14ac:dyDescent="0.35">
      <c r="A1" s="54" t="s">
        <v>386</v>
      </c>
      <c r="B1" s="55" t="s">
        <v>123</v>
      </c>
      <c r="C1" s="54" t="s">
        <v>387</v>
      </c>
      <c r="D1" s="56" t="s">
        <v>388</v>
      </c>
      <c r="E1" s="56" t="s">
        <v>390</v>
      </c>
      <c r="F1" s="56" t="s">
        <v>208</v>
      </c>
      <c r="G1" s="56" t="s">
        <v>15</v>
      </c>
      <c r="H1" s="56" t="s">
        <v>389</v>
      </c>
      <c r="I1" s="56" t="s">
        <v>16</v>
      </c>
      <c r="J1" s="56" t="s">
        <v>11</v>
      </c>
      <c r="K1" s="56" t="s">
        <v>1025</v>
      </c>
      <c r="L1" s="56" t="s">
        <v>1026</v>
      </c>
      <c r="M1" s="56" t="s">
        <v>209</v>
      </c>
      <c r="N1" s="57" t="s">
        <v>210</v>
      </c>
      <c r="O1" s="151" t="s">
        <v>20</v>
      </c>
    </row>
    <row r="2" spans="1:15" x14ac:dyDescent="0.35">
      <c r="A2" s="70" t="s">
        <v>65</v>
      </c>
      <c r="B2" s="71" t="s">
        <v>124</v>
      </c>
      <c r="C2" s="60" t="s">
        <v>509</v>
      </c>
      <c r="D2" s="61" t="s">
        <v>217</v>
      </c>
      <c r="E2" s="62" t="str">
        <f>DC[[#This Row],[Program Code]]&amp;": "&amp;DC[[#This Row],[Programme Name]]</f>
        <v>16: Governance and security</v>
      </c>
      <c r="F2" s="61" t="s">
        <v>864</v>
      </c>
      <c r="G2" s="61" t="s">
        <v>657</v>
      </c>
      <c r="H2" s="62" t="str">
        <f>DC[[#This Row],[Project Code]]&amp;" "&amp;DC[[#This Row],[Project Name]]</f>
        <v>1869 Institutional Development of Office of the President</v>
      </c>
      <c r="I2" s="122">
        <v>45839</v>
      </c>
      <c r="J2" s="122">
        <v>47664</v>
      </c>
      <c r="K2" s="63"/>
      <c r="L2" s="63"/>
      <c r="M2" s="64" t="s">
        <v>213</v>
      </c>
      <c r="N2" s="167">
        <v>47664</v>
      </c>
      <c r="O2" s="156" t="s">
        <v>773</v>
      </c>
    </row>
    <row r="3" spans="1:15" x14ac:dyDescent="0.35">
      <c r="A3" s="70" t="s">
        <v>85</v>
      </c>
      <c r="B3" s="71" t="s">
        <v>125</v>
      </c>
      <c r="C3" s="60" t="s">
        <v>509</v>
      </c>
      <c r="D3" s="61" t="s">
        <v>217</v>
      </c>
      <c r="E3" s="62" t="str">
        <f>DC[[#This Row],[Program Code]]&amp;": "&amp;DC[[#This Row],[Programme Name]]</f>
        <v>16: Governance and security</v>
      </c>
      <c r="F3" s="61" t="s">
        <v>865</v>
      </c>
      <c r="G3" s="61" t="s">
        <v>658</v>
      </c>
      <c r="H3" s="62" t="str">
        <f>DC[[#This Row],[Project Code]]&amp;" "&amp;DC[[#This Row],[Project Name]]</f>
        <v>1914 Institutional Development of State House</v>
      </c>
      <c r="I3" s="122">
        <v>45839</v>
      </c>
      <c r="J3" s="122">
        <v>47664</v>
      </c>
      <c r="K3" s="63"/>
      <c r="L3" s="63"/>
      <c r="M3" s="64" t="s">
        <v>213</v>
      </c>
      <c r="N3" s="167">
        <v>47664</v>
      </c>
      <c r="O3" s="156" t="s">
        <v>773</v>
      </c>
    </row>
    <row r="4" spans="1:15" x14ac:dyDescent="0.35">
      <c r="A4" s="70" t="s">
        <v>75</v>
      </c>
      <c r="B4" s="71" t="s">
        <v>126</v>
      </c>
      <c r="C4" s="60" t="s">
        <v>511</v>
      </c>
      <c r="D4" s="61" t="s">
        <v>774</v>
      </c>
      <c r="E4" s="62" t="str">
        <f>DC[[#This Row],[Program Code]]&amp;": "&amp;DC[[#This Row],[Programme Name]]</f>
        <v xml:space="preserve">18: Development Plan Implementation </v>
      </c>
      <c r="F4" s="61" t="s">
        <v>866</v>
      </c>
      <c r="G4" s="61" t="s">
        <v>659</v>
      </c>
      <c r="H4" s="62" t="str">
        <f>DC[[#This Row],[Project Code]]&amp;" "&amp;DC[[#This Row],[Project Name]]</f>
        <v>1916 Institutional Development of Office of the Prime Minister</v>
      </c>
      <c r="I4" s="122">
        <v>45839</v>
      </c>
      <c r="J4" s="122">
        <v>47664</v>
      </c>
      <c r="K4" s="63"/>
      <c r="L4" s="63"/>
      <c r="M4" s="64" t="s">
        <v>213</v>
      </c>
      <c r="N4" s="167">
        <v>47664</v>
      </c>
      <c r="O4" s="156" t="s">
        <v>773</v>
      </c>
    </row>
    <row r="5" spans="1:15" x14ac:dyDescent="0.35">
      <c r="A5" s="190" t="s">
        <v>75</v>
      </c>
      <c r="B5" s="191" t="s">
        <v>126</v>
      </c>
      <c r="C5" s="192" t="s">
        <v>509</v>
      </c>
      <c r="D5" s="193" t="s">
        <v>1031</v>
      </c>
      <c r="E5" s="194" t="str">
        <f>DC[[#This Row],[Program Code]]&amp;": "&amp;DC[[#This Row],[Programme Name]]</f>
        <v xml:space="preserve">16: Governance and Security  </v>
      </c>
      <c r="F5" s="195" t="s">
        <v>1011</v>
      </c>
      <c r="G5" s="193" t="s">
        <v>1012</v>
      </c>
      <c r="H5" s="194" t="str">
        <f>DC[[#This Row],[Project Code]]&amp;" "&amp;DC[[#This Row],[Project Name]]</f>
        <v>1919 Development Response to Displacement Impacts Projects (DRDIP)II</v>
      </c>
      <c r="I5" s="196">
        <v>45839</v>
      </c>
      <c r="J5" s="196">
        <v>47664</v>
      </c>
      <c r="K5" s="63"/>
      <c r="L5" s="63"/>
      <c r="M5" s="64" t="s">
        <v>213</v>
      </c>
      <c r="N5" s="167">
        <v>47664</v>
      </c>
      <c r="O5" s="193" t="s">
        <v>852</v>
      </c>
    </row>
    <row r="6" spans="1:15" x14ac:dyDescent="0.35">
      <c r="A6" s="190" t="s">
        <v>75</v>
      </c>
      <c r="B6" s="191" t="s">
        <v>126</v>
      </c>
      <c r="C6" s="192" t="s">
        <v>510</v>
      </c>
      <c r="D6" s="193" t="s">
        <v>278</v>
      </c>
      <c r="E6" s="194" t="str">
        <f>DC[[#This Row],[Program Code]]&amp;": "&amp;DC[[#This Row],[Programme Name]]</f>
        <v xml:space="preserve">17: Regional Development </v>
      </c>
      <c r="F6" s="195" t="s">
        <v>1013</v>
      </c>
      <c r="G6" s="193" t="s">
        <v>1014</v>
      </c>
      <c r="H6" s="194" t="str">
        <f>DC[[#This Row],[Project Code]]&amp;" "&amp;DC[[#This Row],[Project Name]]</f>
        <v>1920 Northern Uganda Social Action Fund (NUSAF IV)</v>
      </c>
      <c r="I6" s="196">
        <v>45839</v>
      </c>
      <c r="J6" s="196">
        <v>47664</v>
      </c>
      <c r="K6" s="63"/>
      <c r="L6" s="63"/>
      <c r="M6" s="64" t="s">
        <v>213</v>
      </c>
      <c r="N6" s="167">
        <v>47664</v>
      </c>
      <c r="O6" s="193" t="s">
        <v>852</v>
      </c>
    </row>
    <row r="7" spans="1:15" x14ac:dyDescent="0.35">
      <c r="A7" s="70" t="s">
        <v>66</v>
      </c>
      <c r="B7" s="71" t="s">
        <v>257</v>
      </c>
      <c r="C7" s="60" t="s">
        <v>509</v>
      </c>
      <c r="D7" s="61" t="s">
        <v>217</v>
      </c>
      <c r="E7" s="62" t="str">
        <f>DC[[#This Row],[Program Code]]&amp;": "&amp;DC[[#This Row],[Programme Name]]</f>
        <v>16: Governance and security</v>
      </c>
      <c r="F7" s="61" t="s">
        <v>67</v>
      </c>
      <c r="G7" s="61" t="s">
        <v>258</v>
      </c>
      <c r="H7" s="62" t="str">
        <f>DC[[#This Row],[Project Code]]&amp;" "&amp;DC[[#This Row],[Project Name]]</f>
        <v>1178 UPDF Peace Keeping Mission in Somalia</v>
      </c>
      <c r="I7" s="122">
        <v>42186</v>
      </c>
      <c r="J7" s="122">
        <v>45838</v>
      </c>
      <c r="K7" s="63"/>
      <c r="L7" s="63"/>
      <c r="M7" s="64" t="s">
        <v>1032</v>
      </c>
      <c r="N7" s="167">
        <v>46568</v>
      </c>
      <c r="O7" s="156" t="s">
        <v>780</v>
      </c>
    </row>
    <row r="8" spans="1:15" x14ac:dyDescent="0.35">
      <c r="A8" s="70" t="s">
        <v>66</v>
      </c>
      <c r="B8" s="71" t="s">
        <v>257</v>
      </c>
      <c r="C8" s="60" t="s">
        <v>509</v>
      </c>
      <c r="D8" s="61" t="s">
        <v>217</v>
      </c>
      <c r="E8" s="62" t="str">
        <f>DC[[#This Row],[Program Code]]&amp;": "&amp;DC[[#This Row],[Programme Name]]</f>
        <v>16: Governance and security</v>
      </c>
      <c r="F8" s="61" t="s">
        <v>867</v>
      </c>
      <c r="G8" s="61" t="s">
        <v>660</v>
      </c>
      <c r="H8" s="62" t="str">
        <f>DC[[#This Row],[Project Code]]&amp;" "&amp;DC[[#This Row],[Project Name]]</f>
        <v>1867 Institutional Development of Ministry of Defense and Veteran Affairs</v>
      </c>
      <c r="I8" s="122">
        <v>45839</v>
      </c>
      <c r="J8" s="122">
        <v>47664</v>
      </c>
      <c r="K8" s="63"/>
      <c r="L8" s="63"/>
      <c r="M8" s="64" t="s">
        <v>213</v>
      </c>
      <c r="N8" s="167">
        <v>47664</v>
      </c>
      <c r="O8" s="156" t="s">
        <v>773</v>
      </c>
    </row>
    <row r="9" spans="1:15" x14ac:dyDescent="0.35">
      <c r="A9" s="152" t="s">
        <v>66</v>
      </c>
      <c r="B9" s="153" t="s">
        <v>257</v>
      </c>
      <c r="C9" s="160" t="s">
        <v>509</v>
      </c>
      <c r="D9" s="156" t="s">
        <v>847</v>
      </c>
      <c r="E9" s="154" t="str">
        <f>DC[[#This Row],[Program Code]]&amp;": "&amp;DC[[#This Row],[Programme Name]]</f>
        <v xml:space="preserve">16: Governance And Security  </v>
      </c>
      <c r="F9" s="177">
        <v>1847</v>
      </c>
      <c r="G9" s="156" t="s">
        <v>845</v>
      </c>
      <c r="H9" s="154" t="str">
        <f>DC[[#This Row],[Project Code]]&amp;" "&amp;DC[[#This Row],[Project Name]]</f>
        <v>1847 Construction of a 20MW Nakasongola Solar PV Power Plant Project</v>
      </c>
      <c r="I9" s="122">
        <v>45839</v>
      </c>
      <c r="J9" s="122">
        <v>47664</v>
      </c>
      <c r="K9" s="121"/>
      <c r="L9" s="121"/>
      <c r="M9" s="156" t="s">
        <v>213</v>
      </c>
      <c r="N9" s="167">
        <v>47664</v>
      </c>
      <c r="O9" s="156" t="s">
        <v>780</v>
      </c>
    </row>
    <row r="10" spans="1:15" x14ac:dyDescent="0.35">
      <c r="A10" s="72" t="s">
        <v>76</v>
      </c>
      <c r="B10" s="71" t="s">
        <v>279</v>
      </c>
      <c r="C10" s="60" t="s">
        <v>498</v>
      </c>
      <c r="D10" s="61" t="s">
        <v>212</v>
      </c>
      <c r="E10" s="62" t="str">
        <f>DC[[#This Row],[Program Code]]&amp;": "&amp;DC[[#This Row],[Programme Name]]</f>
        <v>14: Public Sector Transformation</v>
      </c>
      <c r="F10" s="61" t="s">
        <v>868</v>
      </c>
      <c r="G10" s="61" t="s">
        <v>661</v>
      </c>
      <c r="H10" s="62" t="str">
        <f>DC[[#This Row],[Project Code]]&amp;" "&amp;DC[[#This Row],[Project Name]]</f>
        <v>1872 Institutional Development of Public Service</v>
      </c>
      <c r="I10" s="122">
        <v>45839</v>
      </c>
      <c r="J10" s="122">
        <v>47664</v>
      </c>
      <c r="K10" s="63"/>
      <c r="L10" s="63"/>
      <c r="M10" s="64" t="s">
        <v>213</v>
      </c>
      <c r="N10" s="167">
        <v>47664</v>
      </c>
      <c r="O10" s="156" t="s">
        <v>773</v>
      </c>
    </row>
    <row r="11" spans="1:15" x14ac:dyDescent="0.35">
      <c r="A11" s="70" t="s">
        <v>86</v>
      </c>
      <c r="B11" s="71" t="s">
        <v>270</v>
      </c>
      <c r="C11" s="60" t="s">
        <v>509</v>
      </c>
      <c r="D11" s="61" t="s">
        <v>217</v>
      </c>
      <c r="E11" s="62" t="str">
        <f>DC[[#This Row],[Program Code]]&amp;": "&amp;DC[[#This Row],[Programme Name]]</f>
        <v>16: Governance and security</v>
      </c>
      <c r="F11" s="61" t="s">
        <v>869</v>
      </c>
      <c r="G11" s="61" t="s">
        <v>662</v>
      </c>
      <c r="H11" s="62" t="str">
        <f>DC[[#This Row],[Project Code]]&amp;" "&amp;DC[[#This Row],[Project Name]]</f>
        <v>1935 Institutional Development of Ministry of Foreign Affairs</v>
      </c>
      <c r="I11" s="122">
        <v>45839</v>
      </c>
      <c r="J11" s="122">
        <v>47664</v>
      </c>
      <c r="K11" s="63"/>
      <c r="L11" s="63"/>
      <c r="M11" s="64" t="s">
        <v>213</v>
      </c>
      <c r="N11" s="167">
        <v>47664</v>
      </c>
      <c r="O11" s="156" t="s">
        <v>773</v>
      </c>
    </row>
    <row r="12" spans="1:15" x14ac:dyDescent="0.35">
      <c r="A12" s="70" t="s">
        <v>68</v>
      </c>
      <c r="B12" s="71" t="s">
        <v>274</v>
      </c>
      <c r="C12" s="60" t="s">
        <v>509</v>
      </c>
      <c r="D12" s="61" t="s">
        <v>217</v>
      </c>
      <c r="E12" s="62" t="str">
        <f>DC[[#This Row],[Program Code]]&amp;": "&amp;DC[[#This Row],[Programme Name]]</f>
        <v>16: Governance and security</v>
      </c>
      <c r="F12" s="61" t="s">
        <v>69</v>
      </c>
      <c r="G12" s="61" t="s">
        <v>275</v>
      </c>
      <c r="H12" s="62" t="str">
        <f>DC[[#This Row],[Project Code]]&amp;" "&amp;DC[[#This Row],[Project Name]]</f>
        <v>1242 JLOS House Project</v>
      </c>
      <c r="I12" s="122">
        <v>42186</v>
      </c>
      <c r="J12" s="122">
        <v>46934</v>
      </c>
      <c r="K12" s="63"/>
      <c r="L12" s="63"/>
      <c r="M12" s="64" t="s">
        <v>213</v>
      </c>
      <c r="N12" s="167">
        <v>46934</v>
      </c>
      <c r="O12" s="156" t="s">
        <v>780</v>
      </c>
    </row>
    <row r="13" spans="1:15" x14ac:dyDescent="0.35">
      <c r="A13" s="70" t="s">
        <v>68</v>
      </c>
      <c r="B13" s="71" t="s">
        <v>274</v>
      </c>
      <c r="C13" s="60" t="s">
        <v>509</v>
      </c>
      <c r="D13" s="61" t="s">
        <v>217</v>
      </c>
      <c r="E13" s="62" t="str">
        <f>DC[[#This Row],[Program Code]]&amp;": "&amp;DC[[#This Row],[Programme Name]]</f>
        <v>16: Governance and security</v>
      </c>
      <c r="F13" s="61" t="s">
        <v>870</v>
      </c>
      <c r="G13" s="61" t="s">
        <v>663</v>
      </c>
      <c r="H13" s="62" t="str">
        <f>DC[[#This Row],[Project Code]]&amp;" "&amp;DC[[#This Row],[Project Name]]</f>
        <v>1909 Institutional Development of Ministry of Justice and Constitutional Affairs</v>
      </c>
      <c r="I13" s="122">
        <v>45839</v>
      </c>
      <c r="J13" s="122">
        <v>47664</v>
      </c>
      <c r="K13" s="63"/>
      <c r="L13" s="63"/>
      <c r="M13" s="64" t="s">
        <v>213</v>
      </c>
      <c r="N13" s="167">
        <v>47664</v>
      </c>
      <c r="O13" s="156" t="s">
        <v>773</v>
      </c>
    </row>
    <row r="14" spans="1:15" x14ac:dyDescent="0.35">
      <c r="A14" s="70" t="s">
        <v>441</v>
      </c>
      <c r="B14" s="71" t="s">
        <v>268</v>
      </c>
      <c r="C14" s="60" t="s">
        <v>511</v>
      </c>
      <c r="D14" s="61" t="s">
        <v>228</v>
      </c>
      <c r="E14" s="62" t="str">
        <f>DC[[#This Row],[Program Code]]&amp;": "&amp;DC[[#This Row],[Programme Name]]</f>
        <v>18: Development Plan Implementation</v>
      </c>
      <c r="F14" s="61" t="s">
        <v>871</v>
      </c>
      <c r="G14" s="61" t="s">
        <v>664</v>
      </c>
      <c r="H14" s="62" t="str">
        <f>DC[[#This Row],[Project Code]]&amp;" "&amp;DC[[#This Row],[Project Name]]</f>
        <v>1939 Institutional Development of Ministry of Finance, Planning and Economic Development</v>
      </c>
      <c r="I14" s="122">
        <v>45839</v>
      </c>
      <c r="J14" s="122">
        <v>47664</v>
      </c>
      <c r="K14" s="63"/>
      <c r="L14" s="63"/>
      <c r="M14" s="64" t="s">
        <v>213</v>
      </c>
      <c r="N14" s="167">
        <v>47664</v>
      </c>
      <c r="O14" s="156" t="s">
        <v>773</v>
      </c>
    </row>
    <row r="15" spans="1:15" x14ac:dyDescent="0.35">
      <c r="A15" s="70" t="s">
        <v>441</v>
      </c>
      <c r="B15" s="71" t="s">
        <v>268</v>
      </c>
      <c r="C15" s="145" t="s">
        <v>505</v>
      </c>
      <c r="D15" s="64" t="s">
        <v>269</v>
      </c>
      <c r="E15" s="66" t="str">
        <f>DC[[#This Row],[Program Code]]&amp;": "&amp;DC[[#This Row],[Programme Name]]</f>
        <v>07: Private Sector Development</v>
      </c>
      <c r="F15" s="144" t="s">
        <v>596</v>
      </c>
      <c r="G15" s="64" t="s">
        <v>597</v>
      </c>
      <c r="H15" s="66" t="str">
        <f>DC[[#This Row],[Project Code]]&amp;" "&amp;DC[[#This Row],[Project Name]]</f>
        <v>1778 Enhancing Growth and Productivity Opportunities for Women Enterprises</v>
      </c>
      <c r="I15" s="122" t="s">
        <v>598</v>
      </c>
      <c r="J15" s="122" t="s">
        <v>599</v>
      </c>
      <c r="K15" s="63"/>
      <c r="L15" s="63"/>
      <c r="M15" s="64" t="s">
        <v>213</v>
      </c>
      <c r="N15" s="167" t="s">
        <v>599</v>
      </c>
      <c r="O15" s="156" t="s">
        <v>780</v>
      </c>
    </row>
    <row r="16" spans="1:15" x14ac:dyDescent="0.35">
      <c r="A16" s="70" t="s">
        <v>70</v>
      </c>
      <c r="B16" s="71" t="s">
        <v>273</v>
      </c>
      <c r="C16" s="60" t="s">
        <v>509</v>
      </c>
      <c r="D16" s="61" t="s">
        <v>217</v>
      </c>
      <c r="E16" s="62" t="str">
        <f>DC[[#This Row],[Program Code]]&amp;": "&amp;DC[[#This Row],[Programme Name]]</f>
        <v>16: Governance and security</v>
      </c>
      <c r="F16" s="61" t="s">
        <v>872</v>
      </c>
      <c r="G16" s="61" t="s">
        <v>665</v>
      </c>
      <c r="H16" s="62" t="str">
        <f>DC[[#This Row],[Project Code]]&amp;" "&amp;DC[[#This Row],[Project Name]]</f>
        <v>1870 Institutional Development of Ministry of Internal Affairs</v>
      </c>
      <c r="I16" s="122">
        <v>45839</v>
      </c>
      <c r="J16" s="122">
        <v>47664</v>
      </c>
      <c r="K16" s="63"/>
      <c r="L16" s="63"/>
      <c r="M16" s="64" t="s">
        <v>213</v>
      </c>
      <c r="N16" s="167">
        <v>47664</v>
      </c>
      <c r="O16" s="156" t="s">
        <v>773</v>
      </c>
    </row>
    <row r="17" spans="1:15" x14ac:dyDescent="0.35">
      <c r="A17" s="70" t="s">
        <v>12</v>
      </c>
      <c r="B17" s="71" t="s">
        <v>249</v>
      </c>
      <c r="C17" s="60" t="s">
        <v>497</v>
      </c>
      <c r="D17" s="61" t="s">
        <v>248</v>
      </c>
      <c r="E17" s="62" t="str">
        <f>DC[[#This Row],[Program Code]]&amp;": "&amp;DC[[#This Row],[Programme Name]]</f>
        <v>01: Agro-Industralisation</v>
      </c>
      <c r="F17" s="61" t="s">
        <v>31</v>
      </c>
      <c r="G17" s="61" t="s">
        <v>251</v>
      </c>
      <c r="H17" s="62" t="str">
        <f>DC[[#This Row],[Project Code]]&amp;" "&amp;DC[[#This Row],[Project Name]]</f>
        <v>1444 Agriculture Value Chain Development</v>
      </c>
      <c r="I17" s="122">
        <v>42917</v>
      </c>
      <c r="J17" s="122">
        <v>45107</v>
      </c>
      <c r="K17" s="63"/>
      <c r="L17" s="63"/>
      <c r="M17" s="64" t="s">
        <v>250</v>
      </c>
      <c r="N17" s="167">
        <v>46568</v>
      </c>
      <c r="O17" s="156" t="s">
        <v>780</v>
      </c>
    </row>
    <row r="18" spans="1:15" x14ac:dyDescent="0.35">
      <c r="A18" s="70" t="s">
        <v>12</v>
      </c>
      <c r="B18" s="71" t="s">
        <v>249</v>
      </c>
      <c r="C18" s="60" t="s">
        <v>497</v>
      </c>
      <c r="D18" s="61" t="s">
        <v>248</v>
      </c>
      <c r="E18" s="62" t="str">
        <f>DC[[#This Row],[Program Code]]&amp;": "&amp;DC[[#This Row],[Programme Name]]</f>
        <v>01: Agro-Industralisation</v>
      </c>
      <c r="F18" s="61" t="s">
        <v>32</v>
      </c>
      <c r="G18" s="61" t="s">
        <v>252</v>
      </c>
      <c r="H18" s="62" t="str">
        <f>DC[[#This Row],[Project Code]]&amp;" "&amp;DC[[#This Row],[Project Name]]</f>
        <v>1508 National Oil Palm Project</v>
      </c>
      <c r="I18" s="122">
        <v>43282</v>
      </c>
      <c r="J18" s="122">
        <v>45473</v>
      </c>
      <c r="K18" s="63"/>
      <c r="L18" s="63"/>
      <c r="M18" s="64" t="s">
        <v>213</v>
      </c>
      <c r="N18" s="167">
        <v>46934</v>
      </c>
      <c r="O18" s="156" t="s">
        <v>780</v>
      </c>
    </row>
    <row r="19" spans="1:15" x14ac:dyDescent="0.35">
      <c r="A19" s="70" t="s">
        <v>12</v>
      </c>
      <c r="B19" s="71" t="s">
        <v>249</v>
      </c>
      <c r="C19" s="60" t="s">
        <v>497</v>
      </c>
      <c r="D19" s="61" t="s">
        <v>248</v>
      </c>
      <c r="E19" s="62" t="str">
        <f>DC[[#This Row],[Program Code]]&amp;": "&amp;DC[[#This Row],[Programme Name]]</f>
        <v>01: Agro-Industralisation</v>
      </c>
      <c r="F19" s="61" t="s">
        <v>255</v>
      </c>
      <c r="G19" s="61" t="s">
        <v>256</v>
      </c>
      <c r="H19" s="62" t="str">
        <f>DC[[#This Row],[Project Code]]&amp;" "&amp;DC[[#This Row],[Project Name]]</f>
        <v>1772 National Oil Seeds Project</v>
      </c>
      <c r="I19" s="122">
        <v>44743</v>
      </c>
      <c r="J19" s="122">
        <v>46568</v>
      </c>
      <c r="K19" s="63"/>
      <c r="L19" s="63"/>
      <c r="M19" s="64" t="s">
        <v>213</v>
      </c>
      <c r="N19" s="167">
        <v>46752</v>
      </c>
      <c r="O19" s="156" t="s">
        <v>780</v>
      </c>
    </row>
    <row r="20" spans="1:15" x14ac:dyDescent="0.35">
      <c r="A20" s="70" t="s">
        <v>12</v>
      </c>
      <c r="B20" s="71" t="s">
        <v>249</v>
      </c>
      <c r="C20" s="60" t="s">
        <v>504</v>
      </c>
      <c r="D20" s="61" t="s">
        <v>253</v>
      </c>
      <c r="E20" s="62" t="str">
        <f>DC[[#This Row],[Program Code]]&amp;": "&amp;DC[[#This Row],[Programme Name]]</f>
        <v>06: Natural Resources, Environment, Climate Change, Land and Water Management</v>
      </c>
      <c r="F20" s="61" t="s">
        <v>59</v>
      </c>
      <c r="G20" s="61" t="s">
        <v>254</v>
      </c>
      <c r="H20" s="62" t="str">
        <f>DC[[#This Row],[Project Code]]&amp;" "&amp;DC[[#This Row],[Project Name]]</f>
        <v>1520 Building Resilient Communities, Wetland Ecosystems and Associated Catchments in Uganda</v>
      </c>
      <c r="I20" s="123">
        <v>44013</v>
      </c>
      <c r="J20" s="123">
        <v>45838</v>
      </c>
      <c r="K20" s="63"/>
      <c r="L20" s="63"/>
      <c r="M20" s="64" t="s">
        <v>213</v>
      </c>
      <c r="N20" s="167">
        <v>46568</v>
      </c>
      <c r="O20" s="156" t="s">
        <v>780</v>
      </c>
    </row>
    <row r="21" spans="1:15" x14ac:dyDescent="0.35">
      <c r="A21" s="70" t="s">
        <v>12</v>
      </c>
      <c r="B21" s="71" t="s">
        <v>249</v>
      </c>
      <c r="C21" s="60" t="s">
        <v>497</v>
      </c>
      <c r="D21" s="61" t="s">
        <v>248</v>
      </c>
      <c r="E21" s="62" t="str">
        <f>DC[[#This Row],[Program Code]]&amp;": "&amp;DC[[#This Row],[Programme Name]]</f>
        <v>01: Agro-Industralisation</v>
      </c>
      <c r="F21" s="61" t="s">
        <v>873</v>
      </c>
      <c r="G21" s="61" t="s">
        <v>666</v>
      </c>
      <c r="H21" s="62" t="str">
        <f>DC[[#This Row],[Project Code]]&amp;" "&amp;DC[[#This Row],[Project Name]]</f>
        <v>1879 Institutional Development of Ministry Agriculture, Animal Industry and Fisheries</v>
      </c>
      <c r="I21" s="122">
        <v>45839</v>
      </c>
      <c r="J21" s="122">
        <v>47664</v>
      </c>
      <c r="K21" s="63"/>
      <c r="L21" s="63"/>
      <c r="M21" s="64" t="s">
        <v>213</v>
      </c>
      <c r="N21" s="167">
        <v>47664</v>
      </c>
      <c r="O21" s="156" t="s">
        <v>773</v>
      </c>
    </row>
    <row r="22" spans="1:15" x14ac:dyDescent="0.35">
      <c r="A22" s="70" t="s">
        <v>12</v>
      </c>
      <c r="B22" s="71" t="s">
        <v>249</v>
      </c>
      <c r="C22" s="134" t="s">
        <v>497</v>
      </c>
      <c r="D22" s="61" t="s">
        <v>248</v>
      </c>
      <c r="E22" s="66" t="str">
        <f>DC[[#This Row],[Program Code]]&amp;": "&amp;DC[[#This Row],[Programme Name]]</f>
        <v>01: Agro-Industralisation</v>
      </c>
      <c r="F22" s="144" t="s">
        <v>592</v>
      </c>
      <c r="G22" s="64" t="s">
        <v>593</v>
      </c>
      <c r="H22" s="66" t="str">
        <f>DC[[#This Row],[Project Code]]&amp;" "&amp;DC[[#This Row],[Project Name]]</f>
        <v>1786 Uganda Climate Smart Agricultural Trnasformation Project (UCSATP)</v>
      </c>
      <c r="I22" s="122" t="s">
        <v>580</v>
      </c>
      <c r="J22" s="122" t="s">
        <v>576</v>
      </c>
      <c r="K22" s="63"/>
      <c r="L22" s="63"/>
      <c r="M22" s="64" t="s">
        <v>213</v>
      </c>
      <c r="N22" s="167" t="s">
        <v>576</v>
      </c>
      <c r="O22" s="156" t="s">
        <v>780</v>
      </c>
    </row>
    <row r="23" spans="1:15" x14ac:dyDescent="0.35">
      <c r="A23" s="70" t="s">
        <v>12</v>
      </c>
      <c r="B23" s="71" t="s">
        <v>249</v>
      </c>
      <c r="C23" s="134" t="s">
        <v>497</v>
      </c>
      <c r="D23" s="61" t="s">
        <v>248</v>
      </c>
      <c r="E23" s="66" t="str">
        <f>DC[[#This Row],[Program Code]]&amp;": "&amp;DC[[#This Row],[Programme Name]]</f>
        <v>01: Agro-Industralisation</v>
      </c>
      <c r="F23" s="144" t="s">
        <v>594</v>
      </c>
      <c r="G23" s="64" t="s">
        <v>595</v>
      </c>
      <c r="H23" s="66" t="str">
        <f>DC[[#This Row],[Project Code]]&amp;" "&amp;DC[[#This Row],[Project Name]]</f>
        <v xml:space="preserve">1802 Enhancing Agricultural Production, Quality and Standards for Market Access Project </v>
      </c>
      <c r="I23" s="122" t="s">
        <v>580</v>
      </c>
      <c r="J23" s="122" t="s">
        <v>576</v>
      </c>
      <c r="K23" s="63"/>
      <c r="L23" s="63"/>
      <c r="M23" s="64" t="s">
        <v>213</v>
      </c>
      <c r="N23" s="167" t="s">
        <v>576</v>
      </c>
      <c r="O23" s="156" t="s">
        <v>780</v>
      </c>
    </row>
    <row r="24" spans="1:15" x14ac:dyDescent="0.35">
      <c r="A24" s="152" t="s">
        <v>12</v>
      </c>
      <c r="B24" s="153" t="s">
        <v>249</v>
      </c>
      <c r="C24" s="160" t="s">
        <v>497</v>
      </c>
      <c r="D24" s="156" t="s">
        <v>836</v>
      </c>
      <c r="E24" s="154" t="str">
        <f>DC[[#This Row],[Program Code]]&amp;": "&amp;DC[[#This Row],[Programme Name]]</f>
        <v xml:space="preserve">01: Agro-Industrialization </v>
      </c>
      <c r="F24" s="155" t="s">
        <v>821</v>
      </c>
      <c r="G24" s="156" t="s">
        <v>822</v>
      </c>
      <c r="H24" s="154" t="str">
        <f>DC[[#This Row],[Project Code]]&amp;" "&amp;DC[[#This Row],[Project Name]]</f>
        <v>1831 Coffee Value Chain Development Project</v>
      </c>
      <c r="I24" s="122">
        <v>45474</v>
      </c>
      <c r="J24" s="157" t="s">
        <v>837</v>
      </c>
      <c r="K24" s="63"/>
      <c r="L24" s="63"/>
      <c r="M24" s="156" t="s">
        <v>213</v>
      </c>
      <c r="N24" s="172" t="s">
        <v>779</v>
      </c>
      <c r="O24" s="156" t="s">
        <v>780</v>
      </c>
    </row>
    <row r="25" spans="1:15" x14ac:dyDescent="0.35">
      <c r="A25" s="70" t="s">
        <v>77</v>
      </c>
      <c r="B25" s="71" t="s">
        <v>127</v>
      </c>
      <c r="C25" s="60" t="s">
        <v>497</v>
      </c>
      <c r="D25" s="61" t="s">
        <v>248</v>
      </c>
      <c r="E25" s="62" t="str">
        <f>DC[[#This Row],[Program Code]]&amp;": "&amp;DC[[#This Row],[Programme Name]]</f>
        <v>01: Agro-Industralisation</v>
      </c>
      <c r="F25" s="61" t="s">
        <v>255</v>
      </c>
      <c r="G25" s="61" t="s">
        <v>256</v>
      </c>
      <c r="H25" s="62" t="str">
        <f>DC[[#This Row],[Project Code]]&amp;" "&amp;DC[[#This Row],[Project Name]]</f>
        <v>1772 National Oil Seeds Project</v>
      </c>
      <c r="I25" s="122">
        <v>44743</v>
      </c>
      <c r="J25" s="122">
        <v>46568</v>
      </c>
      <c r="K25" s="63"/>
      <c r="L25" s="63"/>
      <c r="M25" s="64" t="s">
        <v>213</v>
      </c>
      <c r="N25" s="167">
        <v>46752</v>
      </c>
      <c r="O25" s="156" t="s">
        <v>780</v>
      </c>
    </row>
    <row r="26" spans="1:15" x14ac:dyDescent="0.35">
      <c r="A26" s="70" t="s">
        <v>77</v>
      </c>
      <c r="B26" s="71" t="s">
        <v>127</v>
      </c>
      <c r="C26" s="60" t="s">
        <v>510</v>
      </c>
      <c r="D26" s="61" t="s">
        <v>278</v>
      </c>
      <c r="E26" s="62" t="str">
        <f>DC[[#This Row],[Program Code]]&amp;": "&amp;DC[[#This Row],[Programme Name]]</f>
        <v xml:space="preserve">17: Regional Development </v>
      </c>
      <c r="F26" s="61" t="s">
        <v>874</v>
      </c>
      <c r="G26" s="61" t="s">
        <v>667</v>
      </c>
      <c r="H26" s="62" t="str">
        <f>DC[[#This Row],[Project Code]]&amp;" "&amp;DC[[#This Row],[Project Name]]</f>
        <v>1894 Institutional Development of Ministry of Local Government</v>
      </c>
      <c r="I26" s="122">
        <v>45839</v>
      </c>
      <c r="J26" s="122">
        <v>47664</v>
      </c>
      <c r="K26" s="63"/>
      <c r="L26" s="63"/>
      <c r="M26" s="64" t="s">
        <v>213</v>
      </c>
      <c r="N26" s="167">
        <v>47664</v>
      </c>
      <c r="O26" s="156" t="s">
        <v>773</v>
      </c>
    </row>
    <row r="27" spans="1:15" x14ac:dyDescent="0.35">
      <c r="A27" s="70" t="s">
        <v>77</v>
      </c>
      <c r="B27" s="71" t="s">
        <v>127</v>
      </c>
      <c r="C27" s="60" t="s">
        <v>510</v>
      </c>
      <c r="D27" s="61" t="s">
        <v>278</v>
      </c>
      <c r="E27" s="100" t="str">
        <f>DC[[#This Row],[Program Code]]&amp;": "&amp;DC[[#This Row],[Programme Name]]</f>
        <v xml:space="preserve">17: Regional Development </v>
      </c>
      <c r="F27" s="101" t="s">
        <v>532</v>
      </c>
      <c r="G27" s="61" t="s">
        <v>533</v>
      </c>
      <c r="H27" s="100" t="str">
        <f>DC[[#This Row],[Project Code]]&amp;" "&amp;DC[[#This Row],[Project Name]]</f>
        <v>1760 Rural Development and Food Security in Northern Uganda</v>
      </c>
      <c r="I27" s="122">
        <v>44378</v>
      </c>
      <c r="J27" s="122">
        <v>46203</v>
      </c>
      <c r="K27" s="102"/>
      <c r="L27" s="102"/>
      <c r="M27" s="64" t="s">
        <v>234</v>
      </c>
      <c r="N27" s="167">
        <v>46903</v>
      </c>
      <c r="O27" s="156" t="s">
        <v>780</v>
      </c>
    </row>
    <row r="28" spans="1:15" x14ac:dyDescent="0.35">
      <c r="A28" s="70" t="s">
        <v>34</v>
      </c>
      <c r="B28" s="71" t="s">
        <v>276</v>
      </c>
      <c r="C28" s="60" t="s">
        <v>500</v>
      </c>
      <c r="D28" s="61" t="s">
        <v>277</v>
      </c>
      <c r="E28" s="62" t="str">
        <f>DC[[#This Row],[Program Code]]&amp;": "&amp;DC[[#This Row],[Programme Name]]</f>
        <v xml:space="preserve">10: Sustainable Urbanization and Housing </v>
      </c>
      <c r="F28" s="61" t="s">
        <v>875</v>
      </c>
      <c r="G28" s="61" t="s">
        <v>668</v>
      </c>
      <c r="H28" s="62" t="str">
        <f>DC[[#This Row],[Project Code]]&amp;" "&amp;DC[[#This Row],[Project Name]]</f>
        <v>1898 Institutional Development of Ministry of Lands, Housing and Urban Development</v>
      </c>
      <c r="I28" s="122">
        <v>45839</v>
      </c>
      <c r="J28" s="122">
        <v>47664</v>
      </c>
      <c r="K28" s="63"/>
      <c r="L28" s="63"/>
      <c r="M28" s="64" t="s">
        <v>213</v>
      </c>
      <c r="N28" s="167">
        <v>47664</v>
      </c>
      <c r="O28" s="156" t="s">
        <v>773</v>
      </c>
    </row>
    <row r="29" spans="1:15" x14ac:dyDescent="0.35">
      <c r="A29" s="152" t="s">
        <v>34</v>
      </c>
      <c r="B29" s="153" t="s">
        <v>276</v>
      </c>
      <c r="C29" s="160" t="s">
        <v>500</v>
      </c>
      <c r="D29" s="156" t="s">
        <v>835</v>
      </c>
      <c r="E29" s="154" t="str">
        <f>DC[[#This Row],[Program Code]]&amp;": "&amp;DC[[#This Row],[Programme Name]]</f>
        <v xml:space="preserve">10: Sustainable Urbanisation And Housing </v>
      </c>
      <c r="F29" s="155" t="s">
        <v>819</v>
      </c>
      <c r="G29" s="156" t="s">
        <v>820</v>
      </c>
      <c r="H29" s="154" t="str">
        <f>DC[[#This Row],[Project Code]]&amp;" "&amp;DC[[#This Row],[Project Name]]</f>
        <v>1829 Land Economic Competitiveness Project</v>
      </c>
      <c r="I29" s="122">
        <v>45474</v>
      </c>
      <c r="J29" s="157" t="s">
        <v>837</v>
      </c>
      <c r="K29" s="63"/>
      <c r="L29" s="63"/>
      <c r="M29" s="156" t="s">
        <v>213</v>
      </c>
      <c r="N29" s="172" t="s">
        <v>779</v>
      </c>
      <c r="O29" s="156" t="s">
        <v>780</v>
      </c>
    </row>
    <row r="30" spans="1:15" x14ac:dyDescent="0.35">
      <c r="A30" s="70" t="s">
        <v>34</v>
      </c>
      <c r="B30" s="71" t="s">
        <v>276</v>
      </c>
      <c r="C30" s="60" t="s">
        <v>500</v>
      </c>
      <c r="D30" s="61" t="s">
        <v>277</v>
      </c>
      <c r="E30" s="194" t="str">
        <f>DC[[#This Row],[Program Code]]&amp;": "&amp;DC[[#This Row],[Programme Name]]</f>
        <v xml:space="preserve">10: Sustainable Urbanization and Housing </v>
      </c>
      <c r="F30" s="195" t="s">
        <v>985</v>
      </c>
      <c r="G30" s="193" t="s">
        <v>986</v>
      </c>
      <c r="H30" s="194" t="str">
        <f>DC[[#This Row],[Project Code]]&amp;" "&amp;DC[[#This Row],[Project Name]]</f>
        <v>1850 Uganda Cities and Municipalities Infrastructure Development Project (UCMID)</v>
      </c>
      <c r="I30" s="196">
        <v>45839</v>
      </c>
      <c r="J30" s="196">
        <v>47664</v>
      </c>
      <c r="K30" s="63"/>
      <c r="L30" s="63"/>
      <c r="M30" s="64" t="s">
        <v>213</v>
      </c>
      <c r="N30" s="167">
        <v>47664</v>
      </c>
      <c r="O30" s="193" t="s">
        <v>780</v>
      </c>
    </row>
    <row r="31" spans="1:15" x14ac:dyDescent="0.35">
      <c r="A31" s="70" t="s">
        <v>47</v>
      </c>
      <c r="B31" s="71" t="s">
        <v>128</v>
      </c>
      <c r="C31" s="60" t="s">
        <v>499</v>
      </c>
      <c r="D31" s="61" t="s">
        <v>225</v>
      </c>
      <c r="E31" s="62" t="str">
        <f>DC[[#This Row],[Program Code]]&amp;": "&amp;DC[[#This Row],[Programme Name]]</f>
        <v>12: Human Capital Development</v>
      </c>
      <c r="F31" s="61" t="s">
        <v>48</v>
      </c>
      <c r="G31" s="61" t="s">
        <v>260</v>
      </c>
      <c r="H31" s="62" t="str">
        <f>DC[[#This Row],[Project Code]]&amp;" "&amp;DC[[#This Row],[Project Name]]</f>
        <v>1432 OFID Funded Vocational Project Phase II</v>
      </c>
      <c r="I31" s="122">
        <v>42917</v>
      </c>
      <c r="J31" s="122">
        <v>45838</v>
      </c>
      <c r="K31" s="63"/>
      <c r="L31" s="63"/>
      <c r="M31" s="64" t="s">
        <v>1032</v>
      </c>
      <c r="N31" s="167">
        <v>46568</v>
      </c>
      <c r="O31" s="156" t="s">
        <v>780</v>
      </c>
    </row>
    <row r="32" spans="1:15" x14ac:dyDescent="0.35">
      <c r="A32" s="70" t="s">
        <v>47</v>
      </c>
      <c r="B32" s="71" t="s">
        <v>128</v>
      </c>
      <c r="C32" s="60" t="s">
        <v>499</v>
      </c>
      <c r="D32" s="61" t="s">
        <v>225</v>
      </c>
      <c r="E32" s="62" t="str">
        <f>DC[[#This Row],[Program Code]]&amp;": "&amp;DC[[#This Row],[Programme Name]]</f>
        <v>12: Human Capital Development</v>
      </c>
      <c r="F32" s="61" t="s">
        <v>876</v>
      </c>
      <c r="G32" s="61" t="s">
        <v>669</v>
      </c>
      <c r="H32" s="62" t="str">
        <f>DC[[#This Row],[Project Code]]&amp;" "&amp;DC[[#This Row],[Project Name]]</f>
        <v>1926 Institutional Development of Ministry of Education and Sports</v>
      </c>
      <c r="I32" s="122">
        <v>45839</v>
      </c>
      <c r="J32" s="122">
        <v>47664</v>
      </c>
      <c r="K32" s="63"/>
      <c r="L32" s="63"/>
      <c r="M32" s="64" t="s">
        <v>213</v>
      </c>
      <c r="N32" s="167">
        <v>47664</v>
      </c>
      <c r="O32" s="156" t="s">
        <v>773</v>
      </c>
    </row>
    <row r="33" spans="1:15" x14ac:dyDescent="0.35">
      <c r="A33" s="70" t="s">
        <v>47</v>
      </c>
      <c r="B33" s="71" t="s">
        <v>128</v>
      </c>
      <c r="C33" s="145" t="s">
        <v>499</v>
      </c>
      <c r="D33" s="64" t="s">
        <v>225</v>
      </c>
      <c r="E33" s="66" t="str">
        <f>DC[[#This Row],[Program Code]]&amp;": "&amp;DC[[#This Row],[Programme Name]]</f>
        <v>12: Human Capital Development</v>
      </c>
      <c r="F33" s="144" t="s">
        <v>604</v>
      </c>
      <c r="G33" s="64" t="s">
        <v>605</v>
      </c>
      <c r="H33" s="66" t="str">
        <f>DC[[#This Row],[Project Code]]&amp;" "&amp;DC[[#This Row],[Project Name]]</f>
        <v>1803 Development and Expansion of Health Training Institutions</v>
      </c>
      <c r="I33" s="122" t="s">
        <v>580</v>
      </c>
      <c r="J33" s="122" t="s">
        <v>576</v>
      </c>
      <c r="K33" s="63"/>
      <c r="L33" s="63"/>
      <c r="M33" s="64" t="s">
        <v>213</v>
      </c>
      <c r="N33" s="168" t="s">
        <v>576</v>
      </c>
      <c r="O33" s="156" t="s">
        <v>780</v>
      </c>
    </row>
    <row r="34" spans="1:15" x14ac:dyDescent="0.35">
      <c r="A34" s="70" t="s">
        <v>47</v>
      </c>
      <c r="B34" s="71" t="s">
        <v>128</v>
      </c>
      <c r="C34" s="145" t="s">
        <v>499</v>
      </c>
      <c r="D34" s="64" t="s">
        <v>225</v>
      </c>
      <c r="E34" s="66" t="str">
        <f>DC[[#This Row],[Program Code]]&amp;": "&amp;DC[[#This Row],[Programme Name]]</f>
        <v>12: Human Capital Development</v>
      </c>
      <c r="F34" s="144" t="s">
        <v>606</v>
      </c>
      <c r="G34" s="64" t="s">
        <v>607</v>
      </c>
      <c r="H34" s="66" t="str">
        <f>DC[[#This Row],[Project Code]]&amp;" "&amp;DC[[#This Row],[Project Name]]</f>
        <v>1804 Uganda Skills Development in Refugee and Host Communities</v>
      </c>
      <c r="I34" s="122" t="s">
        <v>580</v>
      </c>
      <c r="J34" s="122" t="s">
        <v>576</v>
      </c>
      <c r="K34" s="63"/>
      <c r="L34" s="63"/>
      <c r="M34" s="64" t="s">
        <v>213</v>
      </c>
      <c r="N34" s="168" t="s">
        <v>576</v>
      </c>
      <c r="O34" s="156" t="s">
        <v>780</v>
      </c>
    </row>
    <row r="35" spans="1:15" x14ac:dyDescent="0.35">
      <c r="A35" s="70" t="s">
        <v>47</v>
      </c>
      <c r="B35" s="71" t="s">
        <v>128</v>
      </c>
      <c r="C35" s="145" t="s">
        <v>499</v>
      </c>
      <c r="D35" s="64" t="s">
        <v>225</v>
      </c>
      <c r="E35" s="194" t="str">
        <f>DC[[#This Row],[Program Code]]&amp;": "&amp;DC[[#This Row],[Programme Name]]</f>
        <v>12: Human Capital Development</v>
      </c>
      <c r="F35" s="195" t="s">
        <v>989</v>
      </c>
      <c r="G35" s="193" t="s">
        <v>990</v>
      </c>
      <c r="H35" s="194" t="str">
        <f>DC[[#This Row],[Project Code]]&amp;" "&amp;DC[[#This Row],[Project Name]]</f>
        <v>1852 Development and Improvement of Special Needs Education II</v>
      </c>
      <c r="I35" s="196">
        <v>45839</v>
      </c>
      <c r="J35" s="196">
        <v>47664</v>
      </c>
      <c r="K35" s="63"/>
      <c r="L35" s="63"/>
      <c r="M35" s="64" t="s">
        <v>213</v>
      </c>
      <c r="N35" s="167">
        <v>47664</v>
      </c>
      <c r="O35" s="193" t="s">
        <v>780</v>
      </c>
    </row>
    <row r="36" spans="1:15" x14ac:dyDescent="0.35">
      <c r="A36" s="70" t="s">
        <v>47</v>
      </c>
      <c r="B36" s="71" t="s">
        <v>128</v>
      </c>
      <c r="C36" s="145" t="s">
        <v>499</v>
      </c>
      <c r="D36" s="64" t="s">
        <v>225</v>
      </c>
      <c r="E36" s="194" t="str">
        <f>DC[[#This Row],[Program Code]]&amp;": "&amp;DC[[#This Row],[Programme Name]]</f>
        <v>12: Human Capital Development</v>
      </c>
      <c r="F36" s="195" t="s">
        <v>991</v>
      </c>
      <c r="G36" s="193" t="s">
        <v>992</v>
      </c>
      <c r="H36" s="194" t="str">
        <f>DC[[#This Row],[Project Code]]&amp;" "&amp;DC[[#This Row],[Project Name]]</f>
        <v>1853 The Uganda Smart Education Project</v>
      </c>
      <c r="I36" s="196">
        <v>45839</v>
      </c>
      <c r="J36" s="196">
        <v>47664</v>
      </c>
      <c r="K36" s="63"/>
      <c r="L36" s="63"/>
      <c r="M36" s="64" t="s">
        <v>213</v>
      </c>
      <c r="N36" s="167">
        <v>47664</v>
      </c>
      <c r="O36" s="193" t="s">
        <v>780</v>
      </c>
    </row>
    <row r="37" spans="1:15" x14ac:dyDescent="0.35">
      <c r="A37" s="70" t="s">
        <v>47</v>
      </c>
      <c r="B37" s="71" t="s">
        <v>128</v>
      </c>
      <c r="C37" s="145" t="s">
        <v>499</v>
      </c>
      <c r="D37" s="64" t="s">
        <v>225</v>
      </c>
      <c r="E37" s="194" t="str">
        <f>DC[[#This Row],[Program Code]]&amp;": "&amp;DC[[#This Row],[Programme Name]]</f>
        <v>12: Human Capital Development</v>
      </c>
      <c r="F37" s="195" t="s">
        <v>1001</v>
      </c>
      <c r="G37" s="193" t="s">
        <v>1002</v>
      </c>
      <c r="H37" s="194" t="str">
        <f>DC[[#This Row],[Project Code]]&amp;" "&amp;DC[[#This Row],[Project Name]]</f>
        <v>1858 Development of Primary Schools Project</v>
      </c>
      <c r="I37" s="196">
        <v>45839</v>
      </c>
      <c r="J37" s="196">
        <v>47664</v>
      </c>
      <c r="K37" s="63"/>
      <c r="L37" s="63"/>
      <c r="M37" s="64" t="s">
        <v>213</v>
      </c>
      <c r="N37" s="167">
        <v>47664</v>
      </c>
      <c r="O37" s="193" t="s">
        <v>780</v>
      </c>
    </row>
    <row r="38" spans="1:15" x14ac:dyDescent="0.35">
      <c r="A38" s="190" t="s">
        <v>47</v>
      </c>
      <c r="B38" s="191" t="s">
        <v>128</v>
      </c>
      <c r="C38" s="192" t="s">
        <v>499</v>
      </c>
      <c r="D38" s="193" t="s">
        <v>225</v>
      </c>
      <c r="E38" s="194" t="str">
        <f>DC[[#This Row],[Program Code]]&amp;": "&amp;DC[[#This Row],[Programme Name]]</f>
        <v>12: Human Capital Development</v>
      </c>
      <c r="F38" s="195" t="s">
        <v>1021</v>
      </c>
      <c r="G38" s="193" t="s">
        <v>1022</v>
      </c>
      <c r="H38" s="194" t="str">
        <f>DC[[#This Row],[Project Code]]&amp;" "&amp;DC[[#This Row],[Project Name]]</f>
        <v>1995 Uganda Learning Acceleration Program (ULEARN)</v>
      </c>
      <c r="I38" s="196">
        <v>45839</v>
      </c>
      <c r="J38" s="196">
        <v>47664</v>
      </c>
      <c r="K38" s="63"/>
      <c r="L38" s="63"/>
      <c r="M38" s="64" t="s">
        <v>213</v>
      </c>
      <c r="N38" s="167">
        <v>47664</v>
      </c>
      <c r="O38" s="193" t="s">
        <v>780</v>
      </c>
    </row>
    <row r="39" spans="1:15" x14ac:dyDescent="0.35">
      <c r="A39" s="70" t="s">
        <v>49</v>
      </c>
      <c r="B39" s="71" t="s">
        <v>14</v>
      </c>
      <c r="C39" s="60" t="s">
        <v>499</v>
      </c>
      <c r="D39" s="61" t="s">
        <v>225</v>
      </c>
      <c r="E39" s="62" t="str">
        <f>DC[[#This Row],[Program Code]]&amp;": "&amp;DC[[#This Row],[Programme Name]]</f>
        <v>12: Human Capital Development</v>
      </c>
      <c r="F39" s="61" t="s">
        <v>50</v>
      </c>
      <c r="G39" s="61" t="s">
        <v>271</v>
      </c>
      <c r="H39" s="62" t="str">
        <f>DC[[#This Row],[Project Code]]&amp;" "&amp;DC[[#This Row],[Project Name]]</f>
        <v>0220 Global Fund for AIDS, TB and Malaria</v>
      </c>
      <c r="I39" s="122">
        <v>40366</v>
      </c>
      <c r="J39" s="122">
        <v>45473</v>
      </c>
      <c r="K39" s="63"/>
      <c r="L39" s="63"/>
      <c r="M39" s="64" t="s">
        <v>213</v>
      </c>
      <c r="N39" s="167">
        <v>46568</v>
      </c>
      <c r="O39" s="156" t="s">
        <v>780</v>
      </c>
    </row>
    <row r="40" spans="1:15" x14ac:dyDescent="0.35">
      <c r="A40" s="70" t="s">
        <v>49</v>
      </c>
      <c r="B40" s="71" t="s">
        <v>14</v>
      </c>
      <c r="C40" s="60" t="s">
        <v>499</v>
      </c>
      <c r="D40" s="61" t="s">
        <v>225</v>
      </c>
      <c r="E40" s="62" t="str">
        <f>DC[[#This Row],[Program Code]]&amp;": "&amp;DC[[#This Row],[Programme Name]]</f>
        <v>12: Human Capital Development</v>
      </c>
      <c r="F40" s="61" t="s">
        <v>51</v>
      </c>
      <c r="G40" s="61" t="s">
        <v>272</v>
      </c>
      <c r="H40" s="62" t="str">
        <f>DC[[#This Row],[Project Code]]&amp;" "&amp;DC[[#This Row],[Project Name]]</f>
        <v>1539 Italian support to Health Sector Decelopment Plan- Karamoja Infrastructure Development Project Phase II</v>
      </c>
      <c r="I40" s="122">
        <v>43647</v>
      </c>
      <c r="J40" s="122">
        <v>45107</v>
      </c>
      <c r="K40" s="63"/>
      <c r="L40" s="63"/>
      <c r="M40" s="64" t="s">
        <v>213</v>
      </c>
      <c r="N40" s="167">
        <v>46934</v>
      </c>
      <c r="O40" s="156" t="s">
        <v>780</v>
      </c>
    </row>
    <row r="41" spans="1:15" x14ac:dyDescent="0.35">
      <c r="A41" s="70" t="s">
        <v>49</v>
      </c>
      <c r="B41" s="71" t="s">
        <v>14</v>
      </c>
      <c r="C41" s="60" t="s">
        <v>499</v>
      </c>
      <c r="D41" s="61" t="s">
        <v>225</v>
      </c>
      <c r="E41" s="62" t="str">
        <f>DC[[#This Row],[Program Code]]&amp;": "&amp;DC[[#This Row],[Programme Name]]</f>
        <v>12: Human Capital Development</v>
      </c>
      <c r="F41" s="61" t="s">
        <v>877</v>
      </c>
      <c r="G41" s="61" t="s">
        <v>670</v>
      </c>
      <c r="H41" s="62" t="str">
        <f>DC[[#This Row],[Project Code]]&amp;" "&amp;DC[[#This Row],[Project Name]]</f>
        <v>1923 Institutional Development of Ministry of Health</v>
      </c>
      <c r="I41" s="122">
        <v>45839</v>
      </c>
      <c r="J41" s="122">
        <v>47664</v>
      </c>
      <c r="K41" s="63"/>
      <c r="L41" s="63"/>
      <c r="M41" s="64" t="s">
        <v>213</v>
      </c>
      <c r="N41" s="167">
        <v>47664</v>
      </c>
      <c r="O41" s="156" t="s">
        <v>773</v>
      </c>
    </row>
    <row r="42" spans="1:15" x14ac:dyDescent="0.35">
      <c r="A42" s="190" t="s">
        <v>49</v>
      </c>
      <c r="B42" s="191" t="s">
        <v>14</v>
      </c>
      <c r="C42" s="192" t="s">
        <v>499</v>
      </c>
      <c r="D42" s="193" t="s">
        <v>225</v>
      </c>
      <c r="E42" s="194" t="str">
        <f>DC[[#This Row],[Program Code]]&amp;": "&amp;DC[[#This Row],[Programme Name]]</f>
        <v>12: Human Capital Development</v>
      </c>
      <c r="F42" s="195" t="s">
        <v>1023</v>
      </c>
      <c r="G42" s="193" t="s">
        <v>1024</v>
      </c>
      <c r="H42" s="194" t="str">
        <f>DC[[#This Row],[Project Code]]&amp;" "&amp;DC[[#This Row],[Project Name]]</f>
        <v>1996 Emergency Medical Services Acceleration Project</v>
      </c>
      <c r="I42" s="196">
        <v>45839</v>
      </c>
      <c r="J42" s="196">
        <v>47664</v>
      </c>
      <c r="K42" s="63"/>
      <c r="L42" s="63"/>
      <c r="M42" s="64" t="s">
        <v>213</v>
      </c>
      <c r="N42" s="167">
        <v>47664</v>
      </c>
      <c r="O42" s="193" t="s">
        <v>780</v>
      </c>
    </row>
    <row r="43" spans="1:15" x14ac:dyDescent="0.35">
      <c r="A43" s="70" t="s">
        <v>439</v>
      </c>
      <c r="B43" s="71" t="s">
        <v>247</v>
      </c>
      <c r="C43" s="118" t="s">
        <v>569</v>
      </c>
      <c r="D43" s="119" t="s">
        <v>570</v>
      </c>
      <c r="E43" s="120" t="str">
        <f>DC[[#This Row],[Program Code]]&amp;": "&amp;DC[[#This Row],[Programme Name]]</f>
        <v xml:space="preserve">04: Manufacturing </v>
      </c>
      <c r="F43" s="188" t="s">
        <v>878</v>
      </c>
      <c r="G43" s="108" t="s">
        <v>671</v>
      </c>
      <c r="H43" s="120" t="str">
        <f>DC[[#This Row],[Project Code]]&amp;" "&amp;DC[[#This Row],[Project Name]]</f>
        <v>1899 Institutional Development of Ministry of Trade and Industry</v>
      </c>
      <c r="I43" s="122">
        <v>45839</v>
      </c>
      <c r="J43" s="122">
        <v>47664</v>
      </c>
      <c r="K43" s="121"/>
      <c r="L43" s="121"/>
      <c r="M43" s="64" t="s">
        <v>213</v>
      </c>
      <c r="N43" s="167">
        <v>47664</v>
      </c>
      <c r="O43" s="156" t="s">
        <v>773</v>
      </c>
    </row>
    <row r="44" spans="1:15" x14ac:dyDescent="0.35">
      <c r="A44" s="70" t="s">
        <v>37</v>
      </c>
      <c r="B44" s="71" t="s">
        <v>129</v>
      </c>
      <c r="C44" s="60" t="s">
        <v>507</v>
      </c>
      <c r="D44" s="61" t="s">
        <v>237</v>
      </c>
      <c r="E44" s="62" t="str">
        <f>DC[[#This Row],[Program Code]]&amp;": "&amp;DC[[#This Row],[Programme Name]]</f>
        <v>09: Intergrated Transport Infrastructure and Services</v>
      </c>
      <c r="F44" s="61" t="s">
        <v>101</v>
      </c>
      <c r="G44" s="61" t="s">
        <v>300</v>
      </c>
      <c r="H44" s="62" t="str">
        <f>DC[[#This Row],[Project Code]]&amp;" "&amp;DC[[#This Row],[Project Name]]</f>
        <v>1563 URC Capacity Building Project</v>
      </c>
      <c r="I44" s="122">
        <v>44013</v>
      </c>
      <c r="J44" s="122">
        <v>45838</v>
      </c>
      <c r="K44" s="63"/>
      <c r="L44" s="63"/>
      <c r="M44" s="64" t="s">
        <v>213</v>
      </c>
      <c r="N44" s="167">
        <v>46934</v>
      </c>
      <c r="O44" s="156" t="s">
        <v>780</v>
      </c>
    </row>
    <row r="45" spans="1:15" x14ac:dyDescent="0.35">
      <c r="A45" s="70" t="s">
        <v>37</v>
      </c>
      <c r="B45" s="71" t="s">
        <v>129</v>
      </c>
      <c r="C45" s="60" t="s">
        <v>507</v>
      </c>
      <c r="D45" s="61" t="s">
        <v>237</v>
      </c>
      <c r="E45" s="62" t="str">
        <f>DC[[#This Row],[Program Code]]&amp;": "&amp;DC[[#This Row],[Programme Name]]</f>
        <v>09: Intergrated Transport Infrastructure and Services</v>
      </c>
      <c r="F45" s="61" t="s">
        <v>102</v>
      </c>
      <c r="G45" s="61" t="s">
        <v>301</v>
      </c>
      <c r="H45" s="62" t="str">
        <f>DC[[#This Row],[Project Code]]&amp;" "&amp;DC[[#This Row],[Project Name]]</f>
        <v>1564 Community Roads Improvement Project</v>
      </c>
      <c r="I45" s="122">
        <v>44013</v>
      </c>
      <c r="J45" s="122">
        <v>45838</v>
      </c>
      <c r="K45" s="63"/>
      <c r="L45" s="63"/>
      <c r="M45" s="64" t="s">
        <v>213</v>
      </c>
      <c r="N45" s="167">
        <v>46934</v>
      </c>
      <c r="O45" s="156" t="s">
        <v>780</v>
      </c>
    </row>
    <row r="46" spans="1:15" x14ac:dyDescent="0.35">
      <c r="A46" s="70" t="s">
        <v>37</v>
      </c>
      <c r="B46" s="71" t="s">
        <v>129</v>
      </c>
      <c r="C46" s="60" t="s">
        <v>507</v>
      </c>
      <c r="D46" s="61" t="s">
        <v>237</v>
      </c>
      <c r="E46" s="62" t="str">
        <f>DC[[#This Row],[Program Code]]&amp;": "&amp;DC[[#This Row],[Programme Name]]</f>
        <v>09: Intergrated Transport Infrastructure and Services</v>
      </c>
      <c r="F46" s="61" t="s">
        <v>103</v>
      </c>
      <c r="G46" s="61" t="s">
        <v>302</v>
      </c>
      <c r="H46" s="62" t="str">
        <f>DC[[#This Row],[Project Code]]&amp;" "&amp;DC[[#This Row],[Project Name]]</f>
        <v>1659 Rehabilitation of the Tororo, Gulu railway line</v>
      </c>
      <c r="I46" s="122">
        <v>44013</v>
      </c>
      <c r="J46" s="122">
        <v>45838</v>
      </c>
      <c r="K46" s="63"/>
      <c r="L46" s="63"/>
      <c r="M46" s="64" t="s">
        <v>213</v>
      </c>
      <c r="N46" s="167">
        <v>46934</v>
      </c>
      <c r="O46" s="156" t="s">
        <v>780</v>
      </c>
    </row>
    <row r="47" spans="1:15" x14ac:dyDescent="0.35">
      <c r="A47" s="70" t="s">
        <v>37</v>
      </c>
      <c r="B47" s="71" t="s">
        <v>129</v>
      </c>
      <c r="C47" s="60" t="s">
        <v>507</v>
      </c>
      <c r="D47" s="61" t="s">
        <v>237</v>
      </c>
      <c r="E47" s="62" t="str">
        <f>DC[[#This Row],[Program Code]]&amp;": "&amp;DC[[#This Row],[Programme Name]]</f>
        <v>09: Intergrated Transport Infrastructure and Services</v>
      </c>
      <c r="F47" s="61" t="s">
        <v>109</v>
      </c>
      <c r="G47" s="61" t="s">
        <v>303</v>
      </c>
      <c r="H47" s="62" t="str">
        <f>DC[[#This Row],[Project Code]]&amp;" "&amp;DC[[#This Row],[Project Name]]</f>
        <v>1705 Rehabilitation and Upgrading of Urban Roads Project</v>
      </c>
      <c r="I47" s="122">
        <v>44378</v>
      </c>
      <c r="J47" s="122">
        <v>46203</v>
      </c>
      <c r="K47" s="63"/>
      <c r="L47" s="63"/>
      <c r="M47" s="64" t="s">
        <v>234</v>
      </c>
      <c r="N47" s="167">
        <v>46934</v>
      </c>
      <c r="O47" s="156" t="s">
        <v>780</v>
      </c>
    </row>
    <row r="48" spans="1:15" x14ac:dyDescent="0.35">
      <c r="A48" s="70" t="s">
        <v>37</v>
      </c>
      <c r="B48" s="71" t="s">
        <v>129</v>
      </c>
      <c r="C48" s="60" t="s">
        <v>507</v>
      </c>
      <c r="D48" s="61" t="s">
        <v>237</v>
      </c>
      <c r="E48" s="62" t="str">
        <f>DC[[#This Row],[Program Code]]&amp;": "&amp;DC[[#This Row],[Programme Name]]</f>
        <v>09: Intergrated Transport Infrastructure and Services</v>
      </c>
      <c r="F48" s="61" t="s">
        <v>304</v>
      </c>
      <c r="G48" s="61" t="s">
        <v>305</v>
      </c>
      <c r="H48" s="62" t="str">
        <f>DC[[#This Row],[Project Code]]&amp;" "&amp;DC[[#This Row],[Project Name]]</f>
        <v>1774 Streamlining Management of Motor Vehicle Registration</v>
      </c>
      <c r="I48" s="122">
        <v>44743</v>
      </c>
      <c r="J48" s="122">
        <v>46568</v>
      </c>
      <c r="K48" s="63"/>
      <c r="L48" s="63"/>
      <c r="M48" s="64" t="s">
        <v>213</v>
      </c>
      <c r="N48" s="167">
        <v>46568</v>
      </c>
      <c r="O48" s="156" t="s">
        <v>780</v>
      </c>
    </row>
    <row r="49" spans="1:15" x14ac:dyDescent="0.35">
      <c r="A49" s="70" t="s">
        <v>37</v>
      </c>
      <c r="B49" s="71" t="s">
        <v>129</v>
      </c>
      <c r="C49" s="60" t="s">
        <v>507</v>
      </c>
      <c r="D49" s="61" t="s">
        <v>237</v>
      </c>
      <c r="E49" s="62" t="str">
        <f>DC[[#This Row],[Program Code]]&amp;": "&amp;DC[[#This Row],[Programme Name]]</f>
        <v>09: Intergrated Transport Infrastructure and Services</v>
      </c>
      <c r="F49" s="61" t="s">
        <v>879</v>
      </c>
      <c r="G49" s="61" t="s">
        <v>672</v>
      </c>
      <c r="H49" s="62" t="str">
        <f>DC[[#This Row],[Project Code]]&amp;" "&amp;DC[[#This Row],[Project Name]]</f>
        <v>1888 Institutional Development of Ministry of Works and Transport</v>
      </c>
      <c r="I49" s="122">
        <v>45839</v>
      </c>
      <c r="J49" s="122">
        <v>47664</v>
      </c>
      <c r="K49" s="63"/>
      <c r="L49" s="63"/>
      <c r="M49" s="64" t="s">
        <v>213</v>
      </c>
      <c r="N49" s="167">
        <v>47664</v>
      </c>
      <c r="O49" s="156" t="s">
        <v>773</v>
      </c>
    </row>
    <row r="50" spans="1:15" x14ac:dyDescent="0.35">
      <c r="A50" s="70" t="s">
        <v>37</v>
      </c>
      <c r="B50" s="71" t="s">
        <v>129</v>
      </c>
      <c r="C50" s="60" t="s">
        <v>507</v>
      </c>
      <c r="D50" s="61" t="s">
        <v>237</v>
      </c>
      <c r="E50" s="62" t="str">
        <f>DC[[#This Row],[Program Code]]&amp;": "&amp;DC[[#This Row],[Programme Name]]</f>
        <v>09: Intergrated Transport Infrastructure and Services</v>
      </c>
      <c r="F50" s="61" t="s">
        <v>38</v>
      </c>
      <c r="G50" s="61" t="s">
        <v>366</v>
      </c>
      <c r="H50" s="62" t="str">
        <f>DC[[#This Row],[Project Code]]&amp;" "&amp;DC[[#This Row],[Project Name]]</f>
        <v>1176 Hoima- Wanseko Road</v>
      </c>
      <c r="I50" s="122">
        <v>40247</v>
      </c>
      <c r="J50" s="122">
        <v>45473</v>
      </c>
      <c r="K50" s="63"/>
      <c r="L50" s="63"/>
      <c r="M50" s="64" t="s">
        <v>1032</v>
      </c>
      <c r="N50" s="167">
        <v>46568</v>
      </c>
      <c r="O50" s="156" t="s">
        <v>780</v>
      </c>
    </row>
    <row r="51" spans="1:15" x14ac:dyDescent="0.35">
      <c r="A51" s="70" t="s">
        <v>37</v>
      </c>
      <c r="B51" s="71" t="s">
        <v>129</v>
      </c>
      <c r="C51" s="60" t="s">
        <v>507</v>
      </c>
      <c r="D51" s="61" t="s">
        <v>237</v>
      </c>
      <c r="E51" s="62" t="str">
        <f>DC[[#This Row],[Program Code]]&amp;": "&amp;DC[[#This Row],[Programme Name]]</f>
        <v>09: Intergrated Transport Infrastructure and Services</v>
      </c>
      <c r="F51" s="61" t="s">
        <v>39</v>
      </c>
      <c r="G51" s="61" t="s">
        <v>367</v>
      </c>
      <c r="H51" s="62" t="str">
        <f>DC[[#This Row],[Project Code]]&amp;" "&amp;DC[[#This Row],[Project Name]]</f>
        <v>1279 Seeta-Kyaliwajjala-Matugga-Wakiso-Buloba-Nsangi</v>
      </c>
      <c r="I51" s="122">
        <v>41821</v>
      </c>
      <c r="J51" s="122">
        <v>45473</v>
      </c>
      <c r="K51" s="63"/>
      <c r="L51" s="63"/>
      <c r="M51" s="64" t="s">
        <v>234</v>
      </c>
      <c r="N51" s="167">
        <v>46934</v>
      </c>
      <c r="O51" s="156" t="s">
        <v>780</v>
      </c>
    </row>
    <row r="52" spans="1:15" x14ac:dyDescent="0.35">
      <c r="A52" s="70" t="s">
        <v>37</v>
      </c>
      <c r="B52" s="71" t="s">
        <v>129</v>
      </c>
      <c r="C52" s="60" t="s">
        <v>507</v>
      </c>
      <c r="D52" s="61" t="s">
        <v>237</v>
      </c>
      <c r="E52" s="62" t="str">
        <f>DC[[#This Row],[Program Code]]&amp;": "&amp;DC[[#This Row],[Programme Name]]</f>
        <v>09: Intergrated Transport Infrastructure and Services</v>
      </c>
      <c r="F52" s="61" t="s">
        <v>40</v>
      </c>
      <c r="G52" s="61" t="s">
        <v>368</v>
      </c>
      <c r="H52" s="62" t="str">
        <f>DC[[#This Row],[Project Code]]&amp;" "&amp;DC[[#This Row],[Project Name]]</f>
        <v>1280 Najjanankumbi-Busabala Road and Nambole-Namilyango-Seeta</v>
      </c>
      <c r="I52" s="122">
        <v>41729</v>
      </c>
      <c r="J52" s="122">
        <v>45473</v>
      </c>
      <c r="K52" s="63"/>
      <c r="L52" s="63"/>
      <c r="M52" s="64" t="s">
        <v>234</v>
      </c>
      <c r="N52" s="167">
        <v>46934</v>
      </c>
      <c r="O52" s="156" t="s">
        <v>780</v>
      </c>
    </row>
    <row r="53" spans="1:15" x14ac:dyDescent="0.35">
      <c r="A53" s="70" t="s">
        <v>37</v>
      </c>
      <c r="B53" s="71" t="s">
        <v>129</v>
      </c>
      <c r="C53" s="60" t="s">
        <v>507</v>
      </c>
      <c r="D53" s="61" t="s">
        <v>237</v>
      </c>
      <c r="E53" s="62" t="str">
        <f>DC[[#This Row],[Program Code]]&amp;": "&amp;DC[[#This Row],[Programme Name]]</f>
        <v>09: Intergrated Transport Infrastructure and Services</v>
      </c>
      <c r="F53" s="61" t="s">
        <v>41</v>
      </c>
      <c r="G53" s="61" t="s">
        <v>369</v>
      </c>
      <c r="H53" s="62" t="str">
        <f>DC[[#This Row],[Project Code]]&amp;" "&amp;DC[[#This Row],[Project Name]]</f>
        <v>1313 North Eastern Road-Corridor Asset Management Project</v>
      </c>
      <c r="I53" s="122">
        <v>41821</v>
      </c>
      <c r="J53" s="122">
        <v>45473</v>
      </c>
      <c r="K53" s="63"/>
      <c r="L53" s="63"/>
      <c r="M53" s="64" t="s">
        <v>1032</v>
      </c>
      <c r="N53" s="167">
        <v>46568</v>
      </c>
      <c r="O53" s="156" t="s">
        <v>780</v>
      </c>
    </row>
    <row r="54" spans="1:15" x14ac:dyDescent="0.35">
      <c r="A54" s="70" t="s">
        <v>37</v>
      </c>
      <c r="B54" s="71" t="s">
        <v>129</v>
      </c>
      <c r="C54" s="60" t="s">
        <v>507</v>
      </c>
      <c r="D54" s="61" t="s">
        <v>237</v>
      </c>
      <c r="E54" s="62" t="str">
        <f>DC[[#This Row],[Program Code]]&amp;": "&amp;DC[[#This Row],[Programme Name]]</f>
        <v>09: Intergrated Transport Infrastructure and Services</v>
      </c>
      <c r="F54" s="61" t="s">
        <v>42</v>
      </c>
      <c r="G54" s="61" t="s">
        <v>370</v>
      </c>
      <c r="H54" s="62" t="str">
        <f>DC[[#This Row],[Project Code]]&amp;" "&amp;DC[[#This Row],[Project Name]]</f>
        <v>1322 Upgrading of Muyembe-Nakapiripirit (92 km)</v>
      </c>
      <c r="I54" s="122">
        <v>42186</v>
      </c>
      <c r="J54" s="122">
        <v>45473</v>
      </c>
      <c r="K54" s="63"/>
      <c r="L54" s="63"/>
      <c r="M54" s="64" t="s">
        <v>234</v>
      </c>
      <c r="N54" s="167">
        <v>46934</v>
      </c>
      <c r="O54" s="156" t="s">
        <v>780</v>
      </c>
    </row>
    <row r="55" spans="1:15" x14ac:dyDescent="0.35">
      <c r="A55" s="70" t="s">
        <v>37</v>
      </c>
      <c r="B55" s="71" t="s">
        <v>129</v>
      </c>
      <c r="C55" s="60" t="s">
        <v>507</v>
      </c>
      <c r="D55" s="61" t="s">
        <v>237</v>
      </c>
      <c r="E55" s="62" t="str">
        <f>DC[[#This Row],[Program Code]]&amp;": "&amp;DC[[#This Row],[Programme Name]]</f>
        <v>09: Intergrated Transport Infrastructure and Services</v>
      </c>
      <c r="F55" s="61" t="s">
        <v>43</v>
      </c>
      <c r="G55" s="61" t="s">
        <v>371</v>
      </c>
      <c r="H55" s="62" t="str">
        <f>DC[[#This Row],[Project Code]]&amp;" "&amp;DC[[#This Row],[Project Name]]</f>
        <v>1402 Rwenkunye -Apac- Lira -Acholibur Road</v>
      </c>
      <c r="I55" s="122">
        <v>42552</v>
      </c>
      <c r="J55" s="122">
        <v>45838</v>
      </c>
      <c r="K55" s="63"/>
      <c r="L55" s="63"/>
      <c r="M55" s="64" t="s">
        <v>1032</v>
      </c>
      <c r="N55" s="167">
        <v>46568</v>
      </c>
      <c r="O55" s="156" t="s">
        <v>780</v>
      </c>
    </row>
    <row r="56" spans="1:15" x14ac:dyDescent="0.35">
      <c r="A56" s="70" t="s">
        <v>37</v>
      </c>
      <c r="B56" s="71" t="s">
        <v>129</v>
      </c>
      <c r="C56" s="60" t="s">
        <v>507</v>
      </c>
      <c r="D56" s="61" t="s">
        <v>237</v>
      </c>
      <c r="E56" s="62" t="str">
        <f>DC[[#This Row],[Program Code]]&amp;": "&amp;DC[[#This Row],[Programme Name]]</f>
        <v>09: Intergrated Transport Infrastructure and Services</v>
      </c>
      <c r="F56" s="61" t="s">
        <v>44</v>
      </c>
      <c r="G56" s="61" t="s">
        <v>372</v>
      </c>
      <c r="H56" s="62" t="str">
        <f>DC[[#This Row],[Project Code]]&amp;" "&amp;DC[[#This Row],[Project Name]]</f>
        <v>1403 Soroti -Katakwi- Moroto -Lokitonyala Road</v>
      </c>
      <c r="I56" s="122">
        <v>42917</v>
      </c>
      <c r="J56" s="122">
        <v>45473</v>
      </c>
      <c r="K56" s="63"/>
      <c r="L56" s="63"/>
      <c r="M56" s="64" t="s">
        <v>234</v>
      </c>
      <c r="N56" s="167">
        <v>46568</v>
      </c>
      <c r="O56" s="156" t="s">
        <v>780</v>
      </c>
    </row>
    <row r="57" spans="1:15" x14ac:dyDescent="0.35">
      <c r="A57" s="70" t="s">
        <v>37</v>
      </c>
      <c r="B57" s="71" t="s">
        <v>129</v>
      </c>
      <c r="C57" s="60" t="s">
        <v>507</v>
      </c>
      <c r="D57" s="61" t="s">
        <v>237</v>
      </c>
      <c r="E57" s="62" t="str">
        <f>DC[[#This Row],[Program Code]]&amp;": "&amp;DC[[#This Row],[Programme Name]]</f>
        <v>09: Intergrated Transport Infrastructure and Services</v>
      </c>
      <c r="F57" s="61" t="s">
        <v>45</v>
      </c>
      <c r="G57" s="61" t="s">
        <v>373</v>
      </c>
      <c r="H57" s="62" t="str">
        <f>DC[[#This Row],[Project Code]]&amp;" "&amp;DC[[#This Row],[Project Name]]</f>
        <v>1404 Kibuye -Busega- Mpigi</v>
      </c>
      <c r="I57" s="122">
        <v>42552</v>
      </c>
      <c r="J57" s="122">
        <v>46203</v>
      </c>
      <c r="K57" s="63"/>
      <c r="L57" s="63"/>
      <c r="M57" s="64" t="s">
        <v>213</v>
      </c>
      <c r="N57" s="167">
        <v>46568</v>
      </c>
      <c r="O57" s="156" t="s">
        <v>780</v>
      </c>
    </row>
    <row r="58" spans="1:15" x14ac:dyDescent="0.35">
      <c r="A58" s="70" t="s">
        <v>37</v>
      </c>
      <c r="B58" s="71" t="s">
        <v>129</v>
      </c>
      <c r="C58" s="60" t="s">
        <v>507</v>
      </c>
      <c r="D58" s="61" t="s">
        <v>237</v>
      </c>
      <c r="E58" s="62" t="str">
        <f>DC[[#This Row],[Program Code]]&amp;": "&amp;DC[[#This Row],[Programme Name]]</f>
        <v>09: Intergrated Transport Infrastructure and Services</v>
      </c>
      <c r="F58" s="61" t="s">
        <v>46</v>
      </c>
      <c r="G58" s="61" t="s">
        <v>374</v>
      </c>
      <c r="H58" s="62" t="str">
        <f>DC[[#This Row],[Project Code]]&amp;" "&amp;DC[[#This Row],[Project Name]]</f>
        <v>1490 Luwero - Butalangu Road</v>
      </c>
      <c r="I58" s="122">
        <v>42917</v>
      </c>
      <c r="J58" s="122">
        <v>45473</v>
      </c>
      <c r="K58" s="63"/>
      <c r="L58" s="63"/>
      <c r="M58" s="64" t="s">
        <v>234</v>
      </c>
      <c r="N58" s="167">
        <v>46568</v>
      </c>
      <c r="O58" s="156" t="s">
        <v>780</v>
      </c>
    </row>
    <row r="59" spans="1:15" x14ac:dyDescent="0.35">
      <c r="A59" s="70" t="s">
        <v>37</v>
      </c>
      <c r="B59" s="71" t="s">
        <v>129</v>
      </c>
      <c r="C59" s="60" t="s">
        <v>507</v>
      </c>
      <c r="D59" s="61" t="s">
        <v>237</v>
      </c>
      <c r="E59" s="62" t="str">
        <f>DC[[#This Row],[Program Code]]&amp;": "&amp;DC[[#This Row],[Programme Name]]</f>
        <v>09: Intergrated Transport Infrastructure and Services</v>
      </c>
      <c r="F59" s="67" t="s">
        <v>104</v>
      </c>
      <c r="G59" s="64" t="s">
        <v>375</v>
      </c>
      <c r="H59" s="66" t="str">
        <f>DC[[#This Row],[Project Code]]&amp;" "&amp;DC[[#This Row],[Project Name]]</f>
        <v>1657 Moyo-Yumbe-Koboko road</v>
      </c>
      <c r="I59" s="122">
        <v>44013</v>
      </c>
      <c r="J59" s="122">
        <v>45838</v>
      </c>
      <c r="K59" s="63"/>
      <c r="L59" s="63"/>
      <c r="M59" s="64" t="s">
        <v>213</v>
      </c>
      <c r="N59" s="167">
        <v>46934</v>
      </c>
      <c r="O59" s="156" t="s">
        <v>780</v>
      </c>
    </row>
    <row r="60" spans="1:15" x14ac:dyDescent="0.35">
      <c r="A60" s="70" t="s">
        <v>37</v>
      </c>
      <c r="B60" s="71" t="s">
        <v>129</v>
      </c>
      <c r="C60" s="60" t="s">
        <v>507</v>
      </c>
      <c r="D60" s="61" t="s">
        <v>237</v>
      </c>
      <c r="E60" s="62" t="str">
        <f>DC[[#This Row],[Program Code]]&amp;": "&amp;DC[[#This Row],[Programme Name]]</f>
        <v>09: Intergrated Transport Infrastructure and Services</v>
      </c>
      <c r="F60" s="61" t="s">
        <v>105</v>
      </c>
      <c r="G60" s="61" t="s">
        <v>376</v>
      </c>
      <c r="H60" s="62" t="str">
        <f>DC[[#This Row],[Project Code]]&amp;" "&amp;DC[[#This Row],[Project Name]]</f>
        <v>1693 Rehabilitation of Kampala-Jinja Highway (72 Km)</v>
      </c>
      <c r="I60" s="122">
        <v>44013</v>
      </c>
      <c r="J60" s="122">
        <v>45838</v>
      </c>
      <c r="K60" s="63"/>
      <c r="L60" s="63"/>
      <c r="M60" s="64" t="s">
        <v>213</v>
      </c>
      <c r="N60" s="167">
        <v>46934</v>
      </c>
      <c r="O60" s="156" t="s">
        <v>780</v>
      </c>
    </row>
    <row r="61" spans="1:15" x14ac:dyDescent="0.35">
      <c r="A61" s="70" t="s">
        <v>37</v>
      </c>
      <c r="B61" s="71" t="s">
        <v>129</v>
      </c>
      <c r="C61" s="60" t="s">
        <v>507</v>
      </c>
      <c r="D61" s="61" t="s">
        <v>237</v>
      </c>
      <c r="E61" s="62" t="str">
        <f>DC[[#This Row],[Program Code]]&amp;": "&amp;DC[[#This Row],[Programme Name]]</f>
        <v>09: Intergrated Transport Infrastructure and Services</v>
      </c>
      <c r="F61" s="67" t="s">
        <v>106</v>
      </c>
      <c r="G61" s="64" t="s">
        <v>385</v>
      </c>
      <c r="H61" s="66" t="str">
        <f>DC[[#This Row],[Project Code]]&amp;" "&amp;DC[[#This Row],[Project Name]]</f>
        <v>1694 Rehabilitation  of Mityana-Mubende Road(100KM)</v>
      </c>
      <c r="I61" s="122">
        <v>44013</v>
      </c>
      <c r="J61" s="122">
        <v>45838</v>
      </c>
      <c r="K61" s="63"/>
      <c r="L61" s="63"/>
      <c r="M61" s="64" t="s">
        <v>213</v>
      </c>
      <c r="N61" s="167">
        <v>46934</v>
      </c>
      <c r="O61" s="156" t="s">
        <v>780</v>
      </c>
    </row>
    <row r="62" spans="1:15" x14ac:dyDescent="0.35">
      <c r="A62" s="70" t="s">
        <v>37</v>
      </c>
      <c r="B62" s="71" t="s">
        <v>129</v>
      </c>
      <c r="C62" s="60" t="s">
        <v>507</v>
      </c>
      <c r="D62" s="61" t="s">
        <v>237</v>
      </c>
      <c r="E62" s="62" t="str">
        <f>DC[[#This Row],[Program Code]]&amp;": "&amp;DC[[#This Row],[Programme Name]]</f>
        <v>09: Intergrated Transport Infrastructure and Services</v>
      </c>
      <c r="F62" s="61" t="s">
        <v>107</v>
      </c>
      <c r="G62" s="61" t="s">
        <v>377</v>
      </c>
      <c r="H62" s="62" t="str">
        <f>DC[[#This Row],[Project Code]]&amp;" "&amp;DC[[#This Row],[Project Name]]</f>
        <v>1695 Rehabilitation of Packwach-Nebbi Section 2 Road (33 Km)</v>
      </c>
      <c r="I62" s="122">
        <v>44013</v>
      </c>
      <c r="J62" s="122">
        <v>45838</v>
      </c>
      <c r="K62" s="63"/>
      <c r="L62" s="63"/>
      <c r="M62" s="64" t="s">
        <v>213</v>
      </c>
      <c r="N62" s="167">
        <v>46568</v>
      </c>
      <c r="O62" s="156" t="s">
        <v>780</v>
      </c>
    </row>
    <row r="63" spans="1:15" x14ac:dyDescent="0.35">
      <c r="A63" s="70" t="s">
        <v>37</v>
      </c>
      <c r="B63" s="71" t="s">
        <v>129</v>
      </c>
      <c r="C63" s="60" t="s">
        <v>507</v>
      </c>
      <c r="D63" s="61" t="s">
        <v>237</v>
      </c>
      <c r="E63" s="62" t="str">
        <f>DC[[#This Row],[Program Code]]&amp;": "&amp;DC[[#This Row],[Programme Name]]</f>
        <v>09: Intergrated Transport Infrastructure and Services</v>
      </c>
      <c r="F63" s="61" t="s">
        <v>378</v>
      </c>
      <c r="G63" s="61" t="s">
        <v>379</v>
      </c>
      <c r="H63" s="62" t="str">
        <f>DC[[#This Row],[Project Code]]&amp;" "&amp;DC[[#This Row],[Project Name]]</f>
        <v>1769 Upgrading of Kitgum-Kidepo Road (115 Km)</v>
      </c>
      <c r="I63" s="122">
        <v>44743</v>
      </c>
      <c r="J63" s="122">
        <v>46568</v>
      </c>
      <c r="K63" s="63"/>
      <c r="L63" s="63"/>
      <c r="M63" s="64" t="s">
        <v>213</v>
      </c>
      <c r="N63" s="167">
        <v>46568</v>
      </c>
      <c r="O63" s="156" t="s">
        <v>780</v>
      </c>
    </row>
    <row r="64" spans="1:15" x14ac:dyDescent="0.35">
      <c r="A64" s="70" t="s">
        <v>37</v>
      </c>
      <c r="B64" s="71" t="s">
        <v>129</v>
      </c>
      <c r="C64" s="60" t="s">
        <v>507</v>
      </c>
      <c r="D64" s="61" t="s">
        <v>237</v>
      </c>
      <c r="E64" s="62" t="str">
        <f>DC[[#This Row],[Program Code]]&amp;": "&amp;DC[[#This Row],[Programme Name]]</f>
        <v>09: Intergrated Transport Infrastructure and Services</v>
      </c>
      <c r="F64" s="61" t="s">
        <v>380</v>
      </c>
      <c r="G64" s="61" t="s">
        <v>381</v>
      </c>
      <c r="H64" s="62" t="str">
        <f>DC[[#This Row],[Project Code]]&amp;" "&amp;DC[[#This Row],[Project Name]]</f>
        <v>1771 Land Acquisition Project II</v>
      </c>
      <c r="I64" s="122">
        <v>44743</v>
      </c>
      <c r="J64" s="122">
        <v>46568</v>
      </c>
      <c r="K64" s="63"/>
      <c r="L64" s="63"/>
      <c r="M64" s="64" t="s">
        <v>213</v>
      </c>
      <c r="N64" s="167">
        <v>46568</v>
      </c>
      <c r="O64" s="156" t="s">
        <v>780</v>
      </c>
    </row>
    <row r="65" spans="1:15" x14ac:dyDescent="0.35">
      <c r="A65" s="70" t="s">
        <v>37</v>
      </c>
      <c r="B65" s="71" t="s">
        <v>129</v>
      </c>
      <c r="C65" s="160" t="s">
        <v>507</v>
      </c>
      <c r="D65" s="156" t="s">
        <v>833</v>
      </c>
      <c r="E65" s="154" t="str">
        <f>DC[[#This Row],[Program Code]]&amp;": "&amp;DC[[#This Row],[Programme Name]]</f>
        <v>09: Integrated Transport Infrastructure And Services</v>
      </c>
      <c r="F65" s="155" t="s">
        <v>783</v>
      </c>
      <c r="G65" s="156" t="s">
        <v>784</v>
      </c>
      <c r="H65" s="154" t="str">
        <f>DC[[#This Row],[Project Code]]&amp;" "&amp;DC[[#This Row],[Project Name]]</f>
        <v>1807 Upgrading of Iganga-Bulopa-Kamuli Road (57.2Km)</v>
      </c>
      <c r="I65" s="122">
        <v>45474</v>
      </c>
      <c r="J65" s="157" t="s">
        <v>837</v>
      </c>
      <c r="K65" s="63"/>
      <c r="L65" s="63"/>
      <c r="M65" s="156" t="s">
        <v>213</v>
      </c>
      <c r="N65" s="172" t="s">
        <v>779</v>
      </c>
      <c r="O65" s="156" t="s">
        <v>780</v>
      </c>
    </row>
    <row r="66" spans="1:15" x14ac:dyDescent="0.35">
      <c r="A66" s="70" t="s">
        <v>37</v>
      </c>
      <c r="B66" s="71" t="s">
        <v>129</v>
      </c>
      <c r="C66" s="160" t="s">
        <v>507</v>
      </c>
      <c r="D66" s="156" t="s">
        <v>833</v>
      </c>
      <c r="E66" s="154" t="str">
        <f>DC[[#This Row],[Program Code]]&amp;": "&amp;DC[[#This Row],[Programme Name]]</f>
        <v>09: Integrated Transport Infrastructure And Services</v>
      </c>
      <c r="F66" s="155" t="s">
        <v>785</v>
      </c>
      <c r="G66" s="156" t="s">
        <v>786</v>
      </c>
      <c r="H66" s="154" t="str">
        <f>DC[[#This Row],[Project Code]]&amp;" "&amp;DC[[#This Row],[Project Name]]</f>
        <v>1808 Upgrading of Mpigi-Kasanje-Buwaya,Nateete-Nakawuka-Kisubi and Connecting Roads (71.15Km)</v>
      </c>
      <c r="I66" s="122">
        <v>45474</v>
      </c>
      <c r="J66" s="157" t="s">
        <v>837</v>
      </c>
      <c r="K66" s="63"/>
      <c r="L66" s="63"/>
      <c r="M66" s="156" t="s">
        <v>213</v>
      </c>
      <c r="N66" s="172" t="s">
        <v>779</v>
      </c>
      <c r="O66" s="156" t="s">
        <v>780</v>
      </c>
    </row>
    <row r="67" spans="1:15" x14ac:dyDescent="0.35">
      <c r="A67" s="70" t="s">
        <v>37</v>
      </c>
      <c r="B67" s="71" t="s">
        <v>129</v>
      </c>
      <c r="C67" s="160" t="s">
        <v>507</v>
      </c>
      <c r="D67" s="156" t="s">
        <v>833</v>
      </c>
      <c r="E67" s="154" t="str">
        <f>DC[[#This Row],[Program Code]]&amp;": "&amp;DC[[#This Row],[Programme Name]]</f>
        <v>09: Integrated Transport Infrastructure And Services</v>
      </c>
      <c r="F67" s="155" t="s">
        <v>787</v>
      </c>
      <c r="G67" s="156" t="s">
        <v>788</v>
      </c>
      <c r="H67" s="154" t="str">
        <f>DC[[#This Row],[Project Code]]&amp;" "&amp;DC[[#This Row],[Project Name]]</f>
        <v>1809 Reconstruction of Masaka-Mutukula Road (89.5Km)</v>
      </c>
      <c r="I67" s="122">
        <v>45474</v>
      </c>
      <c r="J67" s="157" t="s">
        <v>837</v>
      </c>
      <c r="K67" s="63"/>
      <c r="L67" s="63"/>
      <c r="M67" s="156" t="s">
        <v>213</v>
      </c>
      <c r="N67" s="172" t="s">
        <v>779</v>
      </c>
      <c r="O67" s="156" t="s">
        <v>780</v>
      </c>
    </row>
    <row r="68" spans="1:15" x14ac:dyDescent="0.35">
      <c r="A68" s="70" t="s">
        <v>37</v>
      </c>
      <c r="B68" s="71" t="s">
        <v>129</v>
      </c>
      <c r="C68" s="160" t="s">
        <v>507</v>
      </c>
      <c r="D68" s="156" t="s">
        <v>833</v>
      </c>
      <c r="E68" s="154" t="str">
        <f>DC[[#This Row],[Program Code]]&amp;": "&amp;DC[[#This Row],[Programme Name]]</f>
        <v>09: Integrated Transport Infrastructure And Services</v>
      </c>
      <c r="F68" s="155" t="s">
        <v>789</v>
      </c>
      <c r="G68" s="156" t="s">
        <v>790</v>
      </c>
      <c r="H68" s="154" t="str">
        <f>DC[[#This Row],[Project Code]]&amp;" "&amp;DC[[#This Row],[Project Name]]</f>
        <v>1810 Upgrading  of Jinja-Mbulamuti-Kamuli-Bukungu Road (127Km) from Gravel to Paved Standard</v>
      </c>
      <c r="I68" s="122">
        <v>45474</v>
      </c>
      <c r="J68" s="157" t="s">
        <v>837</v>
      </c>
      <c r="K68" s="63"/>
      <c r="L68" s="63"/>
      <c r="M68" s="156" t="s">
        <v>213</v>
      </c>
      <c r="N68" s="172" t="s">
        <v>779</v>
      </c>
      <c r="O68" s="156" t="s">
        <v>780</v>
      </c>
    </row>
    <row r="69" spans="1:15" x14ac:dyDescent="0.35">
      <c r="A69" s="70" t="s">
        <v>37</v>
      </c>
      <c r="B69" s="71" t="s">
        <v>129</v>
      </c>
      <c r="C69" s="160" t="s">
        <v>507</v>
      </c>
      <c r="D69" s="156" t="s">
        <v>833</v>
      </c>
      <c r="E69" s="154" t="str">
        <f>DC[[#This Row],[Program Code]]&amp;": "&amp;DC[[#This Row],[Programme Name]]</f>
        <v>09: Integrated Transport Infrastructure And Services</v>
      </c>
      <c r="F69" s="155" t="s">
        <v>795</v>
      </c>
      <c r="G69" s="156" t="s">
        <v>796</v>
      </c>
      <c r="H69" s="154" t="str">
        <f>DC[[#This Row],[Project Code]]&amp;" "&amp;DC[[#This Row],[Project Name]]</f>
        <v>1816 Upgrading of Kumi-Ngora-Brooks Corner-Serere-Kagwara Road</v>
      </c>
      <c r="I69" s="122">
        <v>45474</v>
      </c>
      <c r="J69" s="157" t="s">
        <v>837</v>
      </c>
      <c r="K69" s="63"/>
      <c r="L69" s="63"/>
      <c r="M69" s="156" t="s">
        <v>213</v>
      </c>
      <c r="N69" s="172" t="s">
        <v>779</v>
      </c>
      <c r="O69" s="156" t="s">
        <v>780</v>
      </c>
    </row>
    <row r="70" spans="1:15" x14ac:dyDescent="0.35">
      <c r="A70" s="70" t="s">
        <v>37</v>
      </c>
      <c r="B70" s="71" t="s">
        <v>129</v>
      </c>
      <c r="C70" s="160" t="s">
        <v>507</v>
      </c>
      <c r="D70" s="156" t="s">
        <v>833</v>
      </c>
      <c r="E70" s="154" t="str">
        <f>DC[[#This Row],[Program Code]]&amp;": "&amp;DC[[#This Row],[Programme Name]]</f>
        <v>09: Integrated Transport Infrastructure And Services</v>
      </c>
      <c r="F70" s="155" t="s">
        <v>799</v>
      </c>
      <c r="G70" s="156" t="s">
        <v>800</v>
      </c>
      <c r="H70" s="154" t="str">
        <f>DC[[#This Row],[Project Code]]&amp;" "&amp;DC[[#This Row],[Project Name]]</f>
        <v>1818 Rehabilitation of Matugga-Kapeeka Road (42km)</v>
      </c>
      <c r="I70" s="122">
        <v>45474</v>
      </c>
      <c r="J70" s="157" t="s">
        <v>837</v>
      </c>
      <c r="K70" s="63"/>
      <c r="L70" s="63"/>
      <c r="M70" s="156" t="s">
        <v>213</v>
      </c>
      <c r="N70" s="172" t="s">
        <v>779</v>
      </c>
      <c r="O70" s="156" t="s">
        <v>780</v>
      </c>
    </row>
    <row r="71" spans="1:15" x14ac:dyDescent="0.35">
      <c r="A71" s="70" t="s">
        <v>37</v>
      </c>
      <c r="B71" s="71" t="s">
        <v>129</v>
      </c>
      <c r="C71" s="160" t="s">
        <v>507</v>
      </c>
      <c r="D71" s="156" t="s">
        <v>833</v>
      </c>
      <c r="E71" s="154" t="str">
        <f>DC[[#This Row],[Program Code]]&amp;": "&amp;DC[[#This Row],[Programme Name]]</f>
        <v>09: Integrated Transport Infrastructure And Services</v>
      </c>
      <c r="F71" s="155" t="s">
        <v>801</v>
      </c>
      <c r="G71" s="156" t="s">
        <v>802</v>
      </c>
      <c r="H71" s="154" t="str">
        <f>DC[[#This Row],[Project Code]]&amp;" "&amp;DC[[#This Row],[Project Name]]</f>
        <v>1819 Rehabilitation of Busunju-Kiboga-Hoima Road (145km)</v>
      </c>
      <c r="I71" s="122">
        <v>45474</v>
      </c>
      <c r="J71" s="157" t="s">
        <v>837</v>
      </c>
      <c r="K71" s="63"/>
      <c r="L71" s="63"/>
      <c r="M71" s="156" t="s">
        <v>213</v>
      </c>
      <c r="N71" s="172" t="s">
        <v>779</v>
      </c>
      <c r="O71" s="156" t="s">
        <v>780</v>
      </c>
    </row>
    <row r="72" spans="1:15" x14ac:dyDescent="0.35">
      <c r="A72" s="70" t="s">
        <v>37</v>
      </c>
      <c r="B72" s="71" t="s">
        <v>129</v>
      </c>
      <c r="C72" s="160" t="s">
        <v>507</v>
      </c>
      <c r="D72" s="156" t="s">
        <v>833</v>
      </c>
      <c r="E72" s="154" t="str">
        <f>DC[[#This Row],[Program Code]]&amp;": "&amp;DC[[#This Row],[Programme Name]]</f>
        <v>09: Integrated Transport Infrastructure And Services</v>
      </c>
      <c r="F72" s="155" t="s">
        <v>803</v>
      </c>
      <c r="G72" s="156" t="s">
        <v>804</v>
      </c>
      <c r="H72" s="154" t="str">
        <f>DC[[#This Row],[Project Code]]&amp;" "&amp;DC[[#This Row],[Project Name]]</f>
        <v>1820 Rehabilitation of Karuma-Packwach Road (106km)</v>
      </c>
      <c r="I72" s="122">
        <v>45474</v>
      </c>
      <c r="J72" s="157" t="s">
        <v>837</v>
      </c>
      <c r="K72" s="63"/>
      <c r="L72" s="63"/>
      <c r="M72" s="156" t="s">
        <v>213</v>
      </c>
      <c r="N72" s="172" t="s">
        <v>779</v>
      </c>
      <c r="O72" s="156" t="s">
        <v>780</v>
      </c>
    </row>
    <row r="73" spans="1:15" x14ac:dyDescent="0.35">
      <c r="A73" s="70" t="s">
        <v>37</v>
      </c>
      <c r="B73" s="71" t="s">
        <v>129</v>
      </c>
      <c r="C73" s="160" t="s">
        <v>507</v>
      </c>
      <c r="D73" s="156" t="s">
        <v>833</v>
      </c>
      <c r="E73" s="154" t="str">
        <f>DC[[#This Row],[Program Code]]&amp;": "&amp;DC[[#This Row],[Programme Name]]</f>
        <v>09: Integrated Transport Infrastructure And Services</v>
      </c>
      <c r="F73" s="155" t="s">
        <v>805</v>
      </c>
      <c r="G73" s="156" t="s">
        <v>806</v>
      </c>
      <c r="H73" s="154" t="str">
        <f>DC[[#This Row],[Project Code]]&amp;" "&amp;DC[[#This Row],[Project Name]]</f>
        <v>1822 Emergency Reconstruction of selected sections along Kampala -Masaka Road</v>
      </c>
      <c r="I73" s="122">
        <v>45474</v>
      </c>
      <c r="J73" s="157" t="s">
        <v>837</v>
      </c>
      <c r="K73" s="63"/>
      <c r="L73" s="63"/>
      <c r="M73" s="156" t="s">
        <v>213</v>
      </c>
      <c r="N73" s="172" t="s">
        <v>779</v>
      </c>
      <c r="O73" s="156" t="s">
        <v>780</v>
      </c>
    </row>
    <row r="74" spans="1:15" x14ac:dyDescent="0.35">
      <c r="A74" s="70" t="s">
        <v>37</v>
      </c>
      <c r="B74" s="71" t="s">
        <v>129</v>
      </c>
      <c r="C74" s="160" t="s">
        <v>507</v>
      </c>
      <c r="D74" s="156" t="s">
        <v>833</v>
      </c>
      <c r="E74" s="154" t="str">
        <f>DC[[#This Row],[Program Code]]&amp;": "&amp;DC[[#This Row],[Programme Name]]</f>
        <v>09: Integrated Transport Infrastructure And Services</v>
      </c>
      <c r="F74" s="155" t="s">
        <v>807</v>
      </c>
      <c r="G74" s="156" t="s">
        <v>808</v>
      </c>
      <c r="H74" s="154" t="str">
        <f>DC[[#This Row],[Project Code]]&amp;" "&amp;DC[[#This Row],[Project Name]]</f>
        <v>1823 Construction of New Ssezibwa Bridge</v>
      </c>
      <c r="I74" s="122">
        <v>45474</v>
      </c>
      <c r="J74" s="157" t="s">
        <v>837</v>
      </c>
      <c r="K74" s="63"/>
      <c r="L74" s="63"/>
      <c r="M74" s="156" t="s">
        <v>213</v>
      </c>
      <c r="N74" s="172" t="s">
        <v>779</v>
      </c>
      <c r="O74" s="156" t="s">
        <v>780</v>
      </c>
    </row>
    <row r="75" spans="1:15" x14ac:dyDescent="0.35">
      <c r="A75" s="70" t="s">
        <v>37</v>
      </c>
      <c r="B75" s="71" t="s">
        <v>129</v>
      </c>
      <c r="C75" s="160" t="s">
        <v>507</v>
      </c>
      <c r="D75" s="156" t="s">
        <v>833</v>
      </c>
      <c r="E75" s="154" t="str">
        <f>DC[[#This Row],[Program Code]]&amp;": "&amp;DC[[#This Row],[Programme Name]]</f>
        <v>09: Integrated Transport Infrastructure And Services</v>
      </c>
      <c r="F75" s="155" t="s">
        <v>809</v>
      </c>
      <c r="G75" s="156" t="s">
        <v>810</v>
      </c>
      <c r="H75" s="154" t="str">
        <f>DC[[#This Row],[Project Code]]&amp;" "&amp;DC[[#This Row],[Project Name]]</f>
        <v>1824 Upgrading of Hamurwa Kerere Kanungu Kanyantorogo Butogota Buhoma/ Hamayanja Ifasha Ikumba Road (143km) from Gravel to Paved Standard</v>
      </c>
      <c r="I75" s="122">
        <v>45474</v>
      </c>
      <c r="J75" s="157" t="s">
        <v>837</v>
      </c>
      <c r="K75" s="63"/>
      <c r="L75" s="63"/>
      <c r="M75" s="156" t="s">
        <v>213</v>
      </c>
      <c r="N75" s="172" t="s">
        <v>779</v>
      </c>
      <c r="O75" s="156" t="s">
        <v>780</v>
      </c>
    </row>
    <row r="76" spans="1:15" x14ac:dyDescent="0.35">
      <c r="A76" s="70" t="s">
        <v>37</v>
      </c>
      <c r="B76" s="71" t="s">
        <v>129</v>
      </c>
      <c r="C76" s="160" t="s">
        <v>507</v>
      </c>
      <c r="D76" s="156" t="s">
        <v>833</v>
      </c>
      <c r="E76" s="154" t="str">
        <f>DC[[#This Row],[Program Code]]&amp;": "&amp;DC[[#This Row],[Programme Name]]</f>
        <v>09: Integrated Transport Infrastructure And Services</v>
      </c>
      <c r="F76" s="177">
        <v>1840</v>
      </c>
      <c r="G76" s="156" t="s">
        <v>838</v>
      </c>
      <c r="H76" s="154" t="str">
        <f>DC[[#This Row],[Project Code]]&amp;" "&amp;DC[[#This Row],[Project Name]]</f>
        <v>1840 Upgrading of Karenga-Kapedo-Kaabong Road (68Km) from Gravel to Paved Standard</v>
      </c>
      <c r="I76" s="122">
        <v>45839</v>
      </c>
      <c r="J76" s="122">
        <v>47664</v>
      </c>
      <c r="K76" s="121"/>
      <c r="L76" s="121"/>
      <c r="M76" s="156" t="s">
        <v>213</v>
      </c>
      <c r="N76" s="167">
        <v>47664</v>
      </c>
      <c r="O76" s="156" t="s">
        <v>780</v>
      </c>
    </row>
    <row r="77" spans="1:15" x14ac:dyDescent="0.35">
      <c r="A77" s="70" t="s">
        <v>37</v>
      </c>
      <c r="B77" s="71" t="s">
        <v>129</v>
      </c>
      <c r="C77" s="160" t="s">
        <v>507</v>
      </c>
      <c r="D77" s="156" t="s">
        <v>833</v>
      </c>
      <c r="E77" s="154" t="str">
        <f>DC[[#This Row],[Program Code]]&amp;": "&amp;DC[[#This Row],[Programme Name]]</f>
        <v>09: Integrated Transport Infrastructure And Services</v>
      </c>
      <c r="F77" s="177">
        <v>1841</v>
      </c>
      <c r="G77" s="156" t="s">
        <v>839</v>
      </c>
      <c r="H77" s="154" t="str">
        <f>DC[[#This Row],[Project Code]]&amp;" "&amp;DC[[#This Row],[Project Name]]</f>
        <v>1841 Rehabilitation of Kikorongo-Bwera-Mpondwe Road (38.2Km)</v>
      </c>
      <c r="I77" s="122">
        <v>45839</v>
      </c>
      <c r="J77" s="122">
        <v>47664</v>
      </c>
      <c r="K77" s="121"/>
      <c r="L77" s="121"/>
      <c r="M77" s="64" t="s">
        <v>1032</v>
      </c>
      <c r="N77" s="167">
        <v>47664</v>
      </c>
      <c r="O77" s="156" t="s">
        <v>780</v>
      </c>
    </row>
    <row r="78" spans="1:15" x14ac:dyDescent="0.35">
      <c r="A78" s="70" t="s">
        <v>37</v>
      </c>
      <c r="B78" s="71" t="s">
        <v>129</v>
      </c>
      <c r="C78" s="160" t="s">
        <v>507</v>
      </c>
      <c r="D78" s="156" t="s">
        <v>833</v>
      </c>
      <c r="E78" s="154" t="str">
        <f>DC[[#This Row],[Program Code]]&amp;": "&amp;DC[[#This Row],[Programme Name]]</f>
        <v>09: Integrated Transport Infrastructure And Services</v>
      </c>
      <c r="F78" s="177">
        <v>1842</v>
      </c>
      <c r="G78" s="156" t="s">
        <v>840</v>
      </c>
      <c r="H78" s="154" t="str">
        <f>DC[[#This Row],[Project Code]]&amp;" "&amp;DC[[#This Row],[Project Name]]</f>
        <v>1842 Upgrading of Nakaseke-Singo-Kituuma Road (71Km)</v>
      </c>
      <c r="I78" s="122">
        <v>45839</v>
      </c>
      <c r="J78" s="122">
        <v>47664</v>
      </c>
      <c r="K78" s="121"/>
      <c r="L78" s="121"/>
      <c r="M78" s="156" t="s">
        <v>213</v>
      </c>
      <c r="N78" s="167">
        <v>47664</v>
      </c>
      <c r="O78" s="156" t="s">
        <v>780</v>
      </c>
    </row>
    <row r="79" spans="1:15" x14ac:dyDescent="0.35">
      <c r="A79" s="70" t="s">
        <v>37</v>
      </c>
      <c r="B79" s="71" t="s">
        <v>129</v>
      </c>
      <c r="C79" s="60" t="s">
        <v>507</v>
      </c>
      <c r="D79" s="61" t="s">
        <v>237</v>
      </c>
      <c r="E79" s="194" t="str">
        <f>DC[[#This Row],[Program Code]]&amp;": "&amp;DC[[#This Row],[Programme Name]]</f>
        <v>09: Intergrated Transport Infrastructure and Services</v>
      </c>
      <c r="F79" s="195" t="s">
        <v>983</v>
      </c>
      <c r="G79" s="193" t="s">
        <v>984</v>
      </c>
      <c r="H79" s="194" t="str">
        <f>DC[[#This Row],[Project Code]]&amp;" "&amp;DC[[#This Row],[Project Name]]</f>
        <v>1849 Construction of Standard Gauge Railway</v>
      </c>
      <c r="I79" s="196">
        <v>45839</v>
      </c>
      <c r="J79" s="196">
        <v>47664</v>
      </c>
      <c r="K79" s="63"/>
      <c r="L79" s="63"/>
      <c r="M79" s="64" t="s">
        <v>213</v>
      </c>
      <c r="N79" s="167">
        <v>47664</v>
      </c>
      <c r="O79" s="193" t="s">
        <v>780</v>
      </c>
    </row>
    <row r="80" spans="1:15" x14ac:dyDescent="0.35">
      <c r="A80" s="70" t="s">
        <v>35</v>
      </c>
      <c r="B80" s="71" t="s">
        <v>130</v>
      </c>
      <c r="C80" s="60" t="s">
        <v>506</v>
      </c>
      <c r="D80" s="61" t="s">
        <v>261</v>
      </c>
      <c r="E80" s="62" t="str">
        <f>DC[[#This Row],[Program Code]]&amp;": "&amp;DC[[#This Row],[Programme Name]]</f>
        <v>08: Sustainable Energy Development</v>
      </c>
      <c r="F80" s="61" t="s">
        <v>880</v>
      </c>
      <c r="G80" s="61" t="s">
        <v>673</v>
      </c>
      <c r="H80" s="62" t="str">
        <f>DC[[#This Row],[Project Code]]&amp;" "&amp;DC[[#This Row],[Project Name]]</f>
        <v>1885 Institutional Development of Ministry of Energy and Mineral Development (Phase II)</v>
      </c>
      <c r="I80" s="122">
        <v>45839</v>
      </c>
      <c r="J80" s="122">
        <v>47664</v>
      </c>
      <c r="K80" s="63"/>
      <c r="L80" s="63"/>
      <c r="M80" s="64" t="s">
        <v>213</v>
      </c>
      <c r="N80" s="167">
        <v>47664</v>
      </c>
      <c r="O80" s="156" t="s">
        <v>773</v>
      </c>
    </row>
    <row r="81" spans="1:15" x14ac:dyDescent="0.35">
      <c r="A81" s="70" t="s">
        <v>35</v>
      </c>
      <c r="B81" s="71" t="s">
        <v>130</v>
      </c>
      <c r="C81" s="192" t="s">
        <v>775</v>
      </c>
      <c r="D81" s="193" t="s">
        <v>776</v>
      </c>
      <c r="E81" s="62" t="str">
        <f>DC[[#This Row],[Program Code]]&amp;": "&amp;DC[[#This Row],[Programme Name]]</f>
        <v>21: Sustainable Extractives Industry Development</v>
      </c>
      <c r="F81" s="61" t="s">
        <v>100</v>
      </c>
      <c r="G81" s="61" t="s">
        <v>265</v>
      </c>
      <c r="H81" s="62" t="str">
        <f>DC[[#This Row],[Project Code]]&amp;" "&amp;DC[[#This Row],[Project Name]]</f>
        <v>1611 Petroleum Exploration and Promotion of Frontier Basins</v>
      </c>
      <c r="I81" s="122" t="s">
        <v>220</v>
      </c>
      <c r="J81" s="122">
        <v>45838</v>
      </c>
      <c r="K81" s="63"/>
      <c r="L81" s="63"/>
      <c r="M81" s="64" t="s">
        <v>234</v>
      </c>
      <c r="N81" s="167">
        <v>46568</v>
      </c>
      <c r="O81" s="156" t="s">
        <v>780</v>
      </c>
    </row>
    <row r="82" spans="1:15" x14ac:dyDescent="0.35">
      <c r="A82" s="70" t="s">
        <v>35</v>
      </c>
      <c r="B82" s="71" t="s">
        <v>130</v>
      </c>
      <c r="C82" s="60" t="s">
        <v>506</v>
      </c>
      <c r="D82" s="61" t="s">
        <v>261</v>
      </c>
      <c r="E82" s="62" t="str">
        <f>DC[[#This Row],[Program Code]]&amp;": "&amp;DC[[#This Row],[Programme Name]]</f>
        <v>08: Sustainable Energy Development</v>
      </c>
      <c r="F82" s="61" t="s">
        <v>36</v>
      </c>
      <c r="G82" s="61" t="s">
        <v>264</v>
      </c>
      <c r="H82" s="62" t="str">
        <f>DC[[#This Row],[Project Code]]&amp;" "&amp;DC[[#This Row],[Project Name]]</f>
        <v>1429 ORIO Mini Hydro Power and Rural Electrification Project</v>
      </c>
      <c r="I82" s="122" t="s">
        <v>263</v>
      </c>
      <c r="J82" s="122">
        <v>45838</v>
      </c>
      <c r="K82" s="63"/>
      <c r="L82" s="63"/>
      <c r="M82" s="64" t="s">
        <v>213</v>
      </c>
      <c r="N82" s="167">
        <v>47299</v>
      </c>
      <c r="O82" s="156" t="s">
        <v>780</v>
      </c>
    </row>
    <row r="83" spans="1:15" x14ac:dyDescent="0.35">
      <c r="A83" s="70" t="s">
        <v>35</v>
      </c>
      <c r="B83" s="71" t="s">
        <v>130</v>
      </c>
      <c r="C83" s="60" t="s">
        <v>506</v>
      </c>
      <c r="D83" s="61" t="s">
        <v>261</v>
      </c>
      <c r="E83" s="62" t="str">
        <f>DC[[#This Row],[Program Code]]&amp;": "&amp;DC[[#This Row],[Programme Name]]</f>
        <v>08: Sustainable Energy Development</v>
      </c>
      <c r="F83" s="61" t="s">
        <v>266</v>
      </c>
      <c r="G83" s="61" t="s">
        <v>267</v>
      </c>
      <c r="H83" s="62" t="str">
        <f>DC[[#This Row],[Project Code]]&amp;" "&amp;DC[[#This Row],[Project Name]]</f>
        <v>1775 Electricity Access Scale Up Project</v>
      </c>
      <c r="I83" s="122">
        <v>44743</v>
      </c>
      <c r="J83" s="122">
        <v>46568</v>
      </c>
      <c r="K83" s="63"/>
      <c r="L83" s="63"/>
      <c r="M83" s="64" t="s">
        <v>213</v>
      </c>
      <c r="N83" s="167">
        <v>46568</v>
      </c>
      <c r="O83" s="156" t="s">
        <v>780</v>
      </c>
    </row>
    <row r="84" spans="1:15" x14ac:dyDescent="0.35">
      <c r="A84" s="70" t="s">
        <v>35</v>
      </c>
      <c r="B84" s="71" t="s">
        <v>130</v>
      </c>
      <c r="C84" s="126" t="s">
        <v>506</v>
      </c>
      <c r="D84" s="127" t="s">
        <v>261</v>
      </c>
      <c r="E84" s="128" t="str">
        <f>DC[[#This Row],[Program Code]]&amp;": "&amp;DC[[#This Row],[Programme Name]]</f>
        <v>08: Sustainable Energy Development</v>
      </c>
      <c r="F84" s="129" t="s">
        <v>572</v>
      </c>
      <c r="G84" s="127" t="s">
        <v>573</v>
      </c>
      <c r="H84" s="128" t="str">
        <f>DC[[#This Row],[Project Code]]&amp;" "&amp;DC[[#This Row],[Project Name]]</f>
        <v>1800 Clean Energy Access Project</v>
      </c>
      <c r="I84" s="130">
        <v>45108</v>
      </c>
      <c r="J84" s="122" t="s">
        <v>576</v>
      </c>
      <c r="K84" s="121"/>
      <c r="L84" s="121"/>
      <c r="M84" s="119" t="s">
        <v>213</v>
      </c>
      <c r="N84" s="170" t="s">
        <v>576</v>
      </c>
      <c r="O84" s="156" t="s">
        <v>780</v>
      </c>
    </row>
    <row r="85" spans="1:15" x14ac:dyDescent="0.35">
      <c r="A85" s="70" t="s">
        <v>35</v>
      </c>
      <c r="B85" s="71" t="s">
        <v>130</v>
      </c>
      <c r="C85" s="192" t="s">
        <v>775</v>
      </c>
      <c r="D85" s="193" t="s">
        <v>776</v>
      </c>
      <c r="E85" s="128" t="str">
        <f>DC[[#This Row],[Program Code]]&amp;": "&amp;DC[[#This Row],[Programme Name]]</f>
        <v>21: Sustainable Extractives Industry Development</v>
      </c>
      <c r="F85" s="129" t="s">
        <v>574</v>
      </c>
      <c r="G85" s="127" t="s">
        <v>575</v>
      </c>
      <c r="H85" s="128" t="str">
        <f>DC[[#This Row],[Project Code]]&amp;" "&amp;DC[[#This Row],[Project Name]]</f>
        <v>1793 Midstream Petroleum Infrastructure Dvelopment Project Phase II</v>
      </c>
      <c r="I85" s="130">
        <v>45108</v>
      </c>
      <c r="J85" s="122" t="s">
        <v>577</v>
      </c>
      <c r="K85" s="121"/>
      <c r="L85" s="121"/>
      <c r="M85" s="119" t="s">
        <v>213</v>
      </c>
      <c r="N85" s="170" t="s">
        <v>577</v>
      </c>
      <c r="O85" s="156" t="s">
        <v>780</v>
      </c>
    </row>
    <row r="86" spans="1:15" x14ac:dyDescent="0.35">
      <c r="A86" s="70" t="s">
        <v>35</v>
      </c>
      <c r="B86" s="71" t="s">
        <v>130</v>
      </c>
      <c r="C86" s="118" t="s">
        <v>565</v>
      </c>
      <c r="D86" s="119" t="s">
        <v>566</v>
      </c>
      <c r="E86" s="120" t="str">
        <f>DC[[#This Row],[Program Code]]&amp;": "&amp;DC[[#This Row],[Programme Name]]</f>
        <v>02: Mineral Development</v>
      </c>
      <c r="F86" s="108" t="s">
        <v>567</v>
      </c>
      <c r="G86" s="108" t="s">
        <v>568</v>
      </c>
      <c r="H86" s="120" t="str">
        <f>DC[[#This Row],[Project Code]]&amp;" "&amp;DC[[#This Row],[Project Name]]</f>
        <v>1773 Mineral Regulation Infrastructure Project</v>
      </c>
      <c r="I86" s="141">
        <v>44743</v>
      </c>
      <c r="J86" s="141">
        <v>46568</v>
      </c>
      <c r="K86" s="121"/>
      <c r="L86" s="121"/>
      <c r="M86" s="119" t="s">
        <v>213</v>
      </c>
      <c r="N86" s="169">
        <v>46568</v>
      </c>
      <c r="O86" s="156" t="s">
        <v>780</v>
      </c>
    </row>
    <row r="87" spans="1:15" x14ac:dyDescent="0.35">
      <c r="A87" s="152" t="s">
        <v>35</v>
      </c>
      <c r="B87" s="153" t="s">
        <v>130</v>
      </c>
      <c r="C87" s="160" t="s">
        <v>506</v>
      </c>
      <c r="D87" s="156" t="s">
        <v>261</v>
      </c>
      <c r="E87" s="154" t="str">
        <f>DC[[#This Row],[Program Code]]&amp;": "&amp;DC[[#This Row],[Programme Name]]</f>
        <v>08: Sustainable Energy Development</v>
      </c>
      <c r="F87" s="155" t="s">
        <v>791</v>
      </c>
      <c r="G87" s="156" t="s">
        <v>792</v>
      </c>
      <c r="H87" s="154" t="str">
        <f>DC[[#This Row],[Project Code]]&amp;" "&amp;DC[[#This Row],[Project Name]]</f>
        <v>1812 Strengthening the National Regulatory Infrastructure for Radiation Safety and Nuclear Security</v>
      </c>
      <c r="I87" s="122">
        <v>45474</v>
      </c>
      <c r="J87" s="157" t="s">
        <v>837</v>
      </c>
      <c r="K87" s="63"/>
      <c r="L87" s="63"/>
      <c r="M87" s="156" t="s">
        <v>213</v>
      </c>
      <c r="N87" s="172" t="s">
        <v>779</v>
      </c>
      <c r="O87" s="156" t="s">
        <v>780</v>
      </c>
    </row>
    <row r="88" spans="1:15" x14ac:dyDescent="0.35">
      <c r="A88" s="152" t="s">
        <v>35</v>
      </c>
      <c r="B88" s="153" t="s">
        <v>130</v>
      </c>
      <c r="C88" s="160" t="s">
        <v>506</v>
      </c>
      <c r="D88" s="156" t="s">
        <v>261</v>
      </c>
      <c r="E88" s="154" t="str">
        <f>DC[[#This Row],[Program Code]]&amp;": "&amp;DC[[#This Row],[Programme Name]]</f>
        <v>08: Sustainable Energy Development</v>
      </c>
      <c r="F88" s="155" t="s">
        <v>815</v>
      </c>
      <c r="G88" s="156" t="s">
        <v>816</v>
      </c>
      <c r="H88" s="154" t="str">
        <f>DC[[#This Row],[Project Code]]&amp;" "&amp;DC[[#This Row],[Project Name]]</f>
        <v>1827 Construction of 400kv Karuma-Tororo Transmission Line and 132kv Ntinda Substation</v>
      </c>
      <c r="I88" s="122">
        <v>45474</v>
      </c>
      <c r="J88" s="157" t="s">
        <v>837</v>
      </c>
      <c r="K88" s="63"/>
      <c r="L88" s="63"/>
      <c r="M88" s="156" t="s">
        <v>213</v>
      </c>
      <c r="N88" s="172" t="s">
        <v>779</v>
      </c>
      <c r="O88" s="156" t="s">
        <v>780</v>
      </c>
    </row>
    <row r="89" spans="1:15" x14ac:dyDescent="0.35">
      <c r="A89" s="152" t="s">
        <v>35</v>
      </c>
      <c r="B89" s="153" t="s">
        <v>130</v>
      </c>
      <c r="C89" s="160" t="s">
        <v>506</v>
      </c>
      <c r="D89" s="156" t="s">
        <v>261</v>
      </c>
      <c r="E89" s="154" t="str">
        <f>DC[[#This Row],[Program Code]]&amp;": "&amp;DC[[#This Row],[Programme Name]]</f>
        <v>08: Sustainable Energy Development</v>
      </c>
      <c r="F89" s="155" t="s">
        <v>817</v>
      </c>
      <c r="G89" s="156" t="s">
        <v>818</v>
      </c>
      <c r="H89" s="154" t="str">
        <f>DC[[#This Row],[Project Code]]&amp;" "&amp;DC[[#This Row],[Project Name]]</f>
        <v>1828 Rural Electrification and Connectivity Project</v>
      </c>
      <c r="I89" s="122">
        <v>45474</v>
      </c>
      <c r="J89" s="157" t="s">
        <v>837</v>
      </c>
      <c r="K89" s="63"/>
      <c r="L89" s="63"/>
      <c r="M89" s="156" t="s">
        <v>213</v>
      </c>
      <c r="N89" s="172" t="s">
        <v>779</v>
      </c>
      <c r="O89" s="156" t="s">
        <v>780</v>
      </c>
    </row>
    <row r="90" spans="1:15" x14ac:dyDescent="0.35">
      <c r="A90" s="152" t="s">
        <v>35</v>
      </c>
      <c r="B90" s="153" t="s">
        <v>130</v>
      </c>
      <c r="C90" s="160" t="s">
        <v>506</v>
      </c>
      <c r="D90" s="156" t="s">
        <v>261</v>
      </c>
      <c r="E90" s="154" t="str">
        <f>DC[[#This Row],[Program Code]]&amp;": "&amp;DC[[#This Row],[Programme Name]]</f>
        <v>08: Sustainable Energy Development</v>
      </c>
      <c r="F90" s="155" t="s">
        <v>823</v>
      </c>
      <c r="G90" s="156" t="s">
        <v>824</v>
      </c>
      <c r="H90" s="154" t="str">
        <f>DC[[#This Row],[Project Code]]&amp;" "&amp;DC[[#This Row],[Project Name]]</f>
        <v>1833 Support Uganda Mineral-based Industrialisation Project (SUMIP)</v>
      </c>
      <c r="I90" s="122">
        <v>45474</v>
      </c>
      <c r="J90" s="157" t="s">
        <v>837</v>
      </c>
      <c r="K90" s="63"/>
      <c r="L90" s="63"/>
      <c r="M90" s="156" t="s">
        <v>213</v>
      </c>
      <c r="N90" s="172" t="s">
        <v>779</v>
      </c>
      <c r="O90" s="156" t="s">
        <v>780</v>
      </c>
    </row>
    <row r="91" spans="1:15" x14ac:dyDescent="0.35">
      <c r="A91" s="152" t="s">
        <v>35</v>
      </c>
      <c r="B91" s="153" t="s">
        <v>130</v>
      </c>
      <c r="C91" s="160" t="s">
        <v>506</v>
      </c>
      <c r="D91" s="156" t="s">
        <v>261</v>
      </c>
      <c r="E91" s="154" t="str">
        <f>DC[[#This Row],[Program Code]]&amp;": "&amp;DC[[#This Row],[Programme Name]]</f>
        <v>08: Sustainable Energy Development</v>
      </c>
      <c r="F91" s="177">
        <v>1844</v>
      </c>
      <c r="G91" s="156" t="s">
        <v>842</v>
      </c>
      <c r="H91" s="154" t="str">
        <f>DC[[#This Row],[Project Code]]&amp;" "&amp;DC[[#This Row],[Project Name]]</f>
        <v>1844 GET Access Uganda Mini-Grid Systems Project</v>
      </c>
      <c r="I91" s="122">
        <v>45839</v>
      </c>
      <c r="J91" s="122">
        <v>47664</v>
      </c>
      <c r="K91" s="121"/>
      <c r="L91" s="121"/>
      <c r="M91" s="156" t="s">
        <v>213</v>
      </c>
      <c r="N91" s="167">
        <v>47664</v>
      </c>
      <c r="O91" s="156" t="s">
        <v>780</v>
      </c>
    </row>
    <row r="92" spans="1:15" x14ac:dyDescent="0.35">
      <c r="A92" s="70" t="s">
        <v>35</v>
      </c>
      <c r="B92" s="71" t="s">
        <v>130</v>
      </c>
      <c r="C92" s="60" t="s">
        <v>506</v>
      </c>
      <c r="D92" s="61" t="s">
        <v>261</v>
      </c>
      <c r="E92" s="194" t="str">
        <f>DC[[#This Row],[Program Code]]&amp;": "&amp;DC[[#This Row],[Programme Name]]</f>
        <v>08: Sustainable Energy Development</v>
      </c>
      <c r="F92" s="195" t="s">
        <v>987</v>
      </c>
      <c r="G92" s="193" t="s">
        <v>988</v>
      </c>
      <c r="H92" s="194" t="str">
        <f>DC[[#This Row],[Project Code]]&amp;" "&amp;DC[[#This Row],[Project Name]]</f>
        <v>1851 Hoima-Kinyara-Kafu 220KV Transmission Line and Associated Sustations</v>
      </c>
      <c r="I92" s="196">
        <v>45839</v>
      </c>
      <c r="J92" s="196">
        <v>47664</v>
      </c>
      <c r="K92" s="63"/>
      <c r="L92" s="63"/>
      <c r="M92" s="64" t="s">
        <v>213</v>
      </c>
      <c r="N92" s="167">
        <v>47664</v>
      </c>
      <c r="O92" s="193" t="s">
        <v>780</v>
      </c>
    </row>
    <row r="93" spans="1:15" x14ac:dyDescent="0.35">
      <c r="A93" s="190" t="s">
        <v>35</v>
      </c>
      <c r="B93" s="191" t="s">
        <v>130</v>
      </c>
      <c r="C93" s="192" t="s">
        <v>775</v>
      </c>
      <c r="D93" s="193" t="s">
        <v>776</v>
      </c>
      <c r="E93" s="194" t="str">
        <f>DC[[#This Row],[Program Code]]&amp;": "&amp;DC[[#This Row],[Programme Name]]</f>
        <v>21: Sustainable Extractives Industry Development</v>
      </c>
      <c r="F93" s="195" t="s">
        <v>993</v>
      </c>
      <c r="G93" s="193" t="s">
        <v>994</v>
      </c>
      <c r="H93" s="194" t="str">
        <f>DC[[#This Row],[Project Code]]&amp;" "&amp;DC[[#This Row],[Project Name]]</f>
        <v>1854 The Uganda Geothermal Resources Development Project Phase II</v>
      </c>
      <c r="I93" s="196">
        <v>45839</v>
      </c>
      <c r="J93" s="196">
        <v>47664</v>
      </c>
      <c r="K93" s="63"/>
      <c r="L93" s="63"/>
      <c r="M93" s="64" t="s">
        <v>213</v>
      </c>
      <c r="N93" s="167">
        <v>47664</v>
      </c>
      <c r="O93" s="193" t="s">
        <v>780</v>
      </c>
    </row>
    <row r="94" spans="1:15" x14ac:dyDescent="0.35">
      <c r="A94" s="70" t="s">
        <v>35</v>
      </c>
      <c r="B94" s="71" t="s">
        <v>130</v>
      </c>
      <c r="C94" s="60" t="s">
        <v>506</v>
      </c>
      <c r="D94" s="61" t="s">
        <v>261</v>
      </c>
      <c r="E94" s="194" t="str">
        <f>DC[[#This Row],[Program Code]]&amp;": "&amp;DC[[#This Row],[Programme Name]]</f>
        <v>08: Sustainable Energy Development</v>
      </c>
      <c r="F94" s="195" t="s">
        <v>1015</v>
      </c>
      <c r="G94" s="193" t="s">
        <v>1016</v>
      </c>
      <c r="H94" s="194" t="str">
        <f>DC[[#This Row],[Project Code]]&amp;" "&amp;DC[[#This Row],[Project Name]]</f>
        <v>1992 Construction of the 400KV Olwiyo Nimule Transmission Line and Associated Substations Project</v>
      </c>
      <c r="I94" s="196">
        <v>45839</v>
      </c>
      <c r="J94" s="196">
        <v>47664</v>
      </c>
      <c r="K94" s="63"/>
      <c r="L94" s="63"/>
      <c r="M94" s="64" t="s">
        <v>213</v>
      </c>
      <c r="N94" s="167">
        <v>47664</v>
      </c>
      <c r="O94" s="193" t="s">
        <v>780</v>
      </c>
    </row>
    <row r="95" spans="1:15" x14ac:dyDescent="0.35">
      <c r="A95" s="70" t="s">
        <v>35</v>
      </c>
      <c r="B95" s="71" t="s">
        <v>130</v>
      </c>
      <c r="C95" s="60" t="s">
        <v>506</v>
      </c>
      <c r="D95" s="61" t="s">
        <v>261</v>
      </c>
      <c r="E95" s="194" t="str">
        <f>DC[[#This Row],[Program Code]]&amp;": "&amp;DC[[#This Row],[Programme Name]]</f>
        <v>08: Sustainable Energy Development</v>
      </c>
      <c r="F95" s="195" t="s">
        <v>1017</v>
      </c>
      <c r="G95" s="193" t="s">
        <v>1018</v>
      </c>
      <c r="H95" s="194" t="str">
        <f>DC[[#This Row],[Project Code]]&amp;" "&amp;DC[[#This Row],[Project Name]]</f>
        <v xml:space="preserve">1993 Rehabilitation of 380MW Nalubaale and Kira Complex </v>
      </c>
      <c r="I95" s="196">
        <v>45839</v>
      </c>
      <c r="J95" s="196">
        <v>47664</v>
      </c>
      <c r="K95" s="63"/>
      <c r="L95" s="63"/>
      <c r="M95" s="64" t="s">
        <v>213</v>
      </c>
      <c r="N95" s="167">
        <v>47664</v>
      </c>
      <c r="O95" s="193" t="s">
        <v>780</v>
      </c>
    </row>
    <row r="96" spans="1:15" x14ac:dyDescent="0.35">
      <c r="A96" s="70" t="s">
        <v>35</v>
      </c>
      <c r="B96" s="71" t="s">
        <v>130</v>
      </c>
      <c r="C96" s="60" t="s">
        <v>506</v>
      </c>
      <c r="D96" s="61" t="s">
        <v>261</v>
      </c>
      <c r="E96" s="194" t="str">
        <f>DC[[#This Row],[Program Code]]&amp;": "&amp;DC[[#This Row],[Programme Name]]</f>
        <v>08: Sustainable Energy Development</v>
      </c>
      <c r="F96" s="195" t="s">
        <v>1019</v>
      </c>
      <c r="G96" s="193" t="s">
        <v>1020</v>
      </c>
      <c r="H96" s="194" t="str">
        <f>DC[[#This Row],[Project Code]]&amp;" "&amp;DC[[#This Row],[Project Name]]</f>
        <v>1994 Upgrade of Mutundwe-Buloba-Kabulasoke-Masaka and Kabulasoke-Nkonge-Rugonjo-Nkenda 132kV Transmission line and Associated substations</v>
      </c>
      <c r="I96" s="196">
        <v>45839</v>
      </c>
      <c r="J96" s="196">
        <v>47664</v>
      </c>
      <c r="K96" s="63"/>
      <c r="L96" s="63"/>
      <c r="M96" s="64" t="s">
        <v>213</v>
      </c>
      <c r="N96" s="167">
        <v>47664</v>
      </c>
      <c r="O96" s="193" t="s">
        <v>780</v>
      </c>
    </row>
    <row r="97" spans="1:15" x14ac:dyDescent="0.35">
      <c r="A97" s="70" t="s">
        <v>63</v>
      </c>
      <c r="B97" s="71" t="s">
        <v>131</v>
      </c>
      <c r="C97" s="60" t="s">
        <v>499</v>
      </c>
      <c r="D97" s="61" t="s">
        <v>225</v>
      </c>
      <c r="E97" s="62" t="str">
        <f>DC[[#This Row],[Program Code]]&amp;": "&amp;DC[[#This Row],[Programme Name]]</f>
        <v>12: Human Capital Development</v>
      </c>
      <c r="F97" s="138" t="s">
        <v>881</v>
      </c>
      <c r="G97" s="138" t="s">
        <v>674</v>
      </c>
      <c r="H97" s="62" t="str">
        <f>DC[[#This Row],[Project Code]]&amp;" "&amp;DC[[#This Row],[Project Name]]</f>
        <v>1883 Institutional Development of Ministry of Gender, Labour and Social Development and its Institutions.</v>
      </c>
      <c r="I97" s="208">
        <v>45839</v>
      </c>
      <c r="J97" s="208">
        <v>47664</v>
      </c>
      <c r="K97" s="143"/>
      <c r="L97" s="143"/>
      <c r="M97" s="64" t="s">
        <v>213</v>
      </c>
      <c r="N97" s="210">
        <v>47664</v>
      </c>
      <c r="O97" s="156" t="s">
        <v>773</v>
      </c>
    </row>
    <row r="98" spans="1:15" x14ac:dyDescent="0.35">
      <c r="A98" s="70" t="s">
        <v>63</v>
      </c>
      <c r="B98" s="71" t="s">
        <v>131</v>
      </c>
      <c r="C98" s="145" t="s">
        <v>499</v>
      </c>
      <c r="D98" s="64" t="s">
        <v>225</v>
      </c>
      <c r="E98" s="66" t="str">
        <f>DC[[#This Row],[Program Code]]&amp;": "&amp;DC[[#This Row],[Programme Name]]</f>
        <v>12: Human Capital Development</v>
      </c>
      <c r="F98" s="178" t="s">
        <v>596</v>
      </c>
      <c r="G98" s="147" t="s">
        <v>597</v>
      </c>
      <c r="H98" s="66" t="str">
        <f>DC[[#This Row],[Project Code]]&amp;" "&amp;DC[[#This Row],[Project Name]]</f>
        <v>1778 Enhancing Growth and Productivity Opportunities for Women Enterprises</v>
      </c>
      <c r="I98" s="208" t="s">
        <v>598</v>
      </c>
      <c r="J98" s="208" t="s">
        <v>599</v>
      </c>
      <c r="K98" s="143"/>
      <c r="L98" s="143"/>
      <c r="M98" s="64" t="s">
        <v>213</v>
      </c>
      <c r="N98" s="210" t="s">
        <v>599</v>
      </c>
      <c r="O98" s="156" t="s">
        <v>780</v>
      </c>
    </row>
    <row r="99" spans="1:15" x14ac:dyDescent="0.35">
      <c r="A99" s="152" t="s">
        <v>63</v>
      </c>
      <c r="B99" s="153" t="s">
        <v>131</v>
      </c>
      <c r="C99" s="160" t="s">
        <v>499</v>
      </c>
      <c r="D99" s="156" t="s">
        <v>225</v>
      </c>
      <c r="E99" s="154" t="str">
        <f>DC[[#This Row],[Program Code]]&amp;": "&amp;DC[[#This Row],[Programme Name]]</f>
        <v>12: Human Capital Development</v>
      </c>
      <c r="F99" s="177">
        <v>1843</v>
      </c>
      <c r="G99" s="156" t="s">
        <v>841</v>
      </c>
      <c r="H99" s="154" t="str">
        <f>DC[[#This Row],[Project Code]]&amp;" "&amp;DC[[#This Row],[Project Name]]</f>
        <v>1843 Support to Integrated Community Learning for Wealth Creation (SUICOLEW)</v>
      </c>
      <c r="I99" s="122">
        <v>45839</v>
      </c>
      <c r="J99" s="122">
        <v>47664</v>
      </c>
      <c r="K99" s="121"/>
      <c r="L99" s="121"/>
      <c r="M99" s="156" t="s">
        <v>213</v>
      </c>
      <c r="N99" s="167">
        <v>47664</v>
      </c>
      <c r="O99" s="156" t="s">
        <v>780</v>
      </c>
    </row>
    <row r="100" spans="1:15" x14ac:dyDescent="0.35">
      <c r="A100" s="72" t="s">
        <v>56</v>
      </c>
      <c r="B100" s="71" t="s">
        <v>132</v>
      </c>
      <c r="C100" s="60" t="s">
        <v>504</v>
      </c>
      <c r="D100" s="61" t="s">
        <v>253</v>
      </c>
      <c r="E100" s="62" t="str">
        <f>DC[[#This Row],[Program Code]]&amp;": "&amp;DC[[#This Row],[Programme Name]]</f>
        <v>06: Natural Resources, Environment, Climate Change, Land and Water Management</v>
      </c>
      <c r="F100" s="61" t="s">
        <v>57</v>
      </c>
      <c r="G100" s="61" t="s">
        <v>283</v>
      </c>
      <c r="H100" s="62" t="str">
        <f>DC[[#This Row],[Project Code]]&amp;" "&amp;DC[[#This Row],[Project Name]]</f>
        <v>1193 Kampala Water- Lake Victoria Water &amp; Sanitation project</v>
      </c>
      <c r="I100" s="122">
        <v>40725</v>
      </c>
      <c r="J100" s="122">
        <v>45473</v>
      </c>
      <c r="K100" s="63"/>
      <c r="L100" s="63"/>
      <c r="M100" s="64" t="s">
        <v>213</v>
      </c>
      <c r="N100" s="167">
        <v>46934</v>
      </c>
      <c r="O100" s="156" t="s">
        <v>780</v>
      </c>
    </row>
    <row r="101" spans="1:15" x14ac:dyDescent="0.35">
      <c r="A101" s="72" t="s">
        <v>56</v>
      </c>
      <c r="B101" s="71" t="s">
        <v>132</v>
      </c>
      <c r="C101" s="60" t="s">
        <v>504</v>
      </c>
      <c r="D101" s="61" t="s">
        <v>253</v>
      </c>
      <c r="E101" s="62" t="str">
        <f>DC[[#This Row],[Program Code]]&amp;": "&amp;DC[[#This Row],[Programme Name]]</f>
        <v>06: Natural Resources, Environment, Climate Change, Land and Water Management</v>
      </c>
      <c r="F101" s="61" t="s">
        <v>58</v>
      </c>
      <c r="G101" s="61" t="s">
        <v>284</v>
      </c>
      <c r="H101" s="62" t="str">
        <f>DC[[#This Row],[Project Code]]&amp;" "&amp;DC[[#This Row],[Project Name]]</f>
        <v>1417 Farm Income Enhancement and Forestry Conservation Programme Phase II</v>
      </c>
      <c r="I101" s="122">
        <v>42552</v>
      </c>
      <c r="J101" s="122">
        <v>46568</v>
      </c>
      <c r="K101" s="65"/>
      <c r="L101" s="65"/>
      <c r="M101" s="64" t="s">
        <v>213</v>
      </c>
      <c r="N101" s="167">
        <v>46568</v>
      </c>
      <c r="O101" s="156" t="s">
        <v>780</v>
      </c>
    </row>
    <row r="102" spans="1:15" x14ac:dyDescent="0.35">
      <c r="A102" s="72" t="s">
        <v>56</v>
      </c>
      <c r="B102" s="71" t="s">
        <v>132</v>
      </c>
      <c r="C102" s="60" t="s">
        <v>504</v>
      </c>
      <c r="D102" s="61" t="s">
        <v>253</v>
      </c>
      <c r="E102" s="62" t="str">
        <f>DC[[#This Row],[Program Code]]&amp;": "&amp;DC[[#This Row],[Programme Name]]</f>
        <v>06: Natural Resources, Environment, Climate Change, Land and Water Management</v>
      </c>
      <c r="F102" s="61" t="s">
        <v>59</v>
      </c>
      <c r="G102" s="61" t="s">
        <v>254</v>
      </c>
      <c r="H102" s="62" t="str">
        <f>DC[[#This Row],[Project Code]]&amp;" "&amp;DC[[#This Row],[Project Name]]</f>
        <v>1520 Building Resilient Communities, Wetland Ecosystems and Associated Catchments in Uganda</v>
      </c>
      <c r="I102" s="123">
        <v>44013</v>
      </c>
      <c r="J102" s="123">
        <v>45838</v>
      </c>
      <c r="K102" s="63"/>
      <c r="L102" s="63"/>
      <c r="M102" s="64" t="s">
        <v>213</v>
      </c>
      <c r="N102" s="167">
        <v>46568</v>
      </c>
      <c r="O102" s="156" t="s">
        <v>780</v>
      </c>
    </row>
    <row r="103" spans="1:15" x14ac:dyDescent="0.35">
      <c r="A103" s="72" t="s">
        <v>56</v>
      </c>
      <c r="B103" s="71" t="s">
        <v>132</v>
      </c>
      <c r="C103" s="60" t="s">
        <v>504</v>
      </c>
      <c r="D103" s="61" t="s">
        <v>253</v>
      </c>
      <c r="E103" s="62" t="str">
        <f>DC[[#This Row],[Program Code]]&amp;": "&amp;DC[[#This Row],[Programme Name]]</f>
        <v>06: Natural Resources, Environment, Climate Change, Land and Water Management</v>
      </c>
      <c r="F103" s="61" t="s">
        <v>60</v>
      </c>
      <c r="G103" s="61" t="s">
        <v>285</v>
      </c>
      <c r="H103" s="62" t="str">
        <f>DC[[#This Row],[Project Code]]&amp;" "&amp;DC[[#This Row],[Project Name]]</f>
        <v>1523 Water for Production Phase II</v>
      </c>
      <c r="I103" s="122">
        <v>43647</v>
      </c>
      <c r="J103" s="122">
        <v>45473</v>
      </c>
      <c r="K103" s="63"/>
      <c r="L103" s="63"/>
      <c r="M103" s="64" t="s">
        <v>234</v>
      </c>
      <c r="N103" s="167">
        <v>46568</v>
      </c>
      <c r="O103" s="156" t="s">
        <v>780</v>
      </c>
    </row>
    <row r="104" spans="1:15" x14ac:dyDescent="0.35">
      <c r="A104" s="72" t="s">
        <v>56</v>
      </c>
      <c r="B104" s="71" t="s">
        <v>132</v>
      </c>
      <c r="C104" s="60" t="s">
        <v>504</v>
      </c>
      <c r="D104" s="61" t="s">
        <v>253</v>
      </c>
      <c r="E104" s="62" t="str">
        <f>DC[[#This Row],[Program Code]]&amp;": "&amp;DC[[#This Row],[Programme Name]]</f>
        <v>06: Natural Resources, Environment, Climate Change, Land and Water Management</v>
      </c>
      <c r="F104" s="61" t="s">
        <v>61</v>
      </c>
      <c r="G104" s="61" t="s">
        <v>286</v>
      </c>
      <c r="H104" s="62" t="str">
        <f>DC[[#This Row],[Project Code]]&amp;" "&amp;DC[[#This Row],[Project Name]]</f>
        <v>1525 Water and Sanitation Development Facility-South West-Phase II</v>
      </c>
      <c r="I104" s="122">
        <v>43647</v>
      </c>
      <c r="J104" s="122">
        <v>45473</v>
      </c>
      <c r="K104" s="63"/>
      <c r="L104" s="63"/>
      <c r="M104" s="64" t="s">
        <v>213</v>
      </c>
      <c r="N104" s="167">
        <v>46568</v>
      </c>
      <c r="O104" s="156" t="s">
        <v>780</v>
      </c>
    </row>
    <row r="105" spans="1:15" x14ac:dyDescent="0.35">
      <c r="A105" s="72" t="s">
        <v>56</v>
      </c>
      <c r="B105" s="71" t="s">
        <v>132</v>
      </c>
      <c r="C105" s="60" t="s">
        <v>504</v>
      </c>
      <c r="D105" s="61" t="s">
        <v>253</v>
      </c>
      <c r="E105" s="62" t="str">
        <f>DC[[#This Row],[Program Code]]&amp;": "&amp;DC[[#This Row],[Programme Name]]</f>
        <v>06: Natural Resources, Environment, Climate Change, Land and Water Management</v>
      </c>
      <c r="F105" s="61" t="s">
        <v>62</v>
      </c>
      <c r="G105" s="61" t="s">
        <v>287</v>
      </c>
      <c r="H105" s="62" t="str">
        <f>DC[[#This Row],[Project Code]]&amp;" "&amp;DC[[#This Row],[Project Name]]</f>
        <v>1531 South Western Cluster (SWC) Project</v>
      </c>
      <c r="I105" s="122">
        <v>43647</v>
      </c>
      <c r="J105" s="122">
        <v>45473</v>
      </c>
      <c r="K105" s="63"/>
      <c r="L105" s="63"/>
      <c r="M105" s="64" t="s">
        <v>213</v>
      </c>
      <c r="N105" s="167">
        <v>46568</v>
      </c>
      <c r="O105" s="156" t="s">
        <v>780</v>
      </c>
    </row>
    <row r="106" spans="1:15" x14ac:dyDescent="0.35">
      <c r="A106" s="72" t="s">
        <v>56</v>
      </c>
      <c r="B106" s="71" t="s">
        <v>132</v>
      </c>
      <c r="C106" s="60" t="s">
        <v>504</v>
      </c>
      <c r="D106" s="61" t="s">
        <v>253</v>
      </c>
      <c r="E106" s="62" t="str">
        <f>DC[[#This Row],[Program Code]]&amp;": "&amp;DC[[#This Row],[Programme Name]]</f>
        <v>06: Natural Resources, Environment, Climate Change, Land and Water Management</v>
      </c>
      <c r="F106" s="61" t="s">
        <v>111</v>
      </c>
      <c r="G106" s="61" t="s">
        <v>288</v>
      </c>
      <c r="H106" s="62" t="str">
        <f>DC[[#This Row],[Project Code]]&amp;" "&amp;DC[[#This Row],[Project Name]]</f>
        <v>1559 Drought Resilience in Karamoja Sub-Region Project</v>
      </c>
      <c r="I106" s="122">
        <v>43647</v>
      </c>
      <c r="J106" s="122">
        <v>45473</v>
      </c>
      <c r="K106" s="63"/>
      <c r="L106" s="63"/>
      <c r="M106" s="64" t="s">
        <v>213</v>
      </c>
      <c r="N106" s="167">
        <v>46568</v>
      </c>
      <c r="O106" s="156" t="s">
        <v>780</v>
      </c>
    </row>
    <row r="107" spans="1:15" x14ac:dyDescent="0.35">
      <c r="A107" s="72" t="s">
        <v>56</v>
      </c>
      <c r="B107" s="71" t="s">
        <v>132</v>
      </c>
      <c r="C107" s="60" t="s">
        <v>504</v>
      </c>
      <c r="D107" s="61" t="s">
        <v>253</v>
      </c>
      <c r="E107" s="62" t="str">
        <f>DC[[#This Row],[Program Code]]&amp;": "&amp;DC[[#This Row],[Programme Name]]</f>
        <v>06: Natural Resources, Environment, Climate Change, Land and Water Management</v>
      </c>
      <c r="F107" s="61" t="s">
        <v>112</v>
      </c>
      <c r="G107" s="61" t="s">
        <v>289</v>
      </c>
      <c r="H107" s="62" t="str">
        <f>DC[[#This Row],[Project Code]]&amp;" "&amp;DC[[#This Row],[Project Name]]</f>
        <v>1613 Investing in Forests and Protected Areas for Climate-Smart Development</v>
      </c>
      <c r="I107" s="122">
        <v>44013</v>
      </c>
      <c r="J107" s="122">
        <v>45838</v>
      </c>
      <c r="K107" s="63"/>
      <c r="L107" s="63"/>
      <c r="M107" s="64" t="s">
        <v>213</v>
      </c>
      <c r="N107" s="167">
        <v>46568</v>
      </c>
      <c r="O107" s="156" t="s">
        <v>780</v>
      </c>
    </row>
    <row r="108" spans="1:15" x14ac:dyDescent="0.35">
      <c r="A108" s="72" t="s">
        <v>56</v>
      </c>
      <c r="B108" s="71" t="s">
        <v>132</v>
      </c>
      <c r="C108" s="60" t="s">
        <v>504</v>
      </c>
      <c r="D108" s="61" t="s">
        <v>253</v>
      </c>
      <c r="E108" s="62" t="str">
        <f>DC[[#This Row],[Program Code]]&amp;": "&amp;DC[[#This Row],[Programme Name]]</f>
        <v>06: Natural Resources, Environment, Climate Change, Land and Water Management</v>
      </c>
      <c r="F108" s="61" t="s">
        <v>113</v>
      </c>
      <c r="G108" s="61" t="s">
        <v>290</v>
      </c>
      <c r="H108" s="62" t="str">
        <f>DC[[#This Row],[Project Code]]&amp;" "&amp;DC[[#This Row],[Project Name]]</f>
        <v>1614 Support to Rural Water Supply and Sanitation Project</v>
      </c>
      <c r="I108" s="122">
        <v>44013</v>
      </c>
      <c r="J108" s="122">
        <v>45838</v>
      </c>
      <c r="K108" s="63"/>
      <c r="L108" s="63"/>
      <c r="M108" s="64" t="s">
        <v>213</v>
      </c>
      <c r="N108" s="167">
        <v>46568</v>
      </c>
      <c r="O108" s="156" t="s">
        <v>780</v>
      </c>
    </row>
    <row r="109" spans="1:15" x14ac:dyDescent="0.35">
      <c r="A109" s="72" t="s">
        <v>56</v>
      </c>
      <c r="B109" s="71" t="s">
        <v>132</v>
      </c>
      <c r="C109" s="60" t="s">
        <v>504</v>
      </c>
      <c r="D109" s="61" t="s">
        <v>253</v>
      </c>
      <c r="E109" s="62" t="str">
        <f>DC[[#This Row],[Program Code]]&amp;": "&amp;DC[[#This Row],[Programme Name]]</f>
        <v>06: Natural Resources, Environment, Climate Change, Land and Water Management</v>
      </c>
      <c r="F109" s="61" t="s">
        <v>114</v>
      </c>
      <c r="G109" s="61" t="s">
        <v>291</v>
      </c>
      <c r="H109" s="62" t="str">
        <f>DC[[#This Row],[Project Code]]&amp;" "&amp;DC[[#This Row],[Project Name]]</f>
        <v>1662 Water Management Zones Project Phase 2</v>
      </c>
      <c r="I109" s="122">
        <v>44013</v>
      </c>
      <c r="J109" s="122">
        <v>45838</v>
      </c>
      <c r="K109" s="63"/>
      <c r="L109" s="63"/>
      <c r="M109" s="64" t="s">
        <v>234</v>
      </c>
      <c r="N109" s="167">
        <v>46934</v>
      </c>
      <c r="O109" s="156" t="s">
        <v>780</v>
      </c>
    </row>
    <row r="110" spans="1:15" x14ac:dyDescent="0.35">
      <c r="A110" s="72" t="s">
        <v>56</v>
      </c>
      <c r="B110" s="71" t="s">
        <v>132</v>
      </c>
      <c r="C110" s="60" t="s">
        <v>504</v>
      </c>
      <c r="D110" s="61" t="s">
        <v>253</v>
      </c>
      <c r="E110" s="62" t="str">
        <f>DC[[#This Row],[Program Code]]&amp;": "&amp;DC[[#This Row],[Programme Name]]</f>
        <v>06: Natural Resources, Environment, Climate Change, Land and Water Management</v>
      </c>
      <c r="F110" s="61" t="s">
        <v>115</v>
      </c>
      <c r="G110" s="61" t="s">
        <v>292</v>
      </c>
      <c r="H110" s="62" t="str">
        <f>DC[[#This Row],[Project Code]]&amp;" "&amp;DC[[#This Row],[Project Name]]</f>
        <v>1666 Development of Solar Powered Irrigation and Water Supply Systems</v>
      </c>
      <c r="I110" s="122">
        <v>44013</v>
      </c>
      <c r="J110" s="122">
        <v>45838</v>
      </c>
      <c r="K110" s="63"/>
      <c r="L110" s="63"/>
      <c r="M110" s="64" t="s">
        <v>234</v>
      </c>
      <c r="N110" s="167">
        <v>46568</v>
      </c>
      <c r="O110" s="156" t="s">
        <v>780</v>
      </c>
    </row>
    <row r="111" spans="1:15" x14ac:dyDescent="0.35">
      <c r="A111" s="72" t="s">
        <v>56</v>
      </c>
      <c r="B111" s="71" t="s">
        <v>132</v>
      </c>
      <c r="C111" s="60" t="s">
        <v>504</v>
      </c>
      <c r="D111" s="61" t="s">
        <v>253</v>
      </c>
      <c r="E111" s="62" t="str">
        <f>DC[[#This Row],[Program Code]]&amp;": "&amp;DC[[#This Row],[Programme Name]]</f>
        <v>06: Natural Resources, Environment, Climate Change, Land and Water Management</v>
      </c>
      <c r="F111" s="61" t="s">
        <v>116</v>
      </c>
      <c r="G111" s="61" t="s">
        <v>293</v>
      </c>
      <c r="H111" s="62" t="str">
        <f>DC[[#This Row],[Project Code]]&amp;" "&amp;DC[[#This Row],[Project Name]]</f>
        <v>1697 National Wetlands Restoration Project</v>
      </c>
      <c r="I111" s="122">
        <v>44013</v>
      </c>
      <c r="J111" s="122">
        <v>45838</v>
      </c>
      <c r="K111" s="63"/>
      <c r="L111" s="63"/>
      <c r="M111" s="64" t="s">
        <v>213</v>
      </c>
      <c r="N111" s="167">
        <v>46568</v>
      </c>
      <c r="O111" s="156" t="s">
        <v>780</v>
      </c>
    </row>
    <row r="112" spans="1:15" x14ac:dyDescent="0.35">
      <c r="A112" s="72" t="s">
        <v>56</v>
      </c>
      <c r="B112" s="71" t="s">
        <v>132</v>
      </c>
      <c r="C112" s="60" t="s">
        <v>504</v>
      </c>
      <c r="D112" s="61" t="s">
        <v>253</v>
      </c>
      <c r="E112" s="62" t="str">
        <f>DC[[#This Row],[Program Code]]&amp;": "&amp;DC[[#This Row],[Programme Name]]</f>
        <v>06: Natural Resources, Environment, Climate Change, Land and Water Management</v>
      </c>
      <c r="F112" s="61" t="s">
        <v>294</v>
      </c>
      <c r="G112" s="61" t="s">
        <v>295</v>
      </c>
      <c r="H112" s="62" t="str">
        <f>DC[[#This Row],[Project Code]]&amp;" "&amp;DC[[#This Row],[Project Name]]</f>
        <v>1761 Strengthening Drought Resilience for Smaller household farmers and the Pastoralists in the IGAD region (DRESS-EA Project)</v>
      </c>
      <c r="I112" s="122">
        <v>44378</v>
      </c>
      <c r="J112" s="122">
        <v>46203</v>
      </c>
      <c r="K112" s="63"/>
      <c r="L112" s="63"/>
      <c r="M112" s="64" t="s">
        <v>213</v>
      </c>
      <c r="N112" s="167">
        <v>46568</v>
      </c>
      <c r="O112" s="156" t="s">
        <v>780</v>
      </c>
    </row>
    <row r="113" spans="1:15" x14ac:dyDescent="0.35">
      <c r="A113" s="72" t="s">
        <v>56</v>
      </c>
      <c r="B113" s="71" t="s">
        <v>132</v>
      </c>
      <c r="C113" s="60" t="s">
        <v>504</v>
      </c>
      <c r="D113" s="61" t="s">
        <v>253</v>
      </c>
      <c r="E113" s="62" t="str">
        <f>DC[[#This Row],[Program Code]]&amp;": "&amp;DC[[#This Row],[Programme Name]]</f>
        <v>06: Natural Resources, Environment, Climate Change, Land and Water Management</v>
      </c>
      <c r="F113" s="61" t="s">
        <v>296</v>
      </c>
      <c r="G113" s="61" t="s">
        <v>297</v>
      </c>
      <c r="H113" s="62" t="str">
        <f>DC[[#This Row],[Project Code]]&amp;" "&amp;DC[[#This Row],[Project Name]]</f>
        <v>1762 Potable Water Project</v>
      </c>
      <c r="I113" s="122">
        <v>44378</v>
      </c>
      <c r="J113" s="122">
        <v>46203</v>
      </c>
      <c r="K113" s="63"/>
      <c r="L113" s="63"/>
      <c r="M113" s="64" t="s">
        <v>213</v>
      </c>
      <c r="N113" s="167">
        <v>46568</v>
      </c>
      <c r="O113" s="156" t="s">
        <v>780</v>
      </c>
    </row>
    <row r="114" spans="1:15" x14ac:dyDescent="0.35">
      <c r="A114" s="72" t="s">
        <v>56</v>
      </c>
      <c r="B114" s="71" t="s">
        <v>132</v>
      </c>
      <c r="C114" s="60" t="s">
        <v>504</v>
      </c>
      <c r="D114" s="61" t="s">
        <v>253</v>
      </c>
      <c r="E114" s="62" t="str">
        <f>DC[[#This Row],[Program Code]]&amp;": "&amp;DC[[#This Row],[Programme Name]]</f>
        <v>06: Natural Resources, Environment, Climate Change, Land and Water Management</v>
      </c>
      <c r="F114" s="61" t="s">
        <v>298</v>
      </c>
      <c r="G114" s="61" t="s">
        <v>299</v>
      </c>
      <c r="H114" s="62" t="str">
        <f>DC[[#This Row],[Project Code]]&amp;" "&amp;DC[[#This Row],[Project Name]]</f>
        <v>1770 Water and Sanitation Development Facility Karamoja</v>
      </c>
      <c r="I114" s="122">
        <v>44743</v>
      </c>
      <c r="J114" s="122">
        <v>46568</v>
      </c>
      <c r="K114" s="63"/>
      <c r="L114" s="63"/>
      <c r="M114" s="64" t="s">
        <v>213</v>
      </c>
      <c r="N114" s="167">
        <v>46568</v>
      </c>
      <c r="O114" s="156" t="s">
        <v>780</v>
      </c>
    </row>
    <row r="115" spans="1:15" x14ac:dyDescent="0.35">
      <c r="A115" s="72" t="s">
        <v>56</v>
      </c>
      <c r="B115" s="71" t="s">
        <v>132</v>
      </c>
      <c r="C115" s="60" t="s">
        <v>504</v>
      </c>
      <c r="D115" s="61" t="s">
        <v>253</v>
      </c>
      <c r="E115" s="62" t="str">
        <f>DC[[#This Row],[Program Code]]&amp;": "&amp;DC[[#This Row],[Programme Name]]</f>
        <v>06: Natural Resources, Environment, Climate Change, Land and Water Management</v>
      </c>
      <c r="F115" s="61" t="s">
        <v>863</v>
      </c>
      <c r="G115" s="61" t="s">
        <v>675</v>
      </c>
      <c r="H115" s="62" t="str">
        <f>DC[[#This Row],[Project Code]]&amp;" "&amp;DC[[#This Row],[Project Name]]</f>
        <v>1906 Institutional Development of Ministry of Water and Environment</v>
      </c>
      <c r="I115" s="122">
        <v>45839</v>
      </c>
      <c r="J115" s="122">
        <v>47664</v>
      </c>
      <c r="K115" s="63"/>
      <c r="L115" s="63"/>
      <c r="M115" s="64" t="s">
        <v>213</v>
      </c>
      <c r="N115" s="167">
        <v>47664</v>
      </c>
      <c r="O115" s="156" t="s">
        <v>773</v>
      </c>
    </row>
    <row r="116" spans="1:15" x14ac:dyDescent="0.35">
      <c r="A116" s="152" t="s">
        <v>56</v>
      </c>
      <c r="B116" s="153" t="s">
        <v>132</v>
      </c>
      <c r="C116" s="160" t="s">
        <v>504</v>
      </c>
      <c r="D116" s="156" t="s">
        <v>834</v>
      </c>
      <c r="E116" s="154" t="str">
        <f>DC[[#This Row],[Program Code]]&amp;": "&amp;DC[[#This Row],[Programme Name]]</f>
        <v>06: Natural Resources, Environment, Climate Change, Land And Water Management</v>
      </c>
      <c r="F116" s="155" t="s">
        <v>811</v>
      </c>
      <c r="G116" s="156" t="s">
        <v>812</v>
      </c>
      <c r="H116" s="154" t="str">
        <f>DC[[#This Row],[Project Code]]&amp;" "&amp;DC[[#This Row],[Project Name]]</f>
        <v>1825 Multinational Lakes Edward and Albert Integrated Water Resources Management Project (LEAF III)</v>
      </c>
      <c r="I116" s="122">
        <v>45474</v>
      </c>
      <c r="J116" s="157" t="s">
        <v>837</v>
      </c>
      <c r="K116" s="63"/>
      <c r="L116" s="63"/>
      <c r="M116" s="156" t="s">
        <v>213</v>
      </c>
      <c r="N116" s="172" t="s">
        <v>779</v>
      </c>
      <c r="O116" s="156" t="s">
        <v>780</v>
      </c>
    </row>
    <row r="117" spans="1:15" x14ac:dyDescent="0.35">
      <c r="A117" s="152" t="s">
        <v>56</v>
      </c>
      <c r="B117" s="153" t="s">
        <v>132</v>
      </c>
      <c r="C117" s="160" t="s">
        <v>504</v>
      </c>
      <c r="D117" s="156" t="s">
        <v>834</v>
      </c>
      <c r="E117" s="154" t="str">
        <f>DC[[#This Row],[Program Code]]&amp;": "&amp;DC[[#This Row],[Programme Name]]</f>
        <v>06: Natural Resources, Environment, Climate Change, Land And Water Management</v>
      </c>
      <c r="F117" s="155" t="s">
        <v>813</v>
      </c>
      <c r="G117" s="156" t="s">
        <v>814</v>
      </c>
      <c r="H117" s="154" t="str">
        <f>DC[[#This Row],[Project Code]]&amp;" "&amp;DC[[#This Row],[Project Name]]</f>
        <v>1826 Strategic Towns Water Supply and Sanitation Project</v>
      </c>
      <c r="I117" s="122">
        <v>45474</v>
      </c>
      <c r="J117" s="157" t="s">
        <v>837</v>
      </c>
      <c r="K117" s="63"/>
      <c r="L117" s="63"/>
      <c r="M117" s="156" t="s">
        <v>213</v>
      </c>
      <c r="N117" s="172" t="s">
        <v>779</v>
      </c>
      <c r="O117" s="156" t="s">
        <v>780</v>
      </c>
    </row>
    <row r="118" spans="1:15" x14ac:dyDescent="0.35">
      <c r="A118" s="152" t="s">
        <v>56</v>
      </c>
      <c r="B118" s="153" t="s">
        <v>132</v>
      </c>
      <c r="C118" s="160" t="s">
        <v>504</v>
      </c>
      <c r="D118" s="156" t="s">
        <v>834</v>
      </c>
      <c r="E118" s="154" t="str">
        <f>DC[[#This Row],[Program Code]]&amp;": "&amp;DC[[#This Row],[Programme Name]]</f>
        <v>06: Natural Resources, Environment, Climate Change, Land And Water Management</v>
      </c>
      <c r="F118" s="155" t="s">
        <v>825</v>
      </c>
      <c r="G118" s="156" t="s">
        <v>826</v>
      </c>
      <c r="H118" s="154" t="str">
        <f>DC[[#This Row],[Project Code]]&amp;" "&amp;DC[[#This Row],[Project Name]]</f>
        <v>1834 Kalangala and Itanda Falls Conservation and Protection Project (KIFP)</v>
      </c>
      <c r="I118" s="122">
        <v>45474</v>
      </c>
      <c r="J118" s="157" t="s">
        <v>837</v>
      </c>
      <c r="K118" s="63"/>
      <c r="L118" s="63"/>
      <c r="M118" s="156" t="s">
        <v>213</v>
      </c>
      <c r="N118" s="172" t="s">
        <v>779</v>
      </c>
      <c r="O118" s="156" t="s">
        <v>780</v>
      </c>
    </row>
    <row r="119" spans="1:15" x14ac:dyDescent="0.35">
      <c r="A119" s="152" t="s">
        <v>56</v>
      </c>
      <c r="B119" s="153" t="s">
        <v>132</v>
      </c>
      <c r="C119" s="160" t="s">
        <v>504</v>
      </c>
      <c r="D119" s="156" t="s">
        <v>834</v>
      </c>
      <c r="E119" s="154" t="str">
        <f>DC[[#This Row],[Program Code]]&amp;": "&amp;DC[[#This Row],[Programme Name]]</f>
        <v>06: Natural Resources, Environment, Climate Change, Land And Water Management</v>
      </c>
      <c r="F119" s="155" t="s">
        <v>831</v>
      </c>
      <c r="G119" s="156" t="s">
        <v>832</v>
      </c>
      <c r="H119" s="154" t="str">
        <f>DC[[#This Row],[Project Code]]&amp;" "&amp;DC[[#This Row],[Project Name]]</f>
        <v>1837 Water Supply and Sanitation for Institutions Project</v>
      </c>
      <c r="I119" s="122">
        <v>45474</v>
      </c>
      <c r="J119" s="157" t="s">
        <v>837</v>
      </c>
      <c r="K119" s="63"/>
      <c r="L119" s="63"/>
      <c r="M119" s="156" t="s">
        <v>213</v>
      </c>
      <c r="N119" s="172" t="s">
        <v>779</v>
      </c>
      <c r="O119" s="156" t="s">
        <v>780</v>
      </c>
    </row>
    <row r="120" spans="1:15" x14ac:dyDescent="0.35">
      <c r="A120" s="152" t="s">
        <v>56</v>
      </c>
      <c r="B120" s="153" t="s">
        <v>132</v>
      </c>
      <c r="C120" s="160" t="s">
        <v>504</v>
      </c>
      <c r="D120" s="156" t="s">
        <v>834</v>
      </c>
      <c r="E120" s="154" t="str">
        <f>DC[[#This Row],[Program Code]]&amp;": "&amp;DC[[#This Row],[Programme Name]]</f>
        <v>06: Natural Resources, Environment, Climate Change, Land And Water Management</v>
      </c>
      <c r="F120" s="155" t="s">
        <v>848</v>
      </c>
      <c r="G120" s="156" t="s">
        <v>849</v>
      </c>
      <c r="H120" s="154" t="str">
        <f>DC[[#This Row],[Project Code]]&amp;" "&amp;DC[[#This Row],[Project Name]]</f>
        <v>1781 Feacal Sludge Management Enhancement Project(FSMEP)</v>
      </c>
      <c r="I120" s="157">
        <v>44933</v>
      </c>
      <c r="J120" s="157" t="s">
        <v>576</v>
      </c>
      <c r="K120" s="158"/>
      <c r="L120" s="158"/>
      <c r="M120" s="156" t="s">
        <v>213</v>
      </c>
      <c r="N120" s="167">
        <v>46934</v>
      </c>
      <c r="O120" s="156" t="s">
        <v>780</v>
      </c>
    </row>
    <row r="121" spans="1:15" x14ac:dyDescent="0.35">
      <c r="A121" s="152" t="s">
        <v>56</v>
      </c>
      <c r="B121" s="153" t="s">
        <v>132</v>
      </c>
      <c r="C121" s="160" t="s">
        <v>504</v>
      </c>
      <c r="D121" s="156" t="s">
        <v>834</v>
      </c>
      <c r="E121" s="154" t="str">
        <f>DC[[#This Row],[Program Code]]&amp;": "&amp;DC[[#This Row],[Programme Name]]</f>
        <v>06: Natural Resources, Environment, Climate Change, Land And Water Management</v>
      </c>
      <c r="F121" s="155" t="s">
        <v>850</v>
      </c>
      <c r="G121" s="156" t="s">
        <v>851</v>
      </c>
      <c r="H121" s="154" t="str">
        <f>DC[[#This Row],[Project Code]]&amp;" "&amp;DC[[#This Row],[Project Name]]</f>
        <v>1799 Enhancing Resilience of Communities and Fragile Ecosystems to Climate Change Risk in Katonga and Mpologoma Catchments Project</v>
      </c>
      <c r="I121" s="157">
        <v>44933</v>
      </c>
      <c r="J121" s="157" t="s">
        <v>576</v>
      </c>
      <c r="K121" s="158"/>
      <c r="L121" s="158"/>
      <c r="M121" s="156" t="s">
        <v>213</v>
      </c>
      <c r="N121" s="167">
        <v>46934</v>
      </c>
      <c r="O121" s="156" t="s">
        <v>852</v>
      </c>
    </row>
    <row r="122" spans="1:15" x14ac:dyDescent="0.35">
      <c r="A122" s="152" t="s">
        <v>56</v>
      </c>
      <c r="B122" s="153" t="s">
        <v>132</v>
      </c>
      <c r="C122" s="60" t="s">
        <v>497</v>
      </c>
      <c r="D122" s="61" t="s">
        <v>248</v>
      </c>
      <c r="E122" s="154" t="str">
        <f>DC[[#This Row],[Program Code]]&amp;": "&amp;DC[[#This Row],[Programme Name]]</f>
        <v>01: Agro-Industralisation</v>
      </c>
      <c r="F122" s="155" t="s">
        <v>853</v>
      </c>
      <c r="G122" s="156" t="s">
        <v>854</v>
      </c>
      <c r="H122" s="154" t="str">
        <f>DC[[#This Row],[Project Code]]&amp;" "&amp;DC[[#This Row],[Project Name]]</f>
        <v>1787 Water for Production Regional Centre-West Phase II</v>
      </c>
      <c r="I122" s="122">
        <v>45474</v>
      </c>
      <c r="J122" s="122">
        <v>47299</v>
      </c>
      <c r="K122" s="158"/>
      <c r="L122" s="158"/>
      <c r="M122" s="156" t="s">
        <v>213</v>
      </c>
      <c r="N122" s="168">
        <v>47299</v>
      </c>
      <c r="O122" s="156" t="s">
        <v>780</v>
      </c>
    </row>
    <row r="123" spans="1:15" x14ac:dyDescent="0.35">
      <c r="A123" s="152" t="s">
        <v>56</v>
      </c>
      <c r="B123" s="153" t="s">
        <v>132</v>
      </c>
      <c r="C123" s="60" t="s">
        <v>497</v>
      </c>
      <c r="D123" s="61" t="s">
        <v>248</v>
      </c>
      <c r="E123" s="154" t="str">
        <f>DC[[#This Row],[Program Code]]&amp;": "&amp;DC[[#This Row],[Programme Name]]</f>
        <v>01: Agro-Industralisation</v>
      </c>
      <c r="F123" s="155" t="s">
        <v>855</v>
      </c>
      <c r="G123" s="156" t="s">
        <v>856</v>
      </c>
      <c r="H123" s="154" t="str">
        <f>DC[[#This Row],[Project Code]]&amp;" "&amp;DC[[#This Row],[Project Name]]</f>
        <v>1788 Water for Production Regional Centre - North Phase II</v>
      </c>
      <c r="I123" s="122">
        <v>45474</v>
      </c>
      <c r="J123" s="122">
        <v>47299</v>
      </c>
      <c r="K123" s="158"/>
      <c r="L123" s="158"/>
      <c r="M123" s="156" t="s">
        <v>213</v>
      </c>
      <c r="N123" s="168">
        <v>47299</v>
      </c>
      <c r="O123" s="156" t="s">
        <v>780</v>
      </c>
    </row>
    <row r="124" spans="1:15" x14ac:dyDescent="0.35">
      <c r="A124" s="152" t="s">
        <v>56</v>
      </c>
      <c r="B124" s="153" t="s">
        <v>132</v>
      </c>
      <c r="C124" s="60" t="s">
        <v>497</v>
      </c>
      <c r="D124" s="61" t="s">
        <v>248</v>
      </c>
      <c r="E124" s="154" t="str">
        <f>DC[[#This Row],[Program Code]]&amp;": "&amp;DC[[#This Row],[Programme Name]]</f>
        <v>01: Agro-Industralisation</v>
      </c>
      <c r="F124" s="155" t="s">
        <v>857</v>
      </c>
      <c r="G124" s="156" t="s">
        <v>858</v>
      </c>
      <c r="H124" s="154" t="str">
        <f>DC[[#This Row],[Project Code]]&amp;" "&amp;DC[[#This Row],[Project Name]]</f>
        <v>1789 Water for Production Regional Centre - East Phase II</v>
      </c>
      <c r="I124" s="122">
        <v>45474</v>
      </c>
      <c r="J124" s="122">
        <v>47299</v>
      </c>
      <c r="K124" s="158"/>
      <c r="L124" s="158"/>
      <c r="M124" s="156" t="s">
        <v>213</v>
      </c>
      <c r="N124" s="168">
        <v>47299</v>
      </c>
      <c r="O124" s="156" t="s">
        <v>780</v>
      </c>
    </row>
    <row r="125" spans="1:15" x14ac:dyDescent="0.35">
      <c r="A125" s="152" t="s">
        <v>56</v>
      </c>
      <c r="B125" s="153" t="s">
        <v>132</v>
      </c>
      <c r="C125" s="60" t="s">
        <v>497</v>
      </c>
      <c r="D125" s="61" t="s">
        <v>248</v>
      </c>
      <c r="E125" s="154" t="str">
        <f>DC[[#This Row],[Program Code]]&amp;": "&amp;DC[[#This Row],[Programme Name]]</f>
        <v>01: Agro-Industralisation</v>
      </c>
      <c r="F125" s="155" t="s">
        <v>859</v>
      </c>
      <c r="G125" s="156" t="s">
        <v>860</v>
      </c>
      <c r="H125" s="154" t="str">
        <f>DC[[#This Row],[Project Code]]&amp;" "&amp;DC[[#This Row],[Project Name]]</f>
        <v>1790  Water for Production Regional Centre - Karamoja</v>
      </c>
      <c r="I125" s="122">
        <v>45108</v>
      </c>
      <c r="J125" s="122">
        <v>46934</v>
      </c>
      <c r="K125" s="158"/>
      <c r="L125" s="158"/>
      <c r="M125" s="156" t="s">
        <v>213</v>
      </c>
      <c r="N125" s="168">
        <v>46934</v>
      </c>
      <c r="O125" s="156" t="s">
        <v>780</v>
      </c>
    </row>
    <row r="126" spans="1:15" x14ac:dyDescent="0.35">
      <c r="A126" s="152" t="s">
        <v>56</v>
      </c>
      <c r="B126" s="153" t="s">
        <v>132</v>
      </c>
      <c r="C126" s="60" t="s">
        <v>497</v>
      </c>
      <c r="D126" s="61" t="s">
        <v>248</v>
      </c>
      <c r="E126" s="154" t="str">
        <f>DC[[#This Row],[Program Code]]&amp;": "&amp;DC[[#This Row],[Programme Name]]</f>
        <v>01: Agro-Industralisation</v>
      </c>
      <c r="F126" s="155" t="s">
        <v>861</v>
      </c>
      <c r="G126" s="156" t="s">
        <v>862</v>
      </c>
      <c r="H126" s="154" t="str">
        <f>DC[[#This Row],[Project Code]]&amp;" "&amp;DC[[#This Row],[Project Name]]</f>
        <v>1791  Water for Production Regional Centre - Central</v>
      </c>
      <c r="I126" s="122">
        <v>45108</v>
      </c>
      <c r="J126" s="122">
        <v>46934</v>
      </c>
      <c r="K126" s="158"/>
      <c r="L126" s="158"/>
      <c r="M126" s="156" t="s">
        <v>213</v>
      </c>
      <c r="N126" s="168">
        <v>46934</v>
      </c>
      <c r="O126" s="156" t="s">
        <v>780</v>
      </c>
    </row>
    <row r="127" spans="1:15" x14ac:dyDescent="0.35">
      <c r="A127" s="190" t="s">
        <v>56</v>
      </c>
      <c r="B127" s="191" t="s">
        <v>132</v>
      </c>
      <c r="C127" s="192" t="s">
        <v>499</v>
      </c>
      <c r="D127" s="193" t="s">
        <v>225</v>
      </c>
      <c r="E127" s="194" t="str">
        <f>DC[[#This Row],[Program Code]]&amp;": "&amp;DC[[#This Row],[Programme Name]]</f>
        <v>12: Human Capital Development</v>
      </c>
      <c r="F127" s="195" t="s">
        <v>1003</v>
      </c>
      <c r="G127" s="193" t="s">
        <v>1004</v>
      </c>
      <c r="H127" s="194" t="str">
        <f>DC[[#This Row],[Project Code]]&amp;" "&amp;DC[[#This Row],[Project Name]]</f>
        <v>1859 Climate Smart Water and Sanitation Investment Project</v>
      </c>
      <c r="I127" s="196">
        <v>45839</v>
      </c>
      <c r="J127" s="196">
        <v>47664</v>
      </c>
      <c r="K127" s="63"/>
      <c r="L127" s="63"/>
      <c r="M127" s="64" t="s">
        <v>213</v>
      </c>
      <c r="N127" s="167">
        <v>47664</v>
      </c>
      <c r="O127" s="193" t="s">
        <v>780</v>
      </c>
    </row>
    <row r="128" spans="1:15" x14ac:dyDescent="0.35">
      <c r="A128" s="190" t="s">
        <v>56</v>
      </c>
      <c r="B128" s="191" t="s">
        <v>132</v>
      </c>
      <c r="C128" s="192" t="s">
        <v>504</v>
      </c>
      <c r="D128" s="193" t="s">
        <v>834</v>
      </c>
      <c r="E128" s="194" t="str">
        <f>DC[[#This Row],[Program Code]]&amp;": "&amp;DC[[#This Row],[Programme Name]]</f>
        <v>06: Natural Resources, Environment, Climate Change, Land And Water Management</v>
      </c>
      <c r="F128" s="195" t="s">
        <v>1005</v>
      </c>
      <c r="G128" s="193" t="s">
        <v>1006</v>
      </c>
      <c r="H128" s="194" t="str">
        <f>DC[[#This Row],[Project Code]]&amp;" "&amp;DC[[#This Row],[Project Name]]</f>
        <v>1860 Transboundary Water Resources management</v>
      </c>
      <c r="I128" s="196">
        <v>45839</v>
      </c>
      <c r="J128" s="196">
        <v>47664</v>
      </c>
      <c r="K128" s="63"/>
      <c r="L128" s="63"/>
      <c r="M128" s="64" t="s">
        <v>213</v>
      </c>
      <c r="N128" s="167">
        <v>47664</v>
      </c>
      <c r="O128" s="193" t="s">
        <v>780</v>
      </c>
    </row>
    <row r="129" spans="1:15" x14ac:dyDescent="0.35">
      <c r="A129" s="70" t="s">
        <v>13</v>
      </c>
      <c r="B129" s="71" t="s">
        <v>133</v>
      </c>
      <c r="C129" s="60" t="s">
        <v>508</v>
      </c>
      <c r="D129" s="61" t="s">
        <v>322</v>
      </c>
      <c r="E129" s="62" t="str">
        <f>DC[[#This Row],[Program Code]]&amp;": "&amp;DC[[#This Row],[Programme Name]]</f>
        <v>11: Digital Transformation</v>
      </c>
      <c r="F129" s="61" t="s">
        <v>882</v>
      </c>
      <c r="G129" s="61" t="s">
        <v>676</v>
      </c>
      <c r="H129" s="62" t="str">
        <f>DC[[#This Row],[Project Code]]&amp;" "&amp;DC[[#This Row],[Project Name]]</f>
        <v>1890 Institutional Development of Ministry of ICT &amp; National Guidance</v>
      </c>
      <c r="I129" s="122">
        <v>45839</v>
      </c>
      <c r="J129" s="122">
        <v>47664</v>
      </c>
      <c r="K129" s="63"/>
      <c r="L129" s="63"/>
      <c r="M129" s="64" t="s">
        <v>213</v>
      </c>
      <c r="N129" s="167">
        <v>47664</v>
      </c>
      <c r="O129" s="156" t="s">
        <v>773</v>
      </c>
    </row>
    <row r="130" spans="1:15" x14ac:dyDescent="0.35">
      <c r="A130" s="70" t="s">
        <v>440</v>
      </c>
      <c r="B130" s="71" t="s">
        <v>259</v>
      </c>
      <c r="C130" s="60" t="s">
        <v>509</v>
      </c>
      <c r="D130" s="61" t="s">
        <v>217</v>
      </c>
      <c r="E130" s="62" t="str">
        <f>DC[[#This Row],[Program Code]]&amp;": "&amp;DC[[#This Row],[Programme Name]]</f>
        <v>16: Governance and security</v>
      </c>
      <c r="F130" s="61" t="s">
        <v>884</v>
      </c>
      <c r="G130" s="61" t="s">
        <v>677</v>
      </c>
      <c r="H130" s="62" t="str">
        <f>DC[[#This Row],[Project Code]]&amp;" "&amp;DC[[#This Row],[Project Name]]</f>
        <v>1921 Institutional Development of Ministry of East African Affairs</v>
      </c>
      <c r="I130" s="122">
        <v>45839</v>
      </c>
      <c r="J130" s="122">
        <v>47664</v>
      </c>
      <c r="K130" s="63"/>
      <c r="L130" s="63"/>
      <c r="M130" s="64" t="s">
        <v>213</v>
      </c>
      <c r="N130" s="167">
        <v>47664</v>
      </c>
      <c r="O130" s="156" t="s">
        <v>773</v>
      </c>
    </row>
    <row r="131" spans="1:15" x14ac:dyDescent="0.35">
      <c r="A131" s="70" t="s">
        <v>87</v>
      </c>
      <c r="B131" s="71" t="s">
        <v>134</v>
      </c>
      <c r="C131" s="60" t="s">
        <v>503</v>
      </c>
      <c r="D131" s="61" t="s">
        <v>280</v>
      </c>
      <c r="E131" s="62" t="str">
        <f>DC[[#This Row],[Program Code]]&amp;": "&amp;DC[[#This Row],[Programme Name]]</f>
        <v>05: Tourism Development</v>
      </c>
      <c r="F131" s="61" t="s">
        <v>885</v>
      </c>
      <c r="G131" s="61" t="s">
        <v>678</v>
      </c>
      <c r="H131" s="62" t="str">
        <f>DC[[#This Row],[Project Code]]&amp;" "&amp;DC[[#This Row],[Project Name]]</f>
        <v>1880 Institutional Development of Ministry of Tourism, Wildlife and Antiquities</v>
      </c>
      <c r="I131" s="122">
        <v>45839</v>
      </c>
      <c r="J131" s="122">
        <v>47664</v>
      </c>
      <c r="K131" s="63"/>
      <c r="L131" s="63"/>
      <c r="M131" s="64" t="s">
        <v>213</v>
      </c>
      <c r="N131" s="167">
        <v>47664</v>
      </c>
      <c r="O131" s="156" t="s">
        <v>773</v>
      </c>
    </row>
    <row r="132" spans="1:15" x14ac:dyDescent="0.35">
      <c r="A132" s="70" t="s">
        <v>87</v>
      </c>
      <c r="B132" s="71" t="s">
        <v>134</v>
      </c>
      <c r="C132" s="60" t="s">
        <v>503</v>
      </c>
      <c r="D132" s="61" t="s">
        <v>280</v>
      </c>
      <c r="E132" s="62" t="str">
        <f>DC[[#This Row],[Program Code]]&amp;": "&amp;DC[[#This Row],[Programme Name]]</f>
        <v>05: Tourism Development</v>
      </c>
      <c r="F132" s="61" t="s">
        <v>117</v>
      </c>
      <c r="G132" s="61" t="s">
        <v>281</v>
      </c>
      <c r="H132" s="62" t="str">
        <f>DC[[#This Row],[Project Code]]&amp;" "&amp;DC[[#This Row],[Project Name]]</f>
        <v>1699 Development of Museums and Heritage Sites for Cultural Tourism (Phase II)</v>
      </c>
      <c r="I132" s="122">
        <v>44378</v>
      </c>
      <c r="J132" s="122">
        <v>46203</v>
      </c>
      <c r="K132" s="63"/>
      <c r="L132" s="63"/>
      <c r="M132" s="64" t="s">
        <v>234</v>
      </c>
      <c r="N132" s="167">
        <v>46934</v>
      </c>
      <c r="O132" s="156" t="s">
        <v>780</v>
      </c>
    </row>
    <row r="133" spans="1:15" x14ac:dyDescent="0.35">
      <c r="A133" s="70" t="s">
        <v>87</v>
      </c>
      <c r="B133" s="71" t="s">
        <v>134</v>
      </c>
      <c r="C133" s="60" t="s">
        <v>503</v>
      </c>
      <c r="D133" s="61" t="s">
        <v>280</v>
      </c>
      <c r="E133" s="62" t="str">
        <f>DC[[#This Row],[Program Code]]&amp;": "&amp;DC[[#This Row],[Programme Name]]</f>
        <v>05: Tourism Development</v>
      </c>
      <c r="F133" s="61" t="s">
        <v>118</v>
      </c>
      <c r="G133" s="61" t="s">
        <v>282</v>
      </c>
      <c r="H133" s="62" t="str">
        <f>DC[[#This Row],[Project Code]]&amp;" "&amp;DC[[#This Row],[Project Name]]</f>
        <v>1700 Mt. Rwenzori Tourism Infrastructure Development Project (Phase II)</v>
      </c>
      <c r="I133" s="122">
        <v>44378</v>
      </c>
      <c r="J133" s="122">
        <v>46203</v>
      </c>
      <c r="K133" s="63"/>
      <c r="L133" s="63"/>
      <c r="M133" s="64" t="s">
        <v>234</v>
      </c>
      <c r="N133" s="167">
        <v>46934</v>
      </c>
      <c r="O133" s="156" t="s">
        <v>780</v>
      </c>
    </row>
    <row r="134" spans="1:15" x14ac:dyDescent="0.35">
      <c r="A134" s="70" t="s">
        <v>87</v>
      </c>
      <c r="B134" s="71" t="s">
        <v>134</v>
      </c>
      <c r="C134" s="60" t="s">
        <v>503</v>
      </c>
      <c r="D134" s="61" t="s">
        <v>280</v>
      </c>
      <c r="E134" s="66" t="str">
        <f>DC[[#This Row],[Program Code]]&amp;": "&amp;DC[[#This Row],[Programme Name]]</f>
        <v>05: Tourism Development</v>
      </c>
      <c r="F134" s="144" t="s">
        <v>600</v>
      </c>
      <c r="G134" s="64" t="s">
        <v>601</v>
      </c>
      <c r="H134" s="66" t="str">
        <f>DC[[#This Row],[Project Code]]&amp;" "&amp;DC[[#This Row],[Project Name]]</f>
        <v>1782 Mitigating Human Wildlife Conflict Project (MHWCP)</v>
      </c>
      <c r="I134" s="122" t="s">
        <v>580</v>
      </c>
      <c r="J134" s="122" t="s">
        <v>576</v>
      </c>
      <c r="K134" s="63"/>
      <c r="L134" s="63"/>
      <c r="M134" s="64" t="s">
        <v>213</v>
      </c>
      <c r="N134" s="167" t="s">
        <v>576</v>
      </c>
      <c r="O134" s="156" t="s">
        <v>780</v>
      </c>
    </row>
    <row r="135" spans="1:15" x14ac:dyDescent="0.35">
      <c r="A135" s="132" t="s">
        <v>581</v>
      </c>
      <c r="B135" s="131" t="s">
        <v>582</v>
      </c>
      <c r="C135" s="60" t="s">
        <v>500</v>
      </c>
      <c r="D135" s="61" t="s">
        <v>277</v>
      </c>
      <c r="E135" s="128" t="str">
        <f>DC[[#This Row],[Program Code]]&amp;": "&amp;DC[[#This Row],[Programme Name]]</f>
        <v xml:space="preserve">10: Sustainable Urbanization and Housing </v>
      </c>
      <c r="F135" s="129" t="s">
        <v>583</v>
      </c>
      <c r="G135" s="127" t="s">
        <v>584</v>
      </c>
      <c r="H135" s="128" t="str">
        <f>DC[[#This Row],[Project Code]]&amp;" "&amp;DC[[#This Row],[Project Name]]</f>
        <v>1798 GKMA Urban Development Project</v>
      </c>
      <c r="I135" s="122" t="s">
        <v>580</v>
      </c>
      <c r="J135" s="122" t="s">
        <v>576</v>
      </c>
      <c r="K135" s="121"/>
      <c r="L135" s="121"/>
      <c r="M135" s="119" t="s">
        <v>213</v>
      </c>
      <c r="N135" s="168" t="s">
        <v>576</v>
      </c>
      <c r="O135" s="156" t="s">
        <v>780</v>
      </c>
    </row>
    <row r="136" spans="1:15" x14ac:dyDescent="0.35">
      <c r="A136" s="70" t="s">
        <v>424</v>
      </c>
      <c r="B136" s="71" t="s">
        <v>233</v>
      </c>
      <c r="C136" s="60" t="s">
        <v>534</v>
      </c>
      <c r="D136" s="61" t="s">
        <v>535</v>
      </c>
      <c r="E136" s="62" t="str">
        <f>DC[[#This Row],[Program Code]]&amp;": "&amp;DC[[#This Row],[Programme Name]]</f>
        <v>19: Administration of Justice</v>
      </c>
      <c r="F136" s="61" t="s">
        <v>886</v>
      </c>
      <c r="G136" s="61" t="s">
        <v>679</v>
      </c>
      <c r="H136" s="62" t="str">
        <f>DC[[#This Row],[Project Code]]&amp;" "&amp;DC[[#This Row],[Project Name]]</f>
        <v>1897 Institutional Development of the Judiciary</v>
      </c>
      <c r="I136" s="122">
        <v>45839</v>
      </c>
      <c r="J136" s="122">
        <v>47664</v>
      </c>
      <c r="K136" s="63"/>
      <c r="L136" s="63"/>
      <c r="M136" s="64" t="s">
        <v>213</v>
      </c>
      <c r="N136" s="167">
        <v>47664</v>
      </c>
      <c r="O136" s="156" t="s">
        <v>773</v>
      </c>
    </row>
    <row r="137" spans="1:15" x14ac:dyDescent="0.35">
      <c r="A137" s="70" t="s">
        <v>414</v>
      </c>
      <c r="B137" s="71" t="s">
        <v>219</v>
      </c>
      <c r="C137" s="60" t="s">
        <v>509</v>
      </c>
      <c r="D137" s="61" t="s">
        <v>217</v>
      </c>
      <c r="E137" s="62" t="str">
        <f>DC[[#This Row],[Program Code]]&amp;": "&amp;DC[[#This Row],[Programme Name]]</f>
        <v>16: Governance and security</v>
      </c>
      <c r="F137" s="61" t="s">
        <v>887</v>
      </c>
      <c r="G137" s="61" t="s">
        <v>680</v>
      </c>
      <c r="H137" s="62" t="str">
        <f>DC[[#This Row],[Project Code]]&amp;" "&amp;DC[[#This Row],[Project Name]]</f>
        <v>1933 Institutional Development of Electoral Commission</v>
      </c>
      <c r="I137" s="122">
        <v>45839</v>
      </c>
      <c r="J137" s="122">
        <v>47664</v>
      </c>
      <c r="K137" s="63"/>
      <c r="L137" s="63"/>
      <c r="M137" s="64" t="s">
        <v>213</v>
      </c>
      <c r="N137" s="167">
        <v>47664</v>
      </c>
      <c r="O137" s="156" t="s">
        <v>773</v>
      </c>
    </row>
    <row r="138" spans="1:15" x14ac:dyDescent="0.35">
      <c r="A138" s="70" t="s">
        <v>80</v>
      </c>
      <c r="B138" s="71" t="s">
        <v>135</v>
      </c>
      <c r="C138" s="60" t="s">
        <v>511</v>
      </c>
      <c r="D138" s="61" t="s">
        <v>228</v>
      </c>
      <c r="E138" s="62" t="str">
        <f>DC[[#This Row],[Program Code]]&amp;": "&amp;DC[[#This Row],[Programme Name]]</f>
        <v>18: Development Plan Implementation</v>
      </c>
      <c r="F138" s="61" t="s">
        <v>81</v>
      </c>
      <c r="G138" s="61" t="s">
        <v>229</v>
      </c>
      <c r="H138" s="62" t="str">
        <f>DC[[#This Row],[Project Code]]&amp;" "&amp;DC[[#This Row],[Project Name]]</f>
        <v>1496 Construction of the IGG Head Office Building Project</v>
      </c>
      <c r="I138" s="122">
        <v>43282</v>
      </c>
      <c r="J138" s="122">
        <v>45473</v>
      </c>
      <c r="K138" s="65"/>
      <c r="L138" s="65"/>
      <c r="M138" s="64" t="s">
        <v>234</v>
      </c>
      <c r="N138" s="167">
        <v>46568</v>
      </c>
      <c r="O138" s="156" t="s">
        <v>780</v>
      </c>
    </row>
    <row r="139" spans="1:15" x14ac:dyDescent="0.35">
      <c r="A139" s="70" t="s">
        <v>80</v>
      </c>
      <c r="B139" s="71" t="s">
        <v>135</v>
      </c>
      <c r="C139" s="60" t="s">
        <v>509</v>
      </c>
      <c r="D139" s="61" t="s">
        <v>217</v>
      </c>
      <c r="E139" s="62" t="str">
        <f>DC[[#This Row],[Program Code]]&amp;": "&amp;DC[[#This Row],[Programme Name]]</f>
        <v>16: Governance and security</v>
      </c>
      <c r="F139" s="61" t="s">
        <v>888</v>
      </c>
      <c r="G139" s="61" t="s">
        <v>681</v>
      </c>
      <c r="H139" s="62" t="str">
        <f>DC[[#This Row],[Project Code]]&amp;" "&amp;DC[[#This Row],[Project Name]]</f>
        <v>1896 Institutional Development of Inspectorate of Government</v>
      </c>
      <c r="I139" s="122">
        <v>45839</v>
      </c>
      <c r="J139" s="122">
        <v>47664</v>
      </c>
      <c r="K139" s="63"/>
      <c r="L139" s="63"/>
      <c r="M139" s="64" t="s">
        <v>213</v>
      </c>
      <c r="N139" s="167">
        <v>47664</v>
      </c>
      <c r="O139" s="156" t="s">
        <v>773</v>
      </c>
    </row>
    <row r="140" spans="1:15" x14ac:dyDescent="0.35">
      <c r="A140" s="70" t="s">
        <v>84</v>
      </c>
      <c r="B140" s="71" t="s">
        <v>136</v>
      </c>
      <c r="C140" s="118" t="s">
        <v>563</v>
      </c>
      <c r="D140" s="119" t="s">
        <v>564</v>
      </c>
      <c r="E140" s="62" t="str">
        <f>DC[[#This Row],[Program Code]]&amp;": "&amp;DC[[#This Row],[Programme Name]]</f>
        <v>20: Legislation, Oversight And Representation</v>
      </c>
      <c r="F140" s="61" t="s">
        <v>889</v>
      </c>
      <c r="G140" s="61" t="s">
        <v>682</v>
      </c>
      <c r="H140" s="62" t="str">
        <f>DC[[#This Row],[Project Code]]&amp;" "&amp;DC[[#This Row],[Project Name]]</f>
        <v>1927 Institutional Development of Parliamentary Commission</v>
      </c>
      <c r="I140" s="122">
        <v>45839</v>
      </c>
      <c r="J140" s="122">
        <v>47664</v>
      </c>
      <c r="K140" s="63"/>
      <c r="L140" s="63"/>
      <c r="M140" s="64" t="s">
        <v>213</v>
      </c>
      <c r="N140" s="167">
        <v>47664</v>
      </c>
      <c r="O140" s="156" t="s">
        <v>773</v>
      </c>
    </row>
    <row r="141" spans="1:15" x14ac:dyDescent="0.35">
      <c r="A141" s="70" t="s">
        <v>431</v>
      </c>
      <c r="B141" s="71" t="s">
        <v>241</v>
      </c>
      <c r="C141" s="60" t="s">
        <v>509</v>
      </c>
      <c r="D141" s="61" t="s">
        <v>217</v>
      </c>
      <c r="E141" s="62" t="str">
        <f>DC[[#This Row],[Program Code]]&amp;": "&amp;DC[[#This Row],[Programme Name]]</f>
        <v>16: Governance and security</v>
      </c>
      <c r="F141" s="61" t="s">
        <v>890</v>
      </c>
      <c r="G141" s="61" t="s">
        <v>683</v>
      </c>
      <c r="H141" s="62" t="str">
        <f>DC[[#This Row],[Project Code]]&amp;" "&amp;DC[[#This Row],[Project Name]]</f>
        <v>1931 Institutional Development the Uganda Law Reform Commission</v>
      </c>
      <c r="I141" s="122">
        <v>45839</v>
      </c>
      <c r="J141" s="122">
        <v>47664</v>
      </c>
      <c r="K141" s="63"/>
      <c r="L141" s="63"/>
      <c r="M141" s="64" t="s">
        <v>213</v>
      </c>
      <c r="N141" s="167">
        <v>47664</v>
      </c>
      <c r="O141" s="156" t="s">
        <v>773</v>
      </c>
    </row>
    <row r="142" spans="1:15" x14ac:dyDescent="0.35">
      <c r="A142" s="70" t="s">
        <v>489</v>
      </c>
      <c r="B142" s="71" t="s">
        <v>358</v>
      </c>
      <c r="C142" s="60" t="s">
        <v>509</v>
      </c>
      <c r="D142" s="61" t="s">
        <v>217</v>
      </c>
      <c r="E142" s="62" t="str">
        <f>DC[[#This Row],[Program Code]]&amp;": "&amp;DC[[#This Row],[Programme Name]]</f>
        <v>16: Governance and security</v>
      </c>
      <c r="F142" s="61" t="s">
        <v>891</v>
      </c>
      <c r="G142" s="61" t="s">
        <v>684</v>
      </c>
      <c r="H142" s="62" t="str">
        <f>DC[[#This Row],[Project Code]]&amp;" "&amp;DC[[#This Row],[Project Name]]</f>
        <v>1913 Institutional Development the Uganda Human Rights Commission</v>
      </c>
      <c r="I142" s="122">
        <v>45839</v>
      </c>
      <c r="J142" s="122">
        <v>47664</v>
      </c>
      <c r="K142" s="63"/>
      <c r="L142" s="63"/>
      <c r="M142" s="64" t="s">
        <v>213</v>
      </c>
      <c r="N142" s="167">
        <v>47664</v>
      </c>
      <c r="O142" s="156" t="s">
        <v>773</v>
      </c>
    </row>
    <row r="143" spans="1:15" x14ac:dyDescent="0.35">
      <c r="A143" s="70" t="s">
        <v>465</v>
      </c>
      <c r="B143" s="71" t="s">
        <v>331</v>
      </c>
      <c r="C143" s="60" t="s">
        <v>499</v>
      </c>
      <c r="D143" s="61" t="s">
        <v>225</v>
      </c>
      <c r="E143" s="62" t="str">
        <f>DC[[#This Row],[Program Code]]&amp;": "&amp;DC[[#This Row],[Programme Name]]</f>
        <v>12: Human Capital Development</v>
      </c>
      <c r="F143" s="61" t="s">
        <v>892</v>
      </c>
      <c r="G143" s="61" t="s">
        <v>685</v>
      </c>
      <c r="H143" s="62" t="str">
        <f>DC[[#This Row],[Project Code]]&amp;" "&amp;DC[[#This Row],[Project Name]]</f>
        <v>1952 Institutional Development of Uganda AIDS Commission</v>
      </c>
      <c r="I143" s="122">
        <v>45839</v>
      </c>
      <c r="J143" s="122">
        <v>47664</v>
      </c>
      <c r="K143" s="63"/>
      <c r="L143" s="63"/>
      <c r="M143" s="64" t="s">
        <v>213</v>
      </c>
      <c r="N143" s="167">
        <v>47664</v>
      </c>
      <c r="O143" s="156" t="s">
        <v>773</v>
      </c>
    </row>
    <row r="144" spans="1:15" x14ac:dyDescent="0.35">
      <c r="A144" s="70" t="s">
        <v>458</v>
      </c>
      <c r="B144" s="71" t="s">
        <v>324</v>
      </c>
      <c r="C144" s="60" t="s">
        <v>511</v>
      </c>
      <c r="D144" s="61" t="s">
        <v>228</v>
      </c>
      <c r="E144" s="62" t="str">
        <f>DC[[#This Row],[Program Code]]&amp;": "&amp;DC[[#This Row],[Programme Name]]</f>
        <v>18: Development Plan Implementation</v>
      </c>
      <c r="F144" s="61" t="s">
        <v>893</v>
      </c>
      <c r="G144" s="61" t="s">
        <v>686</v>
      </c>
      <c r="H144" s="62" t="str">
        <f>DC[[#This Row],[Project Code]]&amp;" "&amp;DC[[#This Row],[Project Name]]</f>
        <v>1905 Institutional Development of National Planning Authority</v>
      </c>
      <c r="I144" s="122">
        <v>45839</v>
      </c>
      <c r="J144" s="122">
        <v>47664</v>
      </c>
      <c r="K144" s="63"/>
      <c r="L144" s="63"/>
      <c r="M144" s="64" t="s">
        <v>213</v>
      </c>
      <c r="N144" s="167">
        <v>47664</v>
      </c>
      <c r="O144" s="156" t="s">
        <v>773</v>
      </c>
    </row>
    <row r="145" spans="1:15" x14ac:dyDescent="0.35">
      <c r="A145" s="152" t="s">
        <v>458</v>
      </c>
      <c r="B145" s="153" t="s">
        <v>324</v>
      </c>
      <c r="C145" s="160" t="s">
        <v>511</v>
      </c>
      <c r="D145" s="156" t="s">
        <v>774</v>
      </c>
      <c r="E145" s="154" t="str">
        <f>DC[[#This Row],[Program Code]]&amp;": "&amp;DC[[#This Row],[Programme Name]]</f>
        <v xml:space="preserve">18: Development Plan Implementation </v>
      </c>
      <c r="F145" s="155" t="s">
        <v>797</v>
      </c>
      <c r="G145" s="156" t="s">
        <v>798</v>
      </c>
      <c r="H145" s="154" t="str">
        <f>DC[[#This Row],[Project Code]]&amp;" "&amp;DC[[#This Row],[Project Name]]</f>
        <v>1817 Construction and Equipping of the Planning House</v>
      </c>
      <c r="I145" s="122">
        <v>45474</v>
      </c>
      <c r="J145" s="157" t="s">
        <v>837</v>
      </c>
      <c r="K145" s="63"/>
      <c r="L145" s="63"/>
      <c r="M145" s="156" t="s">
        <v>213</v>
      </c>
      <c r="N145" s="172" t="s">
        <v>779</v>
      </c>
      <c r="O145" s="156" t="s">
        <v>780</v>
      </c>
    </row>
    <row r="146" spans="1:15" x14ac:dyDescent="0.35">
      <c r="A146" s="70" t="s">
        <v>490</v>
      </c>
      <c r="B146" s="71" t="s">
        <v>359</v>
      </c>
      <c r="C146" s="60" t="s">
        <v>501</v>
      </c>
      <c r="D146" s="61" t="s">
        <v>332</v>
      </c>
      <c r="E146" s="62" t="str">
        <f>DC[[#This Row],[Program Code]]&amp;": "&amp;DC[[#This Row],[Programme Name]]</f>
        <v>13: Innovation, Technology Development and Transfer</v>
      </c>
      <c r="F146" s="61" t="s">
        <v>894</v>
      </c>
      <c r="G146" s="61" t="s">
        <v>687</v>
      </c>
      <c r="H146" s="62" t="str">
        <f>DC[[#This Row],[Project Code]]&amp;" "&amp;DC[[#This Row],[Project Name]]</f>
        <v>1973 Institutional Development of Uganda Industrial Research Institute</v>
      </c>
      <c r="I146" s="122">
        <v>45839</v>
      </c>
      <c r="J146" s="122">
        <v>47664</v>
      </c>
      <c r="K146" s="63"/>
      <c r="L146" s="63"/>
      <c r="M146" s="64" t="s">
        <v>213</v>
      </c>
      <c r="N146" s="167">
        <v>47664</v>
      </c>
      <c r="O146" s="156" t="s">
        <v>773</v>
      </c>
    </row>
    <row r="147" spans="1:15" x14ac:dyDescent="0.35">
      <c r="A147" s="70" t="s">
        <v>453</v>
      </c>
      <c r="B147" s="71" t="s">
        <v>317</v>
      </c>
      <c r="C147" s="60" t="s">
        <v>499</v>
      </c>
      <c r="D147" s="61" t="s">
        <v>225</v>
      </c>
      <c r="E147" s="62" t="str">
        <f>DC[[#This Row],[Program Code]]&amp;": "&amp;DC[[#This Row],[Programme Name]]</f>
        <v>12: Human Capital Development</v>
      </c>
      <c r="F147" s="61" t="s">
        <v>895</v>
      </c>
      <c r="G147" s="61" t="s">
        <v>688</v>
      </c>
      <c r="H147" s="62" t="str">
        <f>DC[[#This Row],[Project Code]]&amp;" "&amp;DC[[#This Row],[Project Name]]</f>
        <v>1974 Institutional Development of National Curriculum Development Centre</v>
      </c>
      <c r="I147" s="122">
        <v>45839</v>
      </c>
      <c r="J147" s="122">
        <v>47664</v>
      </c>
      <c r="K147" s="63"/>
      <c r="L147" s="63"/>
      <c r="M147" s="64" t="s">
        <v>213</v>
      </c>
      <c r="N147" s="167">
        <v>47664</v>
      </c>
      <c r="O147" s="156" t="s">
        <v>773</v>
      </c>
    </row>
    <row r="148" spans="1:15" x14ac:dyDescent="0.35">
      <c r="A148" s="70" t="s">
        <v>410</v>
      </c>
      <c r="B148" s="71" t="s">
        <v>214</v>
      </c>
      <c r="C148" s="60" t="s">
        <v>509</v>
      </c>
      <c r="D148" s="61" t="s">
        <v>217</v>
      </c>
      <c r="E148" s="62" t="str">
        <f>DC[[#This Row],[Program Code]]&amp;": "&amp;DC[[#This Row],[Programme Name]]</f>
        <v>16: Governance and security</v>
      </c>
      <c r="F148" s="61" t="s">
        <v>896</v>
      </c>
      <c r="G148" s="61" t="s">
        <v>689</v>
      </c>
      <c r="H148" s="62" t="str">
        <f>DC[[#This Row],[Project Code]]&amp;" "&amp;DC[[#This Row],[Project Name]]</f>
        <v>1975 Institutional Development of Directorate of Ethics and Integrity</v>
      </c>
      <c r="I148" s="122">
        <v>45839</v>
      </c>
      <c r="J148" s="122">
        <v>47664</v>
      </c>
      <c r="K148" s="63"/>
      <c r="L148" s="63"/>
      <c r="M148" s="64" t="s">
        <v>213</v>
      </c>
      <c r="N148" s="167">
        <v>47664</v>
      </c>
      <c r="O148" s="156" t="s">
        <v>773</v>
      </c>
    </row>
    <row r="149" spans="1:15" x14ac:dyDescent="0.35">
      <c r="A149" s="70" t="s">
        <v>468</v>
      </c>
      <c r="B149" s="71" t="s">
        <v>335</v>
      </c>
      <c r="C149" s="60" t="s">
        <v>499</v>
      </c>
      <c r="D149" s="61" t="s">
        <v>225</v>
      </c>
      <c r="E149" s="62" t="str">
        <f>DC[[#This Row],[Program Code]]&amp;": "&amp;DC[[#This Row],[Programme Name]]</f>
        <v>12: Human Capital Development</v>
      </c>
      <c r="F149" s="61" t="s">
        <v>897</v>
      </c>
      <c r="G149" s="61" t="s">
        <v>690</v>
      </c>
      <c r="H149" s="62" t="str">
        <f>DC[[#This Row],[Project Code]]&amp;" "&amp;DC[[#This Row],[Project Name]]</f>
        <v>1953 Institutional Development of Uganda Cancer Institute</v>
      </c>
      <c r="I149" s="122">
        <v>45839</v>
      </c>
      <c r="J149" s="122">
        <v>47664</v>
      </c>
      <c r="K149" s="63"/>
      <c r="L149" s="63"/>
      <c r="M149" s="64" t="s">
        <v>213</v>
      </c>
      <c r="N149" s="167">
        <v>47664</v>
      </c>
      <c r="O149" s="156" t="s">
        <v>773</v>
      </c>
    </row>
    <row r="150" spans="1:15" x14ac:dyDescent="0.35">
      <c r="A150" s="152" t="s">
        <v>468</v>
      </c>
      <c r="B150" s="153" t="s">
        <v>335</v>
      </c>
      <c r="C150" s="60" t="s">
        <v>499</v>
      </c>
      <c r="D150" s="61" t="s">
        <v>225</v>
      </c>
      <c r="E150" s="154" t="str">
        <f>DC[[#This Row],[Program Code]]&amp;": "&amp;DC[[#This Row],[Programme Name]]</f>
        <v>12: Human Capital Development</v>
      </c>
      <c r="F150" s="155" t="s">
        <v>781</v>
      </c>
      <c r="G150" s="156" t="s">
        <v>782</v>
      </c>
      <c r="H150" s="154" t="str">
        <f>DC[[#This Row],[Project Code]]&amp;" "&amp;DC[[#This Row],[Project Name]]</f>
        <v>1806 Establishment of Regional Oncology and Diagonistic Centers in Arua, Mbale and Mbarara</v>
      </c>
      <c r="I150" s="122">
        <v>45474</v>
      </c>
      <c r="J150" s="157" t="s">
        <v>837</v>
      </c>
      <c r="K150" s="63"/>
      <c r="L150" s="63"/>
      <c r="M150" s="156" t="s">
        <v>213</v>
      </c>
      <c r="N150" s="172" t="s">
        <v>779</v>
      </c>
      <c r="O150" s="156" t="s">
        <v>780</v>
      </c>
    </row>
    <row r="151" spans="1:15" x14ac:dyDescent="0.35">
      <c r="A151" s="70" t="s">
        <v>468</v>
      </c>
      <c r="B151" s="71" t="s">
        <v>335</v>
      </c>
      <c r="C151" s="60" t="s">
        <v>499</v>
      </c>
      <c r="D151" s="61" t="s">
        <v>225</v>
      </c>
      <c r="E151" s="194" t="str">
        <f>DC[[#This Row],[Program Code]]&amp;": "&amp;DC[[#This Row],[Programme Name]]</f>
        <v>12: Human Capital Development</v>
      </c>
      <c r="F151" s="195" t="s">
        <v>995</v>
      </c>
      <c r="G151" s="193" t="s">
        <v>996</v>
      </c>
      <c r="H151" s="194" t="str">
        <f>DC[[#This Row],[Project Code]]&amp;" "&amp;DC[[#This Row],[Project Name]]</f>
        <v>1855 Uganda Cancer Institute Project II</v>
      </c>
      <c r="I151" s="196">
        <v>45839</v>
      </c>
      <c r="J151" s="196">
        <v>47664</v>
      </c>
      <c r="K151" s="63"/>
      <c r="L151" s="63"/>
      <c r="M151" s="64" t="s">
        <v>213</v>
      </c>
      <c r="N151" s="167">
        <v>47664</v>
      </c>
      <c r="O151" s="193" t="s">
        <v>780</v>
      </c>
    </row>
    <row r="152" spans="1:15" x14ac:dyDescent="0.35">
      <c r="A152" s="70" t="s">
        <v>486</v>
      </c>
      <c r="B152" s="71" t="s">
        <v>353</v>
      </c>
      <c r="C152" s="60" t="s">
        <v>499</v>
      </c>
      <c r="D152" s="61" t="s">
        <v>225</v>
      </c>
      <c r="E152" s="62" t="str">
        <f>DC[[#This Row],[Program Code]]&amp;": "&amp;DC[[#This Row],[Programme Name]]</f>
        <v>12: Human Capital Development</v>
      </c>
      <c r="F152" s="61" t="s">
        <v>52</v>
      </c>
      <c r="G152" s="61" t="s">
        <v>354</v>
      </c>
      <c r="H152" s="62" t="str">
        <f>DC[[#This Row],[Project Code]]&amp;" "&amp;DC[[#This Row],[Project Name]]</f>
        <v>1526 Uganda Heart Institute Infrastructure Development Project</v>
      </c>
      <c r="I152" s="122">
        <v>43647</v>
      </c>
      <c r="J152" s="122">
        <v>45473</v>
      </c>
      <c r="K152" s="63"/>
      <c r="L152" s="63"/>
      <c r="M152" s="64" t="s">
        <v>213</v>
      </c>
      <c r="N152" s="167">
        <v>46568</v>
      </c>
      <c r="O152" s="156" t="s">
        <v>780</v>
      </c>
    </row>
    <row r="153" spans="1:15" x14ac:dyDescent="0.35">
      <c r="A153" s="70" t="s">
        <v>486</v>
      </c>
      <c r="B153" s="71" t="s">
        <v>353</v>
      </c>
      <c r="C153" s="60" t="s">
        <v>499</v>
      </c>
      <c r="D153" s="61" t="s">
        <v>225</v>
      </c>
      <c r="E153" s="62" t="str">
        <f>DC[[#This Row],[Program Code]]&amp;": "&amp;DC[[#This Row],[Programme Name]]</f>
        <v>12: Human Capital Development</v>
      </c>
      <c r="F153" s="61" t="s">
        <v>898</v>
      </c>
      <c r="G153" s="61" t="s">
        <v>691</v>
      </c>
      <c r="H153" s="62" t="str">
        <f>DC[[#This Row],[Project Code]]&amp;" "&amp;DC[[#This Row],[Project Name]]</f>
        <v>1954 Institutional Development of Uganda Heart Institute</v>
      </c>
      <c r="I153" s="122">
        <v>45839</v>
      </c>
      <c r="J153" s="122">
        <v>47664</v>
      </c>
      <c r="K153" s="63"/>
      <c r="L153" s="63"/>
      <c r="M153" s="64" t="s">
        <v>213</v>
      </c>
      <c r="N153" s="167">
        <v>47664</v>
      </c>
      <c r="O153" s="156" t="s">
        <v>773</v>
      </c>
    </row>
    <row r="154" spans="1:15" x14ac:dyDescent="0.35">
      <c r="A154" s="70" t="s">
        <v>495</v>
      </c>
      <c r="B154" s="71" t="s">
        <v>365</v>
      </c>
      <c r="C154" s="60" t="s">
        <v>499</v>
      </c>
      <c r="D154" s="61" t="s">
        <v>225</v>
      </c>
      <c r="E154" s="62" t="str">
        <f>DC[[#This Row],[Program Code]]&amp;": "&amp;DC[[#This Row],[Programme Name]]</f>
        <v>12: Human Capital Development</v>
      </c>
      <c r="F154" s="61" t="s">
        <v>899</v>
      </c>
      <c r="G154" s="61" t="s">
        <v>692</v>
      </c>
      <c r="H154" s="62" t="str">
        <f>DC[[#This Row],[Project Code]]&amp;" "&amp;DC[[#This Row],[Project Name]]</f>
        <v>1955 Institutional Development of National Medical Stores</v>
      </c>
      <c r="I154" s="122">
        <v>45839</v>
      </c>
      <c r="J154" s="122">
        <v>47664</v>
      </c>
      <c r="K154" s="63"/>
      <c r="L154" s="63"/>
      <c r="M154" s="64" t="s">
        <v>213</v>
      </c>
      <c r="N154" s="167">
        <v>47664</v>
      </c>
      <c r="O154" s="156" t="s">
        <v>773</v>
      </c>
    </row>
    <row r="155" spans="1:15" x14ac:dyDescent="0.35">
      <c r="A155" s="70" t="s">
        <v>464</v>
      </c>
      <c r="B155" s="71" t="s">
        <v>330</v>
      </c>
      <c r="C155" s="60" t="s">
        <v>503</v>
      </c>
      <c r="D155" s="61" t="s">
        <v>280</v>
      </c>
      <c r="E155" s="62" t="str">
        <f>DC[[#This Row],[Program Code]]&amp;": "&amp;DC[[#This Row],[Programme Name]]</f>
        <v>05: Tourism Development</v>
      </c>
      <c r="F155" s="61" t="s">
        <v>900</v>
      </c>
      <c r="G155" s="61" t="s">
        <v>693</v>
      </c>
      <c r="H155" s="62" t="str">
        <f>DC[[#This Row],[Project Code]]&amp;" "&amp;DC[[#This Row],[Project Name]]</f>
        <v>1881 Institutional Development of Uganda Tourism Board</v>
      </c>
      <c r="I155" s="122">
        <v>45839</v>
      </c>
      <c r="J155" s="122">
        <v>47664</v>
      </c>
      <c r="K155" s="63"/>
      <c r="L155" s="63"/>
      <c r="M155" s="64" t="s">
        <v>213</v>
      </c>
      <c r="N155" s="167">
        <v>47664</v>
      </c>
      <c r="O155" s="156" t="s">
        <v>773</v>
      </c>
    </row>
    <row r="156" spans="1:15" x14ac:dyDescent="0.35">
      <c r="A156" s="72" t="s">
        <v>71</v>
      </c>
      <c r="B156" s="71" t="s">
        <v>383</v>
      </c>
      <c r="C156" s="60" t="s">
        <v>509</v>
      </c>
      <c r="D156" s="61" t="s">
        <v>217</v>
      </c>
      <c r="E156" s="62" t="str">
        <f>DC[[#This Row],[Program Code]]&amp;": "&amp;DC[[#This Row],[Programme Name]]</f>
        <v>16: Governance and security</v>
      </c>
      <c r="F156" s="61" t="s">
        <v>901</v>
      </c>
      <c r="G156" s="61" t="s">
        <v>694</v>
      </c>
      <c r="H156" s="62" t="str">
        <f>DC[[#This Row],[Project Code]]&amp;" "&amp;DC[[#This Row],[Project Name]]</f>
        <v>1911 Institutional Development of Uganda Registration Services Bureau</v>
      </c>
      <c r="I156" s="122">
        <v>45839</v>
      </c>
      <c r="J156" s="122">
        <v>47664</v>
      </c>
      <c r="K156" s="63"/>
      <c r="L156" s="63"/>
      <c r="M156" s="64" t="s">
        <v>213</v>
      </c>
      <c r="N156" s="167">
        <v>47664</v>
      </c>
      <c r="O156" s="156" t="s">
        <v>773</v>
      </c>
    </row>
    <row r="157" spans="1:15" x14ac:dyDescent="0.35">
      <c r="A157" s="70" t="s">
        <v>451</v>
      </c>
      <c r="B157" s="71" t="s">
        <v>315</v>
      </c>
      <c r="C157" s="60" t="s">
        <v>509</v>
      </c>
      <c r="D157" s="61" t="s">
        <v>217</v>
      </c>
      <c r="E157" s="62" t="str">
        <f>DC[[#This Row],[Program Code]]&amp;": "&amp;DC[[#This Row],[Programme Name]]</f>
        <v>16: Governance and security</v>
      </c>
      <c r="F157" s="61" t="s">
        <v>902</v>
      </c>
      <c r="G157" s="61" t="s">
        <v>695</v>
      </c>
      <c r="H157" s="62" t="str">
        <f>DC[[#This Row],[Project Code]]&amp;" "&amp;DC[[#This Row],[Project Name]]</f>
        <v>1900 Institutional Development the National Citizenship and Immigration Control</v>
      </c>
      <c r="I157" s="122">
        <v>45839</v>
      </c>
      <c r="J157" s="122">
        <v>47664</v>
      </c>
      <c r="K157" s="63"/>
      <c r="L157" s="63"/>
      <c r="M157" s="64" t="s">
        <v>213</v>
      </c>
      <c r="N157" s="167">
        <v>47664</v>
      </c>
      <c r="O157" s="156" t="s">
        <v>773</v>
      </c>
    </row>
    <row r="158" spans="1:15" x14ac:dyDescent="0.35">
      <c r="A158" s="152" t="s">
        <v>451</v>
      </c>
      <c r="B158" s="153" t="s">
        <v>315</v>
      </c>
      <c r="C158" s="160" t="s">
        <v>509</v>
      </c>
      <c r="D158" s="156" t="s">
        <v>847</v>
      </c>
      <c r="E158" s="154" t="str">
        <f>DC[[#This Row],[Program Code]]&amp;": "&amp;DC[[#This Row],[Programme Name]]</f>
        <v xml:space="preserve">16: Governance And Security  </v>
      </c>
      <c r="F158" s="177">
        <v>1848</v>
      </c>
      <c r="G158" s="156" t="s">
        <v>846</v>
      </c>
      <c r="H158" s="154" t="str">
        <f>DC[[#This Row],[Project Code]]&amp;" "&amp;DC[[#This Row],[Project Name]]</f>
        <v>1848 Automation of Immigation and Citizen Control Services</v>
      </c>
      <c r="I158" s="122">
        <v>45839</v>
      </c>
      <c r="J158" s="122">
        <v>47664</v>
      </c>
      <c r="K158" s="121"/>
      <c r="L158" s="121"/>
      <c r="M158" s="156" t="s">
        <v>213</v>
      </c>
      <c r="N158" s="167">
        <v>47664</v>
      </c>
      <c r="O158" s="156" t="s">
        <v>780</v>
      </c>
    </row>
    <row r="159" spans="1:15" x14ac:dyDescent="0.35">
      <c r="A159" s="70" t="s">
        <v>427</v>
      </c>
      <c r="B159" s="71" t="s">
        <v>236</v>
      </c>
      <c r="C159" s="60" t="s">
        <v>507</v>
      </c>
      <c r="D159" s="61" t="s">
        <v>237</v>
      </c>
      <c r="E159" s="62" t="str">
        <f>DC[[#This Row],[Program Code]]&amp;": "&amp;DC[[#This Row],[Programme Name]]</f>
        <v>09: Intergrated Transport Infrastructure and Services</v>
      </c>
      <c r="F159" s="61" t="s">
        <v>108</v>
      </c>
      <c r="G159" s="61" t="s">
        <v>238</v>
      </c>
      <c r="H159" s="62" t="str">
        <f>DC[[#This Row],[Project Code]]&amp;" "&amp;DC[[#This Row],[Project Name]]</f>
        <v>1658 Kampala City Roads Rehabilitation Project</v>
      </c>
      <c r="I159" s="122">
        <v>44013</v>
      </c>
      <c r="J159" s="122">
        <v>45838</v>
      </c>
      <c r="K159" s="63"/>
      <c r="L159" s="63"/>
      <c r="M159" s="64" t="s">
        <v>213</v>
      </c>
      <c r="N159" s="167">
        <v>46934</v>
      </c>
      <c r="O159" s="156" t="s">
        <v>780</v>
      </c>
    </row>
    <row r="160" spans="1:15" x14ac:dyDescent="0.35">
      <c r="A160" s="133" t="s">
        <v>427</v>
      </c>
      <c r="B160" s="131" t="s">
        <v>236</v>
      </c>
      <c r="C160" s="126" t="s">
        <v>507</v>
      </c>
      <c r="D160" s="127" t="s">
        <v>237</v>
      </c>
      <c r="E160" s="128" t="str">
        <f>DC[[#This Row],[Program Code]]&amp;": "&amp;DC[[#This Row],[Programme Name]]</f>
        <v>09: Intergrated Transport Infrastructure and Services</v>
      </c>
      <c r="F160" s="140" t="s">
        <v>583</v>
      </c>
      <c r="G160" s="119" t="s">
        <v>584</v>
      </c>
      <c r="H160" s="128" t="str">
        <f>DC[[#This Row],[Project Code]]&amp;" "&amp;DC[[#This Row],[Project Name]]</f>
        <v>1798 GKMA Urban Development Project</v>
      </c>
      <c r="I160" s="141">
        <v>44933</v>
      </c>
      <c r="J160" s="142" t="s">
        <v>576</v>
      </c>
      <c r="K160" s="121"/>
      <c r="L160" s="121"/>
      <c r="M160" s="119" t="s">
        <v>213</v>
      </c>
      <c r="N160" s="171" t="s">
        <v>576</v>
      </c>
      <c r="O160" s="156" t="s">
        <v>780</v>
      </c>
    </row>
    <row r="161" spans="1:15" x14ac:dyDescent="0.35">
      <c r="A161" s="70" t="s">
        <v>427</v>
      </c>
      <c r="B161" s="71" t="s">
        <v>236</v>
      </c>
      <c r="C161" s="60" t="s">
        <v>511</v>
      </c>
      <c r="D161" s="61" t="s">
        <v>228</v>
      </c>
      <c r="E161" s="62" t="str">
        <f>DC[[#This Row],[Program Code]]&amp;": "&amp;DC[[#This Row],[Programme Name]]</f>
        <v>18: Development Plan Implementation</v>
      </c>
      <c r="F161" s="61" t="s">
        <v>903</v>
      </c>
      <c r="G161" s="61" t="s">
        <v>696</v>
      </c>
      <c r="H161" s="62" t="str">
        <f>DC[[#This Row],[Project Code]]&amp;" "&amp;DC[[#This Row],[Project Name]]</f>
        <v>1877 Institutional Development of Kampala Capital City Authority</v>
      </c>
      <c r="I161" s="122">
        <v>45839</v>
      </c>
      <c r="J161" s="122">
        <v>47664</v>
      </c>
      <c r="K161" s="63"/>
      <c r="L161" s="63"/>
      <c r="M161" s="64" t="s">
        <v>213</v>
      </c>
      <c r="N161" s="167">
        <v>47664</v>
      </c>
      <c r="O161" s="156" t="s">
        <v>773</v>
      </c>
    </row>
    <row r="162" spans="1:15" x14ac:dyDescent="0.35">
      <c r="A162" s="70" t="s">
        <v>427</v>
      </c>
      <c r="B162" s="71" t="s">
        <v>236</v>
      </c>
      <c r="C162" s="60" t="s">
        <v>507</v>
      </c>
      <c r="D162" s="61" t="s">
        <v>237</v>
      </c>
      <c r="E162" s="128" t="str">
        <f>DC[[#This Row],[Program Code]]&amp;": "&amp;DC[[#This Row],[Programme Name]]</f>
        <v>09: Intergrated Transport Infrastructure and Services</v>
      </c>
      <c r="F162" s="129" t="s">
        <v>585</v>
      </c>
      <c r="G162" s="127" t="s">
        <v>586</v>
      </c>
      <c r="H162" s="128" t="str">
        <f>DC[[#This Row],[Project Code]]&amp;" "&amp;DC[[#This Row],[Project Name]]</f>
        <v>1779 Kampala City Lighting and Infrastructure Improvement Project (KCLIIP)</v>
      </c>
      <c r="I162" s="122">
        <v>44933</v>
      </c>
      <c r="J162" s="122" t="s">
        <v>577</v>
      </c>
      <c r="K162" s="121"/>
      <c r="L162" s="121"/>
      <c r="M162" s="119" t="s">
        <v>213</v>
      </c>
      <c r="N162" s="168" t="s">
        <v>577</v>
      </c>
      <c r="O162" s="156" t="s">
        <v>780</v>
      </c>
    </row>
    <row r="163" spans="1:15" x14ac:dyDescent="0.35">
      <c r="A163" s="70" t="s">
        <v>64</v>
      </c>
      <c r="B163" s="71" t="s">
        <v>138</v>
      </c>
      <c r="C163" s="60" t="s">
        <v>511</v>
      </c>
      <c r="D163" s="61" t="s">
        <v>228</v>
      </c>
      <c r="E163" s="62" t="str">
        <f>DC[[#This Row],[Program Code]]&amp;": "&amp;DC[[#This Row],[Programme Name]]</f>
        <v>18: Development Plan Implementation</v>
      </c>
      <c r="F163" s="61" t="s">
        <v>904</v>
      </c>
      <c r="G163" s="61" t="s">
        <v>697</v>
      </c>
      <c r="H163" s="62" t="str">
        <f>DC[[#This Row],[Project Code]]&amp;" "&amp;DC[[#This Row],[Project Name]]</f>
        <v>1976 Institutional Development of Equal Opportunities Commission</v>
      </c>
      <c r="I163" s="122">
        <v>45839</v>
      </c>
      <c r="J163" s="122">
        <v>47664</v>
      </c>
      <c r="K163" s="63"/>
      <c r="L163" s="63"/>
      <c r="M163" s="64" t="s">
        <v>213</v>
      </c>
      <c r="N163" s="167">
        <v>47664</v>
      </c>
      <c r="O163" s="156" t="s">
        <v>773</v>
      </c>
    </row>
    <row r="164" spans="1:15" x14ac:dyDescent="0.35">
      <c r="A164" s="70" t="s">
        <v>450</v>
      </c>
      <c r="B164" s="71" t="s">
        <v>314</v>
      </c>
      <c r="C164" s="60" t="s">
        <v>497</v>
      </c>
      <c r="D164" s="61" t="s">
        <v>248</v>
      </c>
      <c r="E164" s="62" t="str">
        <f>DC[[#This Row],[Program Code]]&amp;": "&amp;DC[[#This Row],[Programme Name]]</f>
        <v>01: Agro-Industralisation</v>
      </c>
      <c r="F164" s="61" t="s">
        <v>905</v>
      </c>
      <c r="G164" s="61" t="s">
        <v>698</v>
      </c>
      <c r="H164" s="62" t="str">
        <f>DC[[#This Row],[Project Code]]&amp;" "&amp;DC[[#This Row],[Project Name]]</f>
        <v>1878 Institutional Development of the National Animal Genetic Resources Centre and Data Bank</v>
      </c>
      <c r="I164" s="122">
        <v>45839</v>
      </c>
      <c r="J164" s="122">
        <v>47664</v>
      </c>
      <c r="K164" s="63"/>
      <c r="L164" s="63"/>
      <c r="M164" s="64" t="s">
        <v>213</v>
      </c>
      <c r="N164" s="167">
        <v>47664</v>
      </c>
      <c r="O164" s="156" t="s">
        <v>773</v>
      </c>
    </row>
    <row r="165" spans="1:15" x14ac:dyDescent="0.35">
      <c r="A165" s="70" t="s">
        <v>457</v>
      </c>
      <c r="B165" s="71" t="s">
        <v>321</v>
      </c>
      <c r="C165" s="60" t="s">
        <v>508</v>
      </c>
      <c r="D165" s="61" t="s">
        <v>322</v>
      </c>
      <c r="E165" s="62" t="str">
        <f>DC[[#This Row],[Program Code]]&amp;": "&amp;DC[[#This Row],[Programme Name]]</f>
        <v>11: Digital Transformation</v>
      </c>
      <c r="F165" s="61" t="s">
        <v>110</v>
      </c>
      <c r="G165" s="61" t="s">
        <v>323</v>
      </c>
      <c r="H165" s="62" t="str">
        <f>DC[[#This Row],[Project Code]]&amp;" "&amp;DC[[#This Row],[Project Name]]</f>
        <v>1615 Government Network (GOVNET) Project</v>
      </c>
      <c r="I165" s="122">
        <v>44013</v>
      </c>
      <c r="J165" s="122">
        <v>45838</v>
      </c>
      <c r="K165" s="63"/>
      <c r="L165" s="63"/>
      <c r="M165" s="64" t="s">
        <v>213</v>
      </c>
      <c r="N165" s="167">
        <v>47299</v>
      </c>
      <c r="O165" s="156" t="s">
        <v>780</v>
      </c>
    </row>
    <row r="166" spans="1:15" x14ac:dyDescent="0.35">
      <c r="A166" s="70" t="s">
        <v>457</v>
      </c>
      <c r="B166" s="71" t="s">
        <v>321</v>
      </c>
      <c r="C166" s="60" t="s">
        <v>508</v>
      </c>
      <c r="D166" s="61" t="s">
        <v>322</v>
      </c>
      <c r="E166" s="62" t="str">
        <f>DC[[#This Row],[Program Code]]&amp;": "&amp;DC[[#This Row],[Programme Name]]</f>
        <v>11: Digital Transformation</v>
      </c>
      <c r="F166" s="61" t="s">
        <v>883</v>
      </c>
      <c r="G166" s="61" t="s">
        <v>699</v>
      </c>
      <c r="H166" s="62" t="str">
        <f>DC[[#This Row],[Project Code]]&amp;" "&amp;DC[[#This Row],[Project Name]]</f>
        <v>1892 Institutional Development of National Information &amp; Technology Authority</v>
      </c>
      <c r="I166" s="122">
        <v>45839</v>
      </c>
      <c r="J166" s="122">
        <v>47664</v>
      </c>
      <c r="K166" s="63"/>
      <c r="L166" s="63"/>
      <c r="M166" s="64" t="s">
        <v>213</v>
      </c>
      <c r="N166" s="167">
        <v>47664</v>
      </c>
      <c r="O166" s="156" t="s">
        <v>773</v>
      </c>
    </row>
    <row r="167" spans="1:15" x14ac:dyDescent="0.35">
      <c r="A167" s="70" t="s">
        <v>496</v>
      </c>
      <c r="B167" s="71" t="s">
        <v>149</v>
      </c>
      <c r="C167" s="60" t="s">
        <v>499</v>
      </c>
      <c r="D167" s="61" t="s">
        <v>225</v>
      </c>
      <c r="E167" s="62" t="str">
        <f>DC[[#This Row],[Program Code]]&amp;": "&amp;DC[[#This Row],[Programme Name]]</f>
        <v>12: Human Capital Development</v>
      </c>
      <c r="F167" s="61" t="s">
        <v>906</v>
      </c>
      <c r="G167" s="61" t="s">
        <v>700</v>
      </c>
      <c r="H167" s="62" t="str">
        <f>DC[[#This Row],[Project Code]]&amp;" "&amp;DC[[#This Row],[Project Name]]</f>
        <v>1902 Institutional Development of Uganda Virus Research Institute</v>
      </c>
      <c r="I167" s="122">
        <v>45839</v>
      </c>
      <c r="J167" s="122">
        <v>47664</v>
      </c>
      <c r="K167" s="63"/>
      <c r="L167" s="63"/>
      <c r="M167" s="64" t="s">
        <v>213</v>
      </c>
      <c r="N167" s="167">
        <v>47664</v>
      </c>
      <c r="O167" s="156" t="s">
        <v>773</v>
      </c>
    </row>
    <row r="168" spans="1:15" x14ac:dyDescent="0.35">
      <c r="A168" s="70" t="s">
        <v>494</v>
      </c>
      <c r="B168" s="71" t="s">
        <v>364</v>
      </c>
      <c r="C168" s="60" t="s">
        <v>499</v>
      </c>
      <c r="D168" s="61" t="s">
        <v>225</v>
      </c>
      <c r="E168" s="62" t="str">
        <f>DC[[#This Row],[Program Code]]&amp;": "&amp;DC[[#This Row],[Programme Name]]</f>
        <v>12: Human Capital Development</v>
      </c>
      <c r="F168" s="61" t="s">
        <v>907</v>
      </c>
      <c r="G168" s="61" t="s">
        <v>701</v>
      </c>
      <c r="H168" s="62" t="str">
        <f>DC[[#This Row],[Project Code]]&amp;" "&amp;DC[[#This Row],[Project Name]]</f>
        <v>1977 Institutional Development of Uganda National Examinations Board</v>
      </c>
      <c r="I168" s="122">
        <v>45839</v>
      </c>
      <c r="J168" s="122">
        <v>47664</v>
      </c>
      <c r="K168" s="63"/>
      <c r="L168" s="63"/>
      <c r="M168" s="64" t="s">
        <v>213</v>
      </c>
      <c r="N168" s="167">
        <v>47664</v>
      </c>
      <c r="O168" s="156" t="s">
        <v>773</v>
      </c>
    </row>
    <row r="169" spans="1:15" x14ac:dyDescent="0.35">
      <c r="A169" s="70" t="s">
        <v>494</v>
      </c>
      <c r="B169" s="71" t="s">
        <v>364</v>
      </c>
      <c r="C169" s="60" t="s">
        <v>499</v>
      </c>
      <c r="D169" s="61" t="s">
        <v>225</v>
      </c>
      <c r="E169" s="194" t="str">
        <f>DC[[#This Row],[Program Code]]&amp;": "&amp;DC[[#This Row],[Programme Name]]</f>
        <v>12: Human Capital Development</v>
      </c>
      <c r="F169" s="195" t="s">
        <v>997</v>
      </c>
      <c r="G169" s="193" t="s">
        <v>998</v>
      </c>
      <c r="H169" s="194" t="str">
        <f>DC[[#This Row],[Project Code]]&amp;" "&amp;DC[[#This Row],[Project Name]]</f>
        <v>1856 Uganda National Examination Board Infrastructure Project II</v>
      </c>
      <c r="I169" s="196">
        <v>45839</v>
      </c>
      <c r="J169" s="196">
        <v>47664</v>
      </c>
      <c r="K169" s="63"/>
      <c r="L169" s="63"/>
      <c r="M169" s="64" t="s">
        <v>213</v>
      </c>
      <c r="N169" s="167">
        <v>47664</v>
      </c>
      <c r="O169" s="193" t="s">
        <v>780</v>
      </c>
    </row>
    <row r="170" spans="1:15" x14ac:dyDescent="0.35">
      <c r="A170" s="70" t="s">
        <v>82</v>
      </c>
      <c r="B170" s="71" t="s">
        <v>140</v>
      </c>
      <c r="C170" s="60" t="s">
        <v>509</v>
      </c>
      <c r="D170" s="61" t="s">
        <v>217</v>
      </c>
      <c r="E170" s="62" t="str">
        <f>DC[[#This Row],[Program Code]]&amp;": "&amp;DC[[#This Row],[Programme Name]]</f>
        <v>16: Governance and security</v>
      </c>
      <c r="F170" s="61" t="s">
        <v>908</v>
      </c>
      <c r="G170" s="61" t="s">
        <v>702</v>
      </c>
      <c r="H170" s="62" t="str">
        <f>DC[[#This Row],[Project Code]]&amp;" "&amp;DC[[#This Row],[Project Name]]</f>
        <v>1876 Institutional Development of Financial Intelligence Authority</v>
      </c>
      <c r="I170" s="122">
        <v>45839</v>
      </c>
      <c r="J170" s="122">
        <v>47664</v>
      </c>
      <c r="K170" s="63"/>
      <c r="L170" s="63"/>
      <c r="M170" s="64" t="s">
        <v>213</v>
      </c>
      <c r="N170" s="167">
        <v>47664</v>
      </c>
      <c r="O170" s="156" t="s">
        <v>773</v>
      </c>
    </row>
    <row r="171" spans="1:15" x14ac:dyDescent="0.35">
      <c r="A171" s="70" t="s">
        <v>459</v>
      </c>
      <c r="B171" s="71" t="s">
        <v>325</v>
      </c>
      <c r="C171" s="60" t="s">
        <v>509</v>
      </c>
      <c r="D171" s="61" t="s">
        <v>217</v>
      </c>
      <c r="E171" s="62" t="str">
        <f>DC[[#This Row],[Program Code]]&amp;": "&amp;DC[[#This Row],[Programme Name]]</f>
        <v>16: Governance and security</v>
      </c>
      <c r="F171" s="61" t="s">
        <v>909</v>
      </c>
      <c r="G171" s="61" t="s">
        <v>703</v>
      </c>
      <c r="H171" s="62" t="str">
        <f>DC[[#This Row],[Project Code]]&amp;" "&amp;DC[[#This Row],[Project Name]]</f>
        <v>1889 Institutional Development of  Office of the Auditor General</v>
      </c>
      <c r="I171" s="122">
        <v>45839</v>
      </c>
      <c r="J171" s="122">
        <v>47664</v>
      </c>
      <c r="K171" s="63"/>
      <c r="L171" s="63"/>
      <c r="M171" s="64" t="s">
        <v>213</v>
      </c>
      <c r="N171" s="167">
        <v>47664</v>
      </c>
      <c r="O171" s="156" t="s">
        <v>773</v>
      </c>
    </row>
    <row r="172" spans="1:15" x14ac:dyDescent="0.35">
      <c r="A172" s="70" t="s">
        <v>413</v>
      </c>
      <c r="B172" s="71" t="s">
        <v>218</v>
      </c>
      <c r="C172" s="60" t="s">
        <v>499</v>
      </c>
      <c r="D172" s="61" t="s">
        <v>225</v>
      </c>
      <c r="E172" s="62" t="str">
        <f>DC[[#This Row],[Program Code]]&amp;": "&amp;DC[[#This Row],[Programme Name]]</f>
        <v>12: Human Capital Development</v>
      </c>
      <c r="F172" s="61" t="s">
        <v>910</v>
      </c>
      <c r="G172" s="61" t="s">
        <v>704</v>
      </c>
      <c r="H172" s="62" t="str">
        <f>DC[[#This Row],[Project Code]]&amp;" "&amp;DC[[#This Row],[Project Name]]</f>
        <v>1978 Institutional Development of Education Service Commission</v>
      </c>
      <c r="I172" s="122">
        <v>45839</v>
      </c>
      <c r="J172" s="122">
        <v>47664</v>
      </c>
      <c r="K172" s="63"/>
      <c r="L172" s="63"/>
      <c r="M172" s="64" t="s">
        <v>213</v>
      </c>
      <c r="N172" s="167">
        <v>47664</v>
      </c>
      <c r="O172" s="156" t="s">
        <v>773</v>
      </c>
    </row>
    <row r="173" spans="1:15" x14ac:dyDescent="0.35">
      <c r="A173" s="70" t="s">
        <v>412</v>
      </c>
      <c r="B173" s="71" t="s">
        <v>216</v>
      </c>
      <c r="C173" s="60" t="s">
        <v>534</v>
      </c>
      <c r="D173" s="61" t="s">
        <v>535</v>
      </c>
      <c r="E173" s="62" t="str">
        <f>DC[[#This Row],[Program Code]]&amp;": "&amp;DC[[#This Row],[Programme Name]]</f>
        <v>19: Administration of Justice</v>
      </c>
      <c r="F173" s="61" t="s">
        <v>911</v>
      </c>
      <c r="G173" s="61" t="s">
        <v>705</v>
      </c>
      <c r="H173" s="62" t="str">
        <f>DC[[#This Row],[Project Code]]&amp;" "&amp;DC[[#This Row],[Project Name]]</f>
        <v>1910 Institutional Development of Office of the Director of Public Prosecutions</v>
      </c>
      <c r="I173" s="122">
        <v>45839</v>
      </c>
      <c r="J173" s="122">
        <v>47664</v>
      </c>
      <c r="K173" s="63"/>
      <c r="L173" s="63"/>
      <c r="M173" s="64" t="s">
        <v>213</v>
      </c>
      <c r="N173" s="167">
        <v>47664</v>
      </c>
      <c r="O173" s="156" t="s">
        <v>773</v>
      </c>
    </row>
    <row r="174" spans="1:15" x14ac:dyDescent="0.35">
      <c r="A174" s="70" t="s">
        <v>419</v>
      </c>
      <c r="B174" s="71" t="s">
        <v>226</v>
      </c>
      <c r="C174" s="60" t="s">
        <v>499</v>
      </c>
      <c r="D174" s="61" t="s">
        <v>225</v>
      </c>
      <c r="E174" s="62" t="str">
        <f>DC[[#This Row],[Program Code]]&amp;": "&amp;DC[[#This Row],[Programme Name]]</f>
        <v>12: Human Capital Development</v>
      </c>
      <c r="F174" s="61" t="s">
        <v>912</v>
      </c>
      <c r="G174" s="61" t="s">
        <v>706</v>
      </c>
      <c r="H174" s="62" t="str">
        <f>DC[[#This Row],[Project Code]]&amp;" "&amp;DC[[#This Row],[Project Name]]</f>
        <v>1882 Institutional Development of Health Service Commission</v>
      </c>
      <c r="I174" s="122">
        <v>45839</v>
      </c>
      <c r="J174" s="122">
        <v>47664</v>
      </c>
      <c r="K174" s="63"/>
      <c r="L174" s="63"/>
      <c r="M174" s="64" t="s">
        <v>213</v>
      </c>
      <c r="N174" s="167">
        <v>47664</v>
      </c>
      <c r="O174" s="156" t="s">
        <v>773</v>
      </c>
    </row>
    <row r="175" spans="1:15" x14ac:dyDescent="0.35">
      <c r="A175" s="70" t="s">
        <v>411</v>
      </c>
      <c r="B175" s="71" t="s">
        <v>215</v>
      </c>
      <c r="C175" s="60" t="s">
        <v>509</v>
      </c>
      <c r="D175" s="61" t="s">
        <v>217</v>
      </c>
      <c r="E175" s="62" t="str">
        <f>DC[[#This Row],[Program Code]]&amp;": "&amp;DC[[#This Row],[Programme Name]]</f>
        <v>16: Governance and security</v>
      </c>
      <c r="F175" s="61" t="s">
        <v>913</v>
      </c>
      <c r="G175" s="61" t="s">
        <v>707</v>
      </c>
      <c r="H175" s="62" t="str">
        <f>DC[[#This Row],[Project Code]]&amp;" "&amp;DC[[#This Row],[Project Name]]</f>
        <v>1868 Institutional Development of Directorate of Government Analytical Laboratory</v>
      </c>
      <c r="I175" s="122">
        <v>45839</v>
      </c>
      <c r="J175" s="122">
        <v>47664</v>
      </c>
      <c r="K175" s="63"/>
      <c r="L175" s="63"/>
      <c r="M175" s="64" t="s">
        <v>213</v>
      </c>
      <c r="N175" s="167">
        <v>47664</v>
      </c>
      <c r="O175" s="156" t="s">
        <v>773</v>
      </c>
    </row>
    <row r="176" spans="1:15" x14ac:dyDescent="0.35">
      <c r="A176" s="70" t="s">
        <v>456</v>
      </c>
      <c r="B176" s="71" t="s">
        <v>320</v>
      </c>
      <c r="C176" s="60" t="s">
        <v>509</v>
      </c>
      <c r="D176" s="61" t="s">
        <v>217</v>
      </c>
      <c r="E176" s="62" t="str">
        <f>DC[[#This Row],[Program Code]]&amp;": "&amp;DC[[#This Row],[Programme Name]]</f>
        <v>16: Governance and security</v>
      </c>
      <c r="F176" s="61" t="s">
        <v>914</v>
      </c>
      <c r="G176" s="61" t="s">
        <v>708</v>
      </c>
      <c r="H176" s="62" t="str">
        <f>DC[[#This Row],[Project Code]]&amp;" "&amp;DC[[#This Row],[Project Name]]</f>
        <v>1863 Institutional Development the National Identification and Registration Authority</v>
      </c>
      <c r="I176" s="122">
        <v>45839</v>
      </c>
      <c r="J176" s="122">
        <v>47664</v>
      </c>
      <c r="K176" s="63"/>
      <c r="L176" s="63"/>
      <c r="M176" s="64" t="s">
        <v>213</v>
      </c>
      <c r="N176" s="167">
        <v>47664</v>
      </c>
      <c r="O176" s="156" t="s">
        <v>773</v>
      </c>
    </row>
    <row r="177" spans="1:15" x14ac:dyDescent="0.35">
      <c r="A177" s="70" t="s">
        <v>491</v>
      </c>
      <c r="B177" s="71" t="s">
        <v>360</v>
      </c>
      <c r="C177" s="118" t="s">
        <v>569</v>
      </c>
      <c r="D177" s="119" t="s">
        <v>570</v>
      </c>
      <c r="E177" s="62" t="str">
        <f>DC[[#This Row],[Program Code]]&amp;": "&amp;DC[[#This Row],[Programme Name]]</f>
        <v xml:space="preserve">04: Manufacturing </v>
      </c>
      <c r="F177" s="61" t="s">
        <v>915</v>
      </c>
      <c r="G177" s="61" t="s">
        <v>709</v>
      </c>
      <c r="H177" s="62" t="str">
        <f>DC[[#This Row],[Project Code]]&amp;" "&amp;DC[[#This Row],[Project Name]]</f>
        <v>1895 Institutional Development of Uganda Investment Authority</v>
      </c>
      <c r="I177" s="122">
        <v>45839</v>
      </c>
      <c r="J177" s="122">
        <v>47664</v>
      </c>
      <c r="K177" s="63"/>
      <c r="L177" s="63"/>
      <c r="M177" s="64" t="s">
        <v>213</v>
      </c>
      <c r="N177" s="167">
        <v>47664</v>
      </c>
      <c r="O177" s="156" t="s">
        <v>773</v>
      </c>
    </row>
    <row r="178" spans="1:15" x14ac:dyDescent="0.35">
      <c r="A178" s="70" t="s">
        <v>460</v>
      </c>
      <c r="B178" s="71" t="s">
        <v>326</v>
      </c>
      <c r="C178" s="60" t="s">
        <v>775</v>
      </c>
      <c r="D178" s="61" t="s">
        <v>776</v>
      </c>
      <c r="E178" s="62" t="str">
        <f>DC[[#This Row],[Program Code]]&amp;": "&amp;DC[[#This Row],[Programme Name]]</f>
        <v>21: Sustainable Extractives Industry Development</v>
      </c>
      <c r="F178" s="61" t="s">
        <v>916</v>
      </c>
      <c r="G178" s="61" t="s">
        <v>710</v>
      </c>
      <c r="H178" s="62" t="str">
        <f>DC[[#This Row],[Project Code]]&amp;" "&amp;DC[[#This Row],[Project Name]]</f>
        <v>1884 Institutional Development of Petroleum Authority of Uganda</v>
      </c>
      <c r="I178" s="122">
        <v>45839</v>
      </c>
      <c r="J178" s="122">
        <v>47664</v>
      </c>
      <c r="K178" s="63"/>
      <c r="L178" s="63"/>
      <c r="M178" s="64" t="s">
        <v>213</v>
      </c>
      <c r="N178" s="167">
        <v>47664</v>
      </c>
      <c r="O178" s="156" t="s">
        <v>773</v>
      </c>
    </row>
    <row r="179" spans="1:15" x14ac:dyDescent="0.35">
      <c r="A179" s="70" t="s">
        <v>460</v>
      </c>
      <c r="B179" s="71" t="s">
        <v>326</v>
      </c>
      <c r="C179" s="192" t="s">
        <v>775</v>
      </c>
      <c r="D179" s="193" t="s">
        <v>776</v>
      </c>
      <c r="E179" s="128" t="str">
        <f>DC[[#This Row],[Program Code]]&amp;": "&amp;DC[[#This Row],[Programme Name]]</f>
        <v>21: Sustainable Extractives Industry Development</v>
      </c>
      <c r="F179" s="129" t="s">
        <v>578</v>
      </c>
      <c r="G179" s="127" t="s">
        <v>579</v>
      </c>
      <c r="H179" s="128" t="str">
        <f>DC[[#This Row],[Project Code]]&amp;" "&amp;DC[[#This Row],[Project Name]]</f>
        <v>1780 National Oil Spill response and monitoring Infrastructure Project</v>
      </c>
      <c r="I179" s="122" t="s">
        <v>580</v>
      </c>
      <c r="J179" s="122" t="s">
        <v>576</v>
      </c>
      <c r="K179" s="121"/>
      <c r="L179" s="121"/>
      <c r="M179" s="119" t="s">
        <v>213</v>
      </c>
      <c r="N179" s="168" t="s">
        <v>576</v>
      </c>
      <c r="O179" s="156" t="s">
        <v>780</v>
      </c>
    </row>
    <row r="180" spans="1:15" x14ac:dyDescent="0.35">
      <c r="A180" s="70" t="s">
        <v>83</v>
      </c>
      <c r="B180" s="71" t="s">
        <v>384</v>
      </c>
      <c r="C180" s="60" t="s">
        <v>511</v>
      </c>
      <c r="D180" s="61" t="s">
        <v>228</v>
      </c>
      <c r="E180" s="62" t="str">
        <f>DC[[#This Row],[Program Code]]&amp;": "&amp;DC[[#This Row],[Programme Name]]</f>
        <v>18: Development Plan Implementation</v>
      </c>
      <c r="F180" s="61" t="s">
        <v>917</v>
      </c>
      <c r="G180" s="61" t="s">
        <v>711</v>
      </c>
      <c r="H180" s="62" t="str">
        <f>DC[[#This Row],[Project Code]]&amp;" "&amp;DC[[#This Row],[Project Name]]</f>
        <v>1904 Institutional Development of Uganda Revenue Authority</v>
      </c>
      <c r="I180" s="122">
        <v>45839</v>
      </c>
      <c r="J180" s="122">
        <v>47664</v>
      </c>
      <c r="K180" s="63"/>
      <c r="L180" s="63"/>
      <c r="M180" s="64" t="s">
        <v>213</v>
      </c>
      <c r="N180" s="167">
        <v>47664</v>
      </c>
      <c r="O180" s="156" t="s">
        <v>773</v>
      </c>
    </row>
    <row r="181" spans="1:15" x14ac:dyDescent="0.35">
      <c r="A181" s="70" t="s">
        <v>83</v>
      </c>
      <c r="B181" s="71" t="s">
        <v>384</v>
      </c>
      <c r="C181" s="60" t="s">
        <v>511</v>
      </c>
      <c r="D181" s="61" t="s">
        <v>228</v>
      </c>
      <c r="E181" s="194" t="str">
        <f>DC[[#This Row],[Program Code]]&amp;": "&amp;DC[[#This Row],[Programme Name]]</f>
        <v>18: Development Plan Implementation</v>
      </c>
      <c r="F181" s="195" t="s">
        <v>1009</v>
      </c>
      <c r="G181" s="193" t="s">
        <v>1010</v>
      </c>
      <c r="H181" s="194" t="str">
        <f>DC[[#This Row],[Project Code]]&amp;" "&amp;DC[[#This Row],[Project Name]]</f>
        <v>1918 Construction of Office Accommodation for URA Stations</v>
      </c>
      <c r="I181" s="196">
        <v>45839</v>
      </c>
      <c r="J181" s="196">
        <v>47664</v>
      </c>
      <c r="K181" s="63"/>
      <c r="L181" s="63"/>
      <c r="M181" s="64" t="s">
        <v>213</v>
      </c>
      <c r="N181" s="167">
        <v>47664</v>
      </c>
      <c r="O181" s="193" t="s">
        <v>780</v>
      </c>
    </row>
    <row r="182" spans="1:15" x14ac:dyDescent="0.35">
      <c r="A182" s="70" t="s">
        <v>449</v>
      </c>
      <c r="B182" s="71" t="s">
        <v>312</v>
      </c>
      <c r="C182" s="137" t="s">
        <v>497</v>
      </c>
      <c r="D182" s="138" t="s">
        <v>248</v>
      </c>
      <c r="E182" s="139" t="str">
        <f>DC[[#This Row],[Program Code]]&amp;": "&amp;DC[[#This Row],[Programme Name]]</f>
        <v>01: Agro-Industralisation</v>
      </c>
      <c r="F182" s="61" t="s">
        <v>33</v>
      </c>
      <c r="G182" s="61" t="s">
        <v>313</v>
      </c>
      <c r="H182" s="139" t="str">
        <f>DC[[#This Row],[Project Code]]&amp;" "&amp;DC[[#This Row],[Project Name]]</f>
        <v>1560 Relocation and Operationalisation of the National Livestock Resources Research Institute(NALIRRI)</v>
      </c>
      <c r="I182" s="122">
        <v>44013</v>
      </c>
      <c r="J182" s="122">
        <v>45473</v>
      </c>
      <c r="K182" s="143"/>
      <c r="L182" s="143"/>
      <c r="M182" s="64" t="s">
        <v>213</v>
      </c>
      <c r="N182" s="167">
        <v>46568</v>
      </c>
      <c r="O182" s="156" t="s">
        <v>780</v>
      </c>
    </row>
    <row r="183" spans="1:15" x14ac:dyDescent="0.35">
      <c r="A183" s="70" t="s">
        <v>449</v>
      </c>
      <c r="B183" s="71" t="s">
        <v>312</v>
      </c>
      <c r="C183" s="60" t="s">
        <v>497</v>
      </c>
      <c r="D183" s="61" t="s">
        <v>248</v>
      </c>
      <c r="E183" s="62" t="str">
        <f>DC[[#This Row],[Program Code]]&amp;": "&amp;DC[[#This Row],[Programme Name]]</f>
        <v>01: Agro-Industralisation</v>
      </c>
      <c r="F183" s="61" t="s">
        <v>918</v>
      </c>
      <c r="G183" s="61" t="s">
        <v>712</v>
      </c>
      <c r="H183" s="62" t="str">
        <f>DC[[#This Row],[Project Code]]&amp;" "&amp;DC[[#This Row],[Project Name]]</f>
        <v>1915 Institutional Development of National Agricultural Research Organization</v>
      </c>
      <c r="I183" s="122">
        <v>45839</v>
      </c>
      <c r="J183" s="122">
        <v>47664</v>
      </c>
      <c r="K183" s="63"/>
      <c r="L183" s="63"/>
      <c r="M183" s="64" t="s">
        <v>213</v>
      </c>
      <c r="N183" s="167">
        <v>47664</v>
      </c>
      <c r="O183" s="156" t="s">
        <v>773</v>
      </c>
    </row>
    <row r="184" spans="1:15" x14ac:dyDescent="0.35">
      <c r="A184" s="70" t="s">
        <v>466</v>
      </c>
      <c r="B184" s="71" t="s">
        <v>333</v>
      </c>
      <c r="C184" s="137" t="s">
        <v>511</v>
      </c>
      <c r="D184" s="138" t="s">
        <v>228</v>
      </c>
      <c r="E184" s="139" t="str">
        <f>DC[[#This Row],[Program Code]]&amp;": "&amp;DC[[#This Row],[Programme Name]]</f>
        <v>18: Development Plan Implementation</v>
      </c>
      <c r="F184" s="61" t="s">
        <v>919</v>
      </c>
      <c r="G184" s="61" t="s">
        <v>713</v>
      </c>
      <c r="H184" s="139" t="str">
        <f>DC[[#This Row],[Project Code]]&amp;" "&amp;DC[[#This Row],[Project Name]]</f>
        <v>1937 Institutional Development of Uganda Bureau of Statistics</v>
      </c>
      <c r="I184" s="122">
        <v>45839</v>
      </c>
      <c r="J184" s="122">
        <v>47664</v>
      </c>
      <c r="K184" s="143"/>
      <c r="L184" s="143"/>
      <c r="M184" s="64" t="s">
        <v>213</v>
      </c>
      <c r="N184" s="167">
        <v>47664</v>
      </c>
      <c r="O184" s="156" t="s">
        <v>773</v>
      </c>
    </row>
    <row r="185" spans="1:15" x14ac:dyDescent="0.35">
      <c r="A185" s="161" t="s">
        <v>466</v>
      </c>
      <c r="B185" s="162" t="s">
        <v>333</v>
      </c>
      <c r="C185" s="163" t="s">
        <v>511</v>
      </c>
      <c r="D185" s="164" t="s">
        <v>774</v>
      </c>
      <c r="E185" s="165" t="str">
        <f>DC[[#This Row],[Program Code]]&amp;": "&amp;DC[[#This Row],[Programme Name]]</f>
        <v xml:space="preserve">18: Development Plan Implementation </v>
      </c>
      <c r="F185" s="174">
        <v>1845</v>
      </c>
      <c r="G185" s="164" t="s">
        <v>843</v>
      </c>
      <c r="H185" s="165" t="str">
        <f>DC[[#This Row],[Project Code]]&amp;" "&amp;DC[[#This Row],[Project Name]]</f>
        <v>1845 Construction of the UBOS Entebbe Office Block</v>
      </c>
      <c r="I185" s="122">
        <v>45839</v>
      </c>
      <c r="J185" s="122">
        <v>47664</v>
      </c>
      <c r="K185" s="150"/>
      <c r="L185" s="150"/>
      <c r="M185" s="156" t="s">
        <v>213</v>
      </c>
      <c r="N185" s="167">
        <v>47664</v>
      </c>
      <c r="O185" s="156" t="s">
        <v>780</v>
      </c>
    </row>
    <row r="186" spans="1:15" x14ac:dyDescent="0.35">
      <c r="A186" s="70" t="s">
        <v>72</v>
      </c>
      <c r="B186" s="71" t="s">
        <v>145</v>
      </c>
      <c r="C186" s="60" t="s">
        <v>509</v>
      </c>
      <c r="D186" s="61" t="s">
        <v>217</v>
      </c>
      <c r="E186" s="62" t="str">
        <f>DC[[#This Row],[Program Code]]&amp;": "&amp;DC[[#This Row],[Programme Name]]</f>
        <v>16: Governance and security</v>
      </c>
      <c r="F186" s="61" t="s">
        <v>920</v>
      </c>
      <c r="G186" s="61" t="s">
        <v>714</v>
      </c>
      <c r="H186" s="62" t="str">
        <f>DC[[#This Row],[Project Code]]&amp;" "&amp;DC[[#This Row],[Project Name]]</f>
        <v>1864 Institutional Development the Uganda Police Force</v>
      </c>
      <c r="I186" s="122">
        <v>45839</v>
      </c>
      <c r="J186" s="122">
        <v>47664</v>
      </c>
      <c r="K186" s="63"/>
      <c r="L186" s="63"/>
      <c r="M186" s="64" t="s">
        <v>213</v>
      </c>
      <c r="N186" s="167">
        <v>47664</v>
      </c>
      <c r="O186" s="156" t="s">
        <v>773</v>
      </c>
    </row>
    <row r="187" spans="1:15" x14ac:dyDescent="0.35">
      <c r="A187" s="70" t="s">
        <v>73</v>
      </c>
      <c r="B187" s="71" t="s">
        <v>382</v>
      </c>
      <c r="C187" s="60" t="s">
        <v>509</v>
      </c>
      <c r="D187" s="61" t="s">
        <v>217</v>
      </c>
      <c r="E187" s="62" t="str">
        <f>DC[[#This Row],[Program Code]]&amp;": "&amp;DC[[#This Row],[Programme Name]]</f>
        <v>16: Governance and security</v>
      </c>
      <c r="F187" s="61" t="s">
        <v>921</v>
      </c>
      <c r="G187" s="61" t="s">
        <v>715</v>
      </c>
      <c r="H187" s="62" t="str">
        <f>DC[[#This Row],[Project Code]]&amp;" "&amp;DC[[#This Row],[Project Name]]</f>
        <v>1862 Institutional Development of Uganda Prisons Service</v>
      </c>
      <c r="I187" s="122">
        <v>45839</v>
      </c>
      <c r="J187" s="122">
        <v>47664</v>
      </c>
      <c r="K187" s="63"/>
      <c r="L187" s="63"/>
      <c r="M187" s="64" t="s">
        <v>213</v>
      </c>
      <c r="N187" s="167">
        <v>47664</v>
      </c>
      <c r="O187" s="156" t="s">
        <v>773</v>
      </c>
    </row>
    <row r="188" spans="1:15" x14ac:dyDescent="0.35">
      <c r="A188" s="161" t="s">
        <v>73</v>
      </c>
      <c r="B188" s="162" t="s">
        <v>382</v>
      </c>
      <c r="C188" s="205" t="s">
        <v>509</v>
      </c>
      <c r="D188" s="206" t="s">
        <v>217</v>
      </c>
      <c r="E188" s="165" t="str">
        <f>DC[[#This Row],[Program Code]]&amp;": "&amp;DC[[#This Row],[Programme Name]]</f>
        <v>16: Governance and security</v>
      </c>
      <c r="F188" s="166" t="s">
        <v>777</v>
      </c>
      <c r="G188" s="164" t="s">
        <v>778</v>
      </c>
      <c r="H188" s="165" t="str">
        <f>DC[[#This Row],[Project Code]]&amp;" "&amp;DC[[#This Row],[Project Name]]</f>
        <v>1813 Enhancement of Prisons Production Systems and Value Addition Project</v>
      </c>
      <c r="I188" s="157">
        <v>45298</v>
      </c>
      <c r="J188" s="157" t="s">
        <v>779</v>
      </c>
      <c r="K188" s="209"/>
      <c r="L188" s="209"/>
      <c r="M188" s="156" t="s">
        <v>213</v>
      </c>
      <c r="N188" s="172" t="s">
        <v>779</v>
      </c>
      <c r="O188" s="156" t="s">
        <v>780</v>
      </c>
    </row>
    <row r="189" spans="1:15" x14ac:dyDescent="0.35">
      <c r="A189" s="179" t="s">
        <v>78</v>
      </c>
      <c r="B189" s="136" t="s">
        <v>328</v>
      </c>
      <c r="C189" s="60" t="s">
        <v>498</v>
      </c>
      <c r="D189" s="61" t="s">
        <v>212</v>
      </c>
      <c r="E189" s="139" t="str">
        <f>DC[[#This Row],[Program Code]]&amp;": "&amp;DC[[#This Row],[Programme Name]]</f>
        <v>14: Public Sector Transformation</v>
      </c>
      <c r="F189" s="138" t="s">
        <v>922</v>
      </c>
      <c r="G189" s="138" t="s">
        <v>716</v>
      </c>
      <c r="H189" s="139" t="str">
        <f>DC[[#This Row],[Project Code]]&amp;" "&amp;DC[[#This Row],[Project Name]]</f>
        <v>1893 Institutional Development of Public Service Commission</v>
      </c>
      <c r="I189" s="122">
        <v>45839</v>
      </c>
      <c r="J189" s="122">
        <v>47664</v>
      </c>
      <c r="K189" s="143"/>
      <c r="L189" s="143"/>
      <c r="M189" s="64" t="s">
        <v>213</v>
      </c>
      <c r="N189" s="167">
        <v>47664</v>
      </c>
      <c r="O189" s="156" t="s">
        <v>773</v>
      </c>
    </row>
    <row r="190" spans="1:15" x14ac:dyDescent="0.35">
      <c r="A190" s="135" t="s">
        <v>79</v>
      </c>
      <c r="B190" s="136" t="s">
        <v>243</v>
      </c>
      <c r="C190" s="137" t="s">
        <v>498</v>
      </c>
      <c r="D190" s="138" t="s">
        <v>212</v>
      </c>
      <c r="E190" s="139" t="str">
        <f>DC[[#This Row],[Program Code]]&amp;": "&amp;DC[[#This Row],[Programme Name]]</f>
        <v>14: Public Sector Transformation</v>
      </c>
      <c r="F190" s="138" t="s">
        <v>923</v>
      </c>
      <c r="G190" s="138" t="s">
        <v>717</v>
      </c>
      <c r="H190" s="139" t="str">
        <f>DC[[#This Row],[Project Code]]&amp;" "&amp;DC[[#This Row],[Project Name]]</f>
        <v>1871 Institutional Development of Local Government Finance Commission</v>
      </c>
      <c r="I190" s="122">
        <v>45839</v>
      </c>
      <c r="J190" s="122">
        <v>47664</v>
      </c>
      <c r="K190" s="143"/>
      <c r="L190" s="143"/>
      <c r="M190" s="64" t="s">
        <v>213</v>
      </c>
      <c r="N190" s="167">
        <v>47664</v>
      </c>
      <c r="O190" s="156" t="s">
        <v>773</v>
      </c>
    </row>
    <row r="191" spans="1:15" x14ac:dyDescent="0.35">
      <c r="A191" s="135" t="s">
        <v>423</v>
      </c>
      <c r="B191" s="136" t="s">
        <v>232</v>
      </c>
      <c r="C191" s="137" t="s">
        <v>534</v>
      </c>
      <c r="D191" s="138" t="s">
        <v>535</v>
      </c>
      <c r="E191" s="139" t="str">
        <f>DC[[#This Row],[Program Code]]&amp;": "&amp;DC[[#This Row],[Programme Name]]</f>
        <v>19: Administration of Justice</v>
      </c>
      <c r="F191" s="138" t="s">
        <v>924</v>
      </c>
      <c r="G191" s="138" t="s">
        <v>718</v>
      </c>
      <c r="H191" s="139" t="str">
        <f>DC[[#This Row],[Project Code]]&amp;" "&amp;DC[[#This Row],[Project Name]]</f>
        <v>1912 Institutional Development of Judicial Service Commission</v>
      </c>
      <c r="I191" s="122">
        <v>45839</v>
      </c>
      <c r="J191" s="122">
        <v>47664</v>
      </c>
      <c r="K191" s="143"/>
      <c r="L191" s="143"/>
      <c r="M191" s="64" t="s">
        <v>213</v>
      </c>
      <c r="N191" s="167">
        <v>47664</v>
      </c>
      <c r="O191" s="156" t="s">
        <v>773</v>
      </c>
    </row>
    <row r="192" spans="1:15" x14ac:dyDescent="0.35">
      <c r="A192" s="135" t="s">
        <v>454</v>
      </c>
      <c r="B192" s="136" t="s">
        <v>318</v>
      </c>
      <c r="C192" s="137" t="s">
        <v>504</v>
      </c>
      <c r="D192" s="138" t="s">
        <v>253</v>
      </c>
      <c r="E192" s="139" t="str">
        <f>DC[[#This Row],[Program Code]]&amp;": "&amp;DC[[#This Row],[Programme Name]]</f>
        <v>06: Natural Resources, Environment, Climate Change, Land and Water Management</v>
      </c>
      <c r="F192" s="138" t="s">
        <v>925</v>
      </c>
      <c r="G192" s="138" t="s">
        <v>719</v>
      </c>
      <c r="H192" s="139" t="str">
        <f>DC[[#This Row],[Project Code]]&amp;" "&amp;DC[[#This Row],[Project Name]]</f>
        <v>1908 Institutional Development of National Environment Management Authority</v>
      </c>
      <c r="I192" s="122">
        <v>45839</v>
      </c>
      <c r="J192" s="122">
        <v>47664</v>
      </c>
      <c r="K192" s="143"/>
      <c r="L192" s="143"/>
      <c r="M192" s="64" t="s">
        <v>213</v>
      </c>
      <c r="N192" s="167">
        <v>47664</v>
      </c>
      <c r="O192" s="156" t="s">
        <v>773</v>
      </c>
    </row>
    <row r="193" spans="1:15" x14ac:dyDescent="0.35">
      <c r="A193" s="135" t="s">
        <v>53</v>
      </c>
      <c r="B193" s="136" t="s">
        <v>147</v>
      </c>
      <c r="C193" s="137" t="s">
        <v>499</v>
      </c>
      <c r="D193" s="138" t="s">
        <v>225</v>
      </c>
      <c r="E193" s="139" t="str">
        <f>DC[[#This Row],[Program Code]]&amp;": "&amp;DC[[#This Row],[Programme Name]]</f>
        <v>12: Human Capital Development</v>
      </c>
      <c r="F193" s="138" t="s">
        <v>926</v>
      </c>
      <c r="G193" s="138" t="s">
        <v>720</v>
      </c>
      <c r="H193" s="139" t="str">
        <f>DC[[#This Row],[Project Code]]&amp;" "&amp;DC[[#This Row],[Project Name]]</f>
        <v>1956 Institutional Development of Uganda Blood Transfusion services</v>
      </c>
      <c r="I193" s="122">
        <v>45839</v>
      </c>
      <c r="J193" s="122">
        <v>47664</v>
      </c>
      <c r="K193" s="143"/>
      <c r="L193" s="143"/>
      <c r="M193" s="64" t="s">
        <v>213</v>
      </c>
      <c r="N193" s="167">
        <v>47664</v>
      </c>
      <c r="O193" s="156" t="s">
        <v>773</v>
      </c>
    </row>
    <row r="194" spans="1:15" x14ac:dyDescent="0.35">
      <c r="A194" s="135" t="s">
        <v>461</v>
      </c>
      <c r="B194" s="136" t="s">
        <v>327</v>
      </c>
      <c r="C194" s="137" t="s">
        <v>509</v>
      </c>
      <c r="D194" s="138" t="s">
        <v>217</v>
      </c>
      <c r="E194" s="139" t="str">
        <f>DC[[#This Row],[Program Code]]&amp;": "&amp;DC[[#This Row],[Programme Name]]</f>
        <v>16: Governance and security</v>
      </c>
      <c r="F194" s="138" t="s">
        <v>927</v>
      </c>
      <c r="G194" s="138" t="s">
        <v>721</v>
      </c>
      <c r="H194" s="139" t="str">
        <f>DC[[#This Row],[Project Code]]&amp;" "&amp;DC[[#This Row],[Project Name]]</f>
        <v>1907 Institutional Development of Public Procurement and Disposal of Public Assets Authority</v>
      </c>
      <c r="I194" s="122">
        <v>45839</v>
      </c>
      <c r="J194" s="122">
        <v>47664</v>
      </c>
      <c r="K194" s="143"/>
      <c r="L194" s="143"/>
      <c r="M194" s="64" t="s">
        <v>213</v>
      </c>
      <c r="N194" s="167">
        <v>47664</v>
      </c>
      <c r="O194" s="156" t="s">
        <v>773</v>
      </c>
    </row>
    <row r="195" spans="1:15" x14ac:dyDescent="0.35">
      <c r="A195" s="135" t="s">
        <v>493</v>
      </c>
      <c r="B195" s="136" t="s">
        <v>363</v>
      </c>
      <c r="C195" s="60" t="s">
        <v>505</v>
      </c>
      <c r="D195" s="61" t="s">
        <v>269</v>
      </c>
      <c r="E195" s="139" t="str">
        <f>DC[[#This Row],[Program Code]]&amp;": "&amp;DC[[#This Row],[Programme Name]]</f>
        <v>07: Private Sector Development</v>
      </c>
      <c r="F195" s="138" t="s">
        <v>928</v>
      </c>
      <c r="G195" s="138" t="s">
        <v>722</v>
      </c>
      <c r="H195" s="139" t="str">
        <f>DC[[#This Row],[Project Code]]&amp;" "&amp;DC[[#This Row],[Project Name]]</f>
        <v>1875 Institutional Development of Uganda National Bureau of Standards</v>
      </c>
      <c r="I195" s="122">
        <v>45839</v>
      </c>
      <c r="J195" s="122">
        <v>47664</v>
      </c>
      <c r="K195" s="143"/>
      <c r="L195" s="143"/>
      <c r="M195" s="64" t="s">
        <v>213</v>
      </c>
      <c r="N195" s="167">
        <v>47664</v>
      </c>
      <c r="O195" s="156" t="s">
        <v>773</v>
      </c>
    </row>
    <row r="196" spans="1:15" x14ac:dyDescent="0.35">
      <c r="A196" s="135" t="s">
        <v>492</v>
      </c>
      <c r="B196" s="136" t="s">
        <v>361</v>
      </c>
      <c r="C196" s="60" t="s">
        <v>500</v>
      </c>
      <c r="D196" s="61" t="s">
        <v>277</v>
      </c>
      <c r="E196" s="139" t="str">
        <f>DC[[#This Row],[Program Code]]&amp;": "&amp;DC[[#This Row],[Programme Name]]</f>
        <v xml:space="preserve">10: Sustainable Urbanization and Housing </v>
      </c>
      <c r="F196" s="138" t="s">
        <v>929</v>
      </c>
      <c r="G196" s="138" t="s">
        <v>723</v>
      </c>
      <c r="H196" s="139" t="str">
        <f>DC[[#This Row],[Project Code]]&amp;" "&amp;DC[[#This Row],[Project Name]]</f>
        <v>1924 Institutional Development of Uganda Land Commission</v>
      </c>
      <c r="I196" s="122">
        <v>45839</v>
      </c>
      <c r="J196" s="122">
        <v>47664</v>
      </c>
      <c r="K196" s="143"/>
      <c r="L196" s="143"/>
      <c r="M196" s="64" t="s">
        <v>213</v>
      </c>
      <c r="N196" s="167">
        <v>47664</v>
      </c>
      <c r="O196" s="156" t="s">
        <v>773</v>
      </c>
    </row>
    <row r="197" spans="1:15" x14ac:dyDescent="0.35">
      <c r="A197" s="135" t="s">
        <v>455</v>
      </c>
      <c r="B197" s="136" t="s">
        <v>319</v>
      </c>
      <c r="C197" s="60" t="s">
        <v>504</v>
      </c>
      <c r="D197" s="61" t="s">
        <v>253</v>
      </c>
      <c r="E197" s="139" t="str">
        <f>DC[[#This Row],[Program Code]]&amp;": "&amp;DC[[#This Row],[Programme Name]]</f>
        <v>06: Natural Resources, Environment, Climate Change, Land and Water Management</v>
      </c>
      <c r="F197" s="138" t="s">
        <v>930</v>
      </c>
      <c r="G197" s="138" t="s">
        <v>724</v>
      </c>
      <c r="H197" s="139" t="str">
        <f>DC[[#This Row],[Project Code]]&amp;" "&amp;DC[[#This Row],[Project Name]]</f>
        <v>1979 Institutional Development of National Forestry Authority</v>
      </c>
      <c r="I197" s="122">
        <v>45839</v>
      </c>
      <c r="J197" s="122">
        <v>47664</v>
      </c>
      <c r="K197" s="143"/>
      <c r="L197" s="143"/>
      <c r="M197" s="64" t="s">
        <v>213</v>
      </c>
      <c r="N197" s="167">
        <v>47664</v>
      </c>
      <c r="O197" s="156" t="s">
        <v>773</v>
      </c>
    </row>
    <row r="198" spans="1:15" x14ac:dyDescent="0.35">
      <c r="A198" s="135" t="s">
        <v>421</v>
      </c>
      <c r="B198" s="136" t="s">
        <v>230</v>
      </c>
      <c r="C198" s="60" t="s">
        <v>509</v>
      </c>
      <c r="D198" s="61" t="s">
        <v>217</v>
      </c>
      <c r="E198" s="139" t="str">
        <f>DC[[#This Row],[Program Code]]&amp;": "&amp;DC[[#This Row],[Programme Name]]</f>
        <v>16: Governance and security</v>
      </c>
      <c r="F198" s="138" t="s">
        <v>931</v>
      </c>
      <c r="G198" s="138" t="s">
        <v>725</v>
      </c>
      <c r="H198" s="139" t="str">
        <f>DC[[#This Row],[Project Code]]&amp;" "&amp;DC[[#This Row],[Project Name]]</f>
        <v>1866 Institutional Development of Internal Security Organization</v>
      </c>
      <c r="I198" s="122">
        <v>45839</v>
      </c>
      <c r="J198" s="122">
        <v>47664</v>
      </c>
      <c r="K198" s="143"/>
      <c r="L198" s="143"/>
      <c r="M198" s="64" t="s">
        <v>213</v>
      </c>
      <c r="N198" s="167">
        <v>47664</v>
      </c>
      <c r="O198" s="156" t="s">
        <v>773</v>
      </c>
    </row>
    <row r="199" spans="1:15" x14ac:dyDescent="0.35">
      <c r="A199" s="135" t="s">
        <v>421</v>
      </c>
      <c r="B199" s="136" t="s">
        <v>230</v>
      </c>
      <c r="C199" s="60" t="s">
        <v>509</v>
      </c>
      <c r="D199" s="61" t="s">
        <v>217</v>
      </c>
      <c r="E199" s="176" t="str">
        <f>DC[[#This Row],[Program Code]]&amp;": "&amp;DC[[#This Row],[Programme Name]]</f>
        <v>16: Governance and security</v>
      </c>
      <c r="F199" s="178" t="s">
        <v>602</v>
      </c>
      <c r="G199" s="147" t="s">
        <v>603</v>
      </c>
      <c r="H199" s="176" t="str">
        <f>DC[[#This Row],[Project Code]]&amp;" "&amp;DC[[#This Row],[Project Name]]</f>
        <v>1784 Construction of the Institute for Security and Strategic Studies - Uganda Infrastructure Development Project</v>
      </c>
      <c r="I199" s="122" t="s">
        <v>580</v>
      </c>
      <c r="J199" s="122" t="s">
        <v>576</v>
      </c>
      <c r="K199" s="143"/>
      <c r="L199" s="143"/>
      <c r="M199" s="64" t="s">
        <v>213</v>
      </c>
      <c r="N199" s="168" t="s">
        <v>576</v>
      </c>
      <c r="O199" s="156" t="s">
        <v>780</v>
      </c>
    </row>
    <row r="200" spans="1:15" x14ac:dyDescent="0.35">
      <c r="A200" s="135" t="s">
        <v>416</v>
      </c>
      <c r="B200" s="136" t="s">
        <v>222</v>
      </c>
      <c r="C200" s="60" t="s">
        <v>509</v>
      </c>
      <c r="D200" s="61" t="s">
        <v>217</v>
      </c>
      <c r="E200" s="139" t="str">
        <f>DC[[#This Row],[Program Code]]&amp;": "&amp;DC[[#This Row],[Programme Name]]</f>
        <v>16: Governance and security</v>
      </c>
      <c r="F200" s="138" t="s">
        <v>932</v>
      </c>
      <c r="G200" s="138" t="s">
        <v>726</v>
      </c>
      <c r="H200" s="139" t="str">
        <f>DC[[#This Row],[Project Code]]&amp;" "&amp;DC[[#This Row],[Project Name]]</f>
        <v>1865 Institutional Development of External Security Organization</v>
      </c>
      <c r="I200" s="122">
        <v>45839</v>
      </c>
      <c r="J200" s="122">
        <v>47664</v>
      </c>
      <c r="K200" s="143"/>
      <c r="L200" s="143"/>
      <c r="M200" s="64" t="s">
        <v>213</v>
      </c>
      <c r="N200" s="167">
        <v>47664</v>
      </c>
      <c r="O200" s="156" t="s">
        <v>773</v>
      </c>
    </row>
    <row r="201" spans="1:15" x14ac:dyDescent="0.35">
      <c r="A201" s="135" t="s">
        <v>452</v>
      </c>
      <c r="B201" s="136" t="s">
        <v>316</v>
      </c>
      <c r="C201" s="60" t="s">
        <v>499</v>
      </c>
      <c r="D201" s="61" t="s">
        <v>225</v>
      </c>
      <c r="E201" s="139" t="str">
        <f>DC[[#This Row],[Program Code]]&amp;": "&amp;DC[[#This Row],[Programme Name]]</f>
        <v>12: Human Capital Development</v>
      </c>
      <c r="F201" s="138" t="s">
        <v>933</v>
      </c>
      <c r="G201" s="138" t="s">
        <v>727</v>
      </c>
      <c r="H201" s="139" t="str">
        <f>DC[[#This Row],[Project Code]]&amp;" "&amp;DC[[#This Row],[Project Name]]</f>
        <v>1980 Institutional Development of the National Council of Higher Education</v>
      </c>
      <c r="I201" s="122">
        <v>45839</v>
      </c>
      <c r="J201" s="122">
        <v>47664</v>
      </c>
      <c r="K201" s="143"/>
      <c r="L201" s="143"/>
      <c r="M201" s="64" t="s">
        <v>213</v>
      </c>
      <c r="N201" s="167">
        <v>47664</v>
      </c>
      <c r="O201" s="156" t="s">
        <v>773</v>
      </c>
    </row>
    <row r="202" spans="1:15" x14ac:dyDescent="0.35">
      <c r="A202" s="135" t="s">
        <v>467</v>
      </c>
      <c r="B202" s="136" t="s">
        <v>934</v>
      </c>
      <c r="C202" s="60" t="s">
        <v>499</v>
      </c>
      <c r="D202" s="61" t="s">
        <v>225</v>
      </c>
      <c r="E202" s="139" t="str">
        <f>DC[[#This Row],[Program Code]]&amp;": "&amp;DC[[#This Row],[Programme Name]]</f>
        <v>12: Human Capital Development</v>
      </c>
      <c r="F202" s="138" t="s">
        <v>936</v>
      </c>
      <c r="G202" s="138" t="s">
        <v>935</v>
      </c>
      <c r="H202" s="139" t="str">
        <f>DC[[#This Row],[Project Code]]&amp;" "&amp;DC[[#This Row],[Project Name]]</f>
        <v>1874 Institutional Development of the Uganda Vocational and Technical Assessment Board</v>
      </c>
      <c r="I202" s="122">
        <v>45839</v>
      </c>
      <c r="J202" s="122">
        <v>47664</v>
      </c>
      <c r="K202" s="143"/>
      <c r="L202" s="143"/>
      <c r="M202" s="64" t="s">
        <v>213</v>
      </c>
      <c r="N202" s="167">
        <v>47664</v>
      </c>
      <c r="O202" s="156" t="s">
        <v>773</v>
      </c>
    </row>
    <row r="203" spans="1:15" x14ac:dyDescent="0.35">
      <c r="A203" s="135" t="s">
        <v>467</v>
      </c>
      <c r="B203" s="136" t="s">
        <v>334</v>
      </c>
      <c r="C203" s="145" t="s">
        <v>499</v>
      </c>
      <c r="D203" s="64" t="s">
        <v>225</v>
      </c>
      <c r="E203" s="176" t="str">
        <f>DC[[#This Row],[Program Code]]&amp;": "&amp;DC[[#This Row],[Programme Name]]</f>
        <v>12: Human Capital Development</v>
      </c>
      <c r="F203" s="178" t="s">
        <v>610</v>
      </c>
      <c r="G203" s="147" t="s">
        <v>611</v>
      </c>
      <c r="H203" s="176" t="str">
        <f>DC[[#This Row],[Project Code]]&amp;" "&amp;DC[[#This Row],[Project Name]]</f>
        <v>1792 Uganda Business and Technical Examinations Board infrastructure Development Project</v>
      </c>
      <c r="I203" s="122" t="s">
        <v>580</v>
      </c>
      <c r="J203" s="122" t="s">
        <v>577</v>
      </c>
      <c r="K203" s="143"/>
      <c r="L203" s="143"/>
      <c r="M203" s="64" t="s">
        <v>213</v>
      </c>
      <c r="N203" s="168" t="s">
        <v>577</v>
      </c>
      <c r="O203" s="156" t="s">
        <v>780</v>
      </c>
    </row>
    <row r="204" spans="1:15" x14ac:dyDescent="0.35">
      <c r="A204" s="179" t="s">
        <v>512</v>
      </c>
      <c r="B204" s="136" t="s">
        <v>357</v>
      </c>
      <c r="C204" s="60" t="s">
        <v>509</v>
      </c>
      <c r="D204" s="61" t="s">
        <v>217</v>
      </c>
      <c r="E204" s="139" t="str">
        <f>DC[[#This Row],[Program Code]]&amp;": "&amp;DC[[#This Row],[Programme Name]]</f>
        <v>16: Governance and security</v>
      </c>
      <c r="F204" s="138" t="s">
        <v>937</v>
      </c>
      <c r="G204" s="138" t="s">
        <v>728</v>
      </c>
      <c r="H204" s="139" t="str">
        <f>DC[[#This Row],[Project Code]]&amp;" "&amp;DC[[#This Row],[Project Name]]</f>
        <v>1941 Institutional Development of Mission in Dar es saalam - Tanzania</v>
      </c>
      <c r="I204" s="122">
        <v>45839</v>
      </c>
      <c r="J204" s="122">
        <v>47664</v>
      </c>
      <c r="K204" s="143"/>
      <c r="L204" s="143"/>
      <c r="M204" s="64" t="s">
        <v>213</v>
      </c>
      <c r="N204" s="167">
        <v>47664</v>
      </c>
      <c r="O204" s="156" t="s">
        <v>773</v>
      </c>
    </row>
    <row r="205" spans="1:15" x14ac:dyDescent="0.35">
      <c r="A205" s="135" t="s">
        <v>433</v>
      </c>
      <c r="B205" s="136" t="s">
        <v>141</v>
      </c>
      <c r="C205" s="60" t="s">
        <v>499</v>
      </c>
      <c r="D205" s="61" t="s">
        <v>225</v>
      </c>
      <c r="E205" s="139" t="str">
        <f>DC[[#This Row],[Program Code]]&amp;": "&amp;DC[[#This Row],[Programme Name]]</f>
        <v>12: Human Capital Development</v>
      </c>
      <c r="F205" s="138" t="s">
        <v>938</v>
      </c>
      <c r="G205" s="138" t="s">
        <v>729</v>
      </c>
      <c r="H205" s="139" t="str">
        <f>DC[[#This Row],[Project Code]]&amp;" "&amp;DC[[#This Row],[Project Name]]</f>
        <v>1982 Institutional Development of Makerere University</v>
      </c>
      <c r="I205" s="122">
        <v>45839</v>
      </c>
      <c r="J205" s="122">
        <v>47664</v>
      </c>
      <c r="K205" s="143"/>
      <c r="L205" s="143"/>
      <c r="M205" s="64" t="s">
        <v>213</v>
      </c>
      <c r="N205" s="167">
        <v>47664</v>
      </c>
      <c r="O205" s="156" t="s">
        <v>773</v>
      </c>
    </row>
    <row r="206" spans="1:15" x14ac:dyDescent="0.35">
      <c r="A206" s="135" t="s">
        <v>438</v>
      </c>
      <c r="B206" s="136" t="s">
        <v>142</v>
      </c>
      <c r="C206" s="60" t="s">
        <v>499</v>
      </c>
      <c r="D206" s="61" t="s">
        <v>225</v>
      </c>
      <c r="E206" s="139" t="str">
        <f>DC[[#This Row],[Program Code]]&amp;": "&amp;DC[[#This Row],[Programme Name]]</f>
        <v>12: Human Capital Development</v>
      </c>
      <c r="F206" s="138" t="s">
        <v>940</v>
      </c>
      <c r="G206" s="138" t="s">
        <v>730</v>
      </c>
      <c r="H206" s="139" t="str">
        <f>DC[[#This Row],[Project Code]]&amp;" "&amp;DC[[#This Row],[Project Name]]</f>
        <v>1983 Institutional Development of Mbarara University of Science and Technology</v>
      </c>
      <c r="I206" s="122">
        <v>45839</v>
      </c>
      <c r="J206" s="122">
        <v>47664</v>
      </c>
      <c r="K206" s="143"/>
      <c r="L206" s="143"/>
      <c r="M206" s="64" t="s">
        <v>213</v>
      </c>
      <c r="N206" s="167">
        <v>47664</v>
      </c>
      <c r="O206" s="156" t="s">
        <v>773</v>
      </c>
    </row>
    <row r="207" spans="1:15" x14ac:dyDescent="0.35">
      <c r="A207" s="135" t="s">
        <v>434</v>
      </c>
      <c r="B207" s="136" t="s">
        <v>143</v>
      </c>
      <c r="C207" s="60" t="s">
        <v>499</v>
      </c>
      <c r="D207" s="61" t="s">
        <v>225</v>
      </c>
      <c r="E207" s="139" t="str">
        <f>DC[[#This Row],[Program Code]]&amp;": "&amp;DC[[#This Row],[Programme Name]]</f>
        <v>12: Human Capital Development</v>
      </c>
      <c r="F207" s="138" t="s">
        <v>939</v>
      </c>
      <c r="G207" s="138" t="s">
        <v>731</v>
      </c>
      <c r="H207" s="139" t="str">
        <f>DC[[#This Row],[Project Code]]&amp;" "&amp;DC[[#This Row],[Project Name]]</f>
        <v>1984 Institutional Development of Makerere University Business School</v>
      </c>
      <c r="I207" s="122">
        <v>45839</v>
      </c>
      <c r="J207" s="122">
        <v>47664</v>
      </c>
      <c r="K207" s="143"/>
      <c r="L207" s="143"/>
      <c r="M207" s="64" t="s">
        <v>213</v>
      </c>
      <c r="N207" s="167">
        <v>47664</v>
      </c>
      <c r="O207" s="156" t="s">
        <v>773</v>
      </c>
    </row>
    <row r="208" spans="1:15" x14ac:dyDescent="0.35">
      <c r="A208" s="161" t="s">
        <v>434</v>
      </c>
      <c r="B208" s="162" t="s">
        <v>143</v>
      </c>
      <c r="C208" s="160" t="s">
        <v>499</v>
      </c>
      <c r="D208" s="156" t="s">
        <v>225</v>
      </c>
      <c r="E208" s="165" t="str">
        <f>DC[[#This Row],[Program Code]]&amp;": "&amp;DC[[#This Row],[Programme Name]]</f>
        <v>12: Human Capital Development</v>
      </c>
      <c r="F208" s="166" t="s">
        <v>829</v>
      </c>
      <c r="G208" s="164" t="s">
        <v>830</v>
      </c>
      <c r="H208" s="165" t="str">
        <f>DC[[#This Row],[Project Code]]&amp;" "&amp;DC[[#This Row],[Project Name]]</f>
        <v>1836 Makerere University Business School Infrastructure Development Project</v>
      </c>
      <c r="I208" s="122">
        <v>45474</v>
      </c>
      <c r="J208" s="157" t="s">
        <v>837</v>
      </c>
      <c r="K208" s="143"/>
      <c r="L208" s="143"/>
      <c r="M208" s="156" t="s">
        <v>213</v>
      </c>
      <c r="N208" s="172" t="s">
        <v>779</v>
      </c>
      <c r="O208" s="156" t="s">
        <v>780</v>
      </c>
    </row>
    <row r="209" spans="1:15" x14ac:dyDescent="0.35">
      <c r="A209" s="135" t="s">
        <v>55</v>
      </c>
      <c r="B209" s="136" t="s">
        <v>144</v>
      </c>
      <c r="C209" s="60" t="s">
        <v>499</v>
      </c>
      <c r="D209" s="61" t="s">
        <v>225</v>
      </c>
      <c r="E209" s="139" t="str">
        <f>DC[[#This Row],[Program Code]]&amp;": "&amp;DC[[#This Row],[Programme Name]]</f>
        <v>12: Human Capital Development</v>
      </c>
      <c r="F209" s="138" t="s">
        <v>941</v>
      </c>
      <c r="G209" s="138" t="s">
        <v>732</v>
      </c>
      <c r="H209" s="139" t="str">
        <f>DC[[#This Row],[Project Code]]&amp;" "&amp;DC[[#This Row],[Project Name]]</f>
        <v>1985 Institutional Development of Kyambogo University</v>
      </c>
      <c r="I209" s="122">
        <v>45839</v>
      </c>
      <c r="J209" s="122">
        <v>47664</v>
      </c>
      <c r="K209" s="143"/>
      <c r="L209" s="143"/>
      <c r="M209" s="64" t="s">
        <v>213</v>
      </c>
      <c r="N209" s="167">
        <v>47664</v>
      </c>
      <c r="O209" s="156" t="s">
        <v>773</v>
      </c>
    </row>
    <row r="210" spans="1:15" x14ac:dyDescent="0.35">
      <c r="A210" s="161" t="s">
        <v>55</v>
      </c>
      <c r="B210" s="162" t="s">
        <v>144</v>
      </c>
      <c r="C210" s="160" t="s">
        <v>499</v>
      </c>
      <c r="D210" s="156" t="s">
        <v>225</v>
      </c>
      <c r="E210" s="165" t="str">
        <f>DC[[#This Row],[Program Code]]&amp;": "&amp;DC[[#This Row],[Programme Name]]</f>
        <v>12: Human Capital Development</v>
      </c>
      <c r="F210" s="166" t="s">
        <v>793</v>
      </c>
      <c r="G210" s="164" t="s">
        <v>794</v>
      </c>
      <c r="H210" s="165" t="str">
        <f>DC[[#This Row],[Project Code]]&amp;" "&amp;DC[[#This Row],[Project Name]]</f>
        <v>1814 Kyambogo University Infrastructure Project II</v>
      </c>
      <c r="I210" s="122">
        <v>45474</v>
      </c>
      <c r="J210" s="157" t="s">
        <v>837</v>
      </c>
      <c r="K210" s="143"/>
      <c r="L210" s="143"/>
      <c r="M210" s="156" t="s">
        <v>213</v>
      </c>
      <c r="N210" s="172" t="s">
        <v>779</v>
      </c>
      <c r="O210" s="156" t="s">
        <v>780</v>
      </c>
    </row>
    <row r="211" spans="1:15" x14ac:dyDescent="0.35">
      <c r="A211" s="175" t="s">
        <v>408</v>
      </c>
      <c r="B211" s="147" t="s">
        <v>406</v>
      </c>
      <c r="C211" s="60" t="s">
        <v>499</v>
      </c>
      <c r="D211" s="61" t="s">
        <v>225</v>
      </c>
      <c r="E211" s="139" t="str">
        <f>DC[[#This Row],[Program Code]]&amp;": "&amp;DC[[#This Row],[Programme Name]]</f>
        <v>12: Human Capital Development</v>
      </c>
      <c r="F211" s="138" t="s">
        <v>942</v>
      </c>
      <c r="G211" s="138" t="s">
        <v>733</v>
      </c>
      <c r="H211" s="139" t="str">
        <f>DC[[#This Row],[Project Code]]&amp;" "&amp;DC[[#This Row],[Project Name]]</f>
        <v>1986 Institutional Development of Busitema University</v>
      </c>
      <c r="I211" s="122">
        <v>45839</v>
      </c>
      <c r="J211" s="122">
        <v>47664</v>
      </c>
      <c r="K211" s="143"/>
      <c r="L211" s="143"/>
      <c r="M211" s="64" t="s">
        <v>213</v>
      </c>
      <c r="N211" s="167">
        <v>47664</v>
      </c>
      <c r="O211" s="156" t="s">
        <v>773</v>
      </c>
    </row>
    <row r="212" spans="1:15" x14ac:dyDescent="0.35">
      <c r="A212" s="161" t="s">
        <v>408</v>
      </c>
      <c r="B212" s="162" t="s">
        <v>406</v>
      </c>
      <c r="C212" s="160" t="s">
        <v>499</v>
      </c>
      <c r="D212" s="156" t="s">
        <v>225</v>
      </c>
      <c r="E212" s="165" t="str">
        <f>DC[[#This Row],[Program Code]]&amp;": "&amp;DC[[#This Row],[Programme Name]]</f>
        <v>12: Human Capital Development</v>
      </c>
      <c r="F212" s="166" t="s">
        <v>827</v>
      </c>
      <c r="G212" s="164" t="s">
        <v>828</v>
      </c>
      <c r="H212" s="165" t="str">
        <f>DC[[#This Row],[Project Code]]&amp;" "&amp;DC[[#This Row],[Project Name]]</f>
        <v>1835 Busitema University Infrastructure Development Project II</v>
      </c>
      <c r="I212" s="122">
        <v>45474</v>
      </c>
      <c r="J212" s="157" t="s">
        <v>837</v>
      </c>
      <c r="K212" s="143"/>
      <c r="L212" s="143"/>
      <c r="M212" s="156" t="s">
        <v>213</v>
      </c>
      <c r="N212" s="172" t="s">
        <v>779</v>
      </c>
      <c r="O212" s="156" t="s">
        <v>780</v>
      </c>
    </row>
    <row r="213" spans="1:15" x14ac:dyDescent="0.35">
      <c r="A213" s="135" t="s">
        <v>447</v>
      </c>
      <c r="B213" s="136" t="s">
        <v>139</v>
      </c>
      <c r="C213" s="60" t="s">
        <v>499</v>
      </c>
      <c r="D213" s="61" t="s">
        <v>225</v>
      </c>
      <c r="E213" s="139" t="str">
        <f>DC[[#This Row],[Program Code]]&amp;": "&amp;DC[[#This Row],[Programme Name]]</f>
        <v>12: Human Capital Development</v>
      </c>
      <c r="F213" s="138" t="s">
        <v>943</v>
      </c>
      <c r="G213" s="138" t="s">
        <v>734</v>
      </c>
      <c r="H213" s="139" t="str">
        <f>DC[[#This Row],[Project Code]]&amp;" "&amp;DC[[#This Row],[Project Name]]</f>
        <v>1987 Institutional Development of Muni University</v>
      </c>
      <c r="I213" s="122">
        <v>45839</v>
      </c>
      <c r="J213" s="122">
        <v>47664</v>
      </c>
      <c r="K213" s="143"/>
      <c r="L213" s="143"/>
      <c r="M213" s="64" t="s">
        <v>213</v>
      </c>
      <c r="N213" s="167">
        <v>47664</v>
      </c>
      <c r="O213" s="156" t="s">
        <v>773</v>
      </c>
    </row>
    <row r="214" spans="1:15" x14ac:dyDescent="0.35">
      <c r="A214" s="135" t="s">
        <v>426</v>
      </c>
      <c r="B214" s="136" t="s">
        <v>150</v>
      </c>
      <c r="C214" s="137" t="s">
        <v>499</v>
      </c>
      <c r="D214" s="138" t="s">
        <v>225</v>
      </c>
      <c r="E214" s="139" t="str">
        <f>DC[[#This Row],[Program Code]]&amp;": "&amp;DC[[#This Row],[Programme Name]]</f>
        <v>12: Human Capital Development</v>
      </c>
      <c r="F214" s="138" t="s">
        <v>944</v>
      </c>
      <c r="G214" s="138" t="s">
        <v>735</v>
      </c>
      <c r="H214" s="139" t="str">
        <f>DC[[#This Row],[Project Code]]&amp;" "&amp;DC[[#This Row],[Project Name]]</f>
        <v>1988 Institutional Development of Kabale University</v>
      </c>
      <c r="I214" s="159">
        <v>45839</v>
      </c>
      <c r="J214" s="159">
        <v>47664</v>
      </c>
      <c r="K214" s="143"/>
      <c r="L214" s="143"/>
      <c r="M214" s="147" t="s">
        <v>213</v>
      </c>
      <c r="N214" s="173">
        <v>47664</v>
      </c>
      <c r="O214" s="156" t="s">
        <v>773</v>
      </c>
    </row>
    <row r="215" spans="1:15" x14ac:dyDescent="0.35">
      <c r="A215" s="70" t="s">
        <v>463</v>
      </c>
      <c r="B215" s="71" t="s">
        <v>151</v>
      </c>
      <c r="C215" s="60" t="s">
        <v>499</v>
      </c>
      <c r="D215" s="61" t="s">
        <v>225</v>
      </c>
      <c r="E215" s="62" t="str">
        <f>DC[[#This Row],[Program Code]]&amp;": "&amp;DC[[#This Row],[Programme Name]]</f>
        <v>12: Human Capital Development</v>
      </c>
      <c r="F215" s="61" t="s">
        <v>945</v>
      </c>
      <c r="G215" s="61" t="s">
        <v>736</v>
      </c>
      <c r="H215" s="62" t="str">
        <f>DC[[#This Row],[Project Code]]&amp;" "&amp;DC[[#This Row],[Project Name]]</f>
        <v>1932 Institutional Development of Soroti University</v>
      </c>
      <c r="I215" s="159">
        <v>45839</v>
      </c>
      <c r="J215" s="122">
        <v>47664</v>
      </c>
      <c r="K215" s="143"/>
      <c r="L215" s="143"/>
      <c r="M215" s="64" t="s">
        <v>213</v>
      </c>
      <c r="N215" s="167">
        <v>47664</v>
      </c>
      <c r="O215" s="156" t="s">
        <v>773</v>
      </c>
    </row>
    <row r="216" spans="1:15" x14ac:dyDescent="0.35">
      <c r="A216" s="190" t="s">
        <v>463</v>
      </c>
      <c r="B216" s="191" t="s">
        <v>151</v>
      </c>
      <c r="C216" s="192" t="s">
        <v>499</v>
      </c>
      <c r="D216" s="193" t="s">
        <v>225</v>
      </c>
      <c r="E216" s="194" t="str">
        <f>DC[[#This Row],[Program Code]]&amp;": "&amp;DC[[#This Row],[Programme Name]]</f>
        <v>12: Human Capital Development</v>
      </c>
      <c r="F216" s="195" t="s">
        <v>1007</v>
      </c>
      <c r="G216" s="193" t="s">
        <v>1008</v>
      </c>
      <c r="H216" s="194" t="str">
        <f>DC[[#This Row],[Project Code]]&amp;" "&amp;DC[[#This Row],[Project Name]]</f>
        <v>1917 Soroti University Infrastructure Development Project II</v>
      </c>
      <c r="I216" s="203">
        <v>45839</v>
      </c>
      <c r="J216" s="196">
        <v>47664</v>
      </c>
      <c r="K216" s="143"/>
      <c r="L216" s="143"/>
      <c r="M216" s="64" t="s">
        <v>213</v>
      </c>
      <c r="N216" s="167">
        <v>47664</v>
      </c>
      <c r="O216" s="193" t="s">
        <v>780</v>
      </c>
    </row>
    <row r="217" spans="1:15" x14ac:dyDescent="0.35">
      <c r="A217" s="70" t="s">
        <v>74</v>
      </c>
      <c r="B217" s="71" t="s">
        <v>146</v>
      </c>
      <c r="C217" s="60" t="s">
        <v>499</v>
      </c>
      <c r="D217" s="61" t="s">
        <v>225</v>
      </c>
      <c r="E217" s="62" t="str">
        <f>DC[[#This Row],[Program Code]]&amp;": "&amp;DC[[#This Row],[Programme Name]]</f>
        <v>12: Human Capital Development</v>
      </c>
      <c r="F217" s="61" t="s">
        <v>946</v>
      </c>
      <c r="G217" s="61" t="s">
        <v>737</v>
      </c>
      <c r="H217" s="62" t="str">
        <f>DC[[#This Row],[Project Code]]&amp;" "&amp;DC[[#This Row],[Project Name]]</f>
        <v>1989 Institutional Development of Gulu University</v>
      </c>
      <c r="I217" s="159">
        <v>45839</v>
      </c>
      <c r="J217" s="122">
        <v>47664</v>
      </c>
      <c r="K217" s="143"/>
      <c r="L217" s="143"/>
      <c r="M217" s="64" t="s">
        <v>213</v>
      </c>
      <c r="N217" s="167">
        <v>47664</v>
      </c>
      <c r="O217" s="156" t="s">
        <v>773</v>
      </c>
    </row>
    <row r="218" spans="1:15" x14ac:dyDescent="0.35">
      <c r="A218" s="70" t="s">
        <v>74</v>
      </c>
      <c r="B218" s="71" t="s">
        <v>146</v>
      </c>
      <c r="C218" s="145" t="s">
        <v>499</v>
      </c>
      <c r="D218" s="64" t="s">
        <v>225</v>
      </c>
      <c r="E218" s="66" t="str">
        <f>DC[[#This Row],[Program Code]]&amp;": "&amp;DC[[#This Row],[Programme Name]]</f>
        <v>12: Human Capital Development</v>
      </c>
      <c r="F218" s="144" t="s">
        <v>608</v>
      </c>
      <c r="G218" s="64" t="s">
        <v>609</v>
      </c>
      <c r="H218" s="66" t="str">
        <f>DC[[#This Row],[Project Code]]&amp;" "&amp;DC[[#This Row],[Project Name]]</f>
        <v>1797 Gulu University Infrastructure Development Project Phase II</v>
      </c>
      <c r="I218" s="159" t="s">
        <v>580</v>
      </c>
      <c r="J218" s="122" t="s">
        <v>576</v>
      </c>
      <c r="K218" s="143"/>
      <c r="L218" s="143"/>
      <c r="M218" s="64" t="s">
        <v>213</v>
      </c>
      <c r="N218" s="168" t="s">
        <v>576</v>
      </c>
      <c r="O218" s="156" t="s">
        <v>780</v>
      </c>
    </row>
    <row r="219" spans="1:15" x14ac:dyDescent="0.35">
      <c r="A219" s="190" t="s">
        <v>1027</v>
      </c>
      <c r="B219" s="191" t="s">
        <v>1028</v>
      </c>
      <c r="C219" s="192" t="s">
        <v>499</v>
      </c>
      <c r="D219" s="193" t="s">
        <v>225</v>
      </c>
      <c r="E219" s="201" t="str">
        <f>DC[[#This Row],[Program Code]]&amp;": "&amp;DC[[#This Row],[Programme Name]]</f>
        <v>12: Human Capital Development</v>
      </c>
      <c r="F219" s="202" t="s">
        <v>999</v>
      </c>
      <c r="G219" s="200" t="s">
        <v>1000</v>
      </c>
      <c r="H219" s="201" t="str">
        <f>DC[[#This Row],[Project Code]]&amp;" "&amp;DC[[#This Row],[Project Name]]</f>
        <v>1857 Lira University Infrastructure Project II</v>
      </c>
      <c r="I219" s="203">
        <v>45839</v>
      </c>
      <c r="J219" s="196">
        <v>47664</v>
      </c>
      <c r="K219" s="143"/>
      <c r="L219" s="143"/>
      <c r="M219" s="64" t="s">
        <v>213</v>
      </c>
      <c r="N219" s="167">
        <v>47664</v>
      </c>
      <c r="O219" s="193" t="s">
        <v>780</v>
      </c>
    </row>
    <row r="220" spans="1:15" x14ac:dyDescent="0.35">
      <c r="A220" s="197" t="s">
        <v>1027</v>
      </c>
      <c r="B220" s="198" t="s">
        <v>1028</v>
      </c>
      <c r="C220" s="199" t="s">
        <v>499</v>
      </c>
      <c r="D220" s="200" t="s">
        <v>225</v>
      </c>
      <c r="E220" s="201" t="str">
        <f>DC[[#This Row],[Program Code]]&amp;": "&amp;DC[[#This Row],[Programme Name]]</f>
        <v>12: Human Capital Development</v>
      </c>
      <c r="F220" s="207" t="s">
        <v>1029</v>
      </c>
      <c r="G220" s="200" t="s">
        <v>1030</v>
      </c>
      <c r="H220" s="201" t="str">
        <f>DC[[#This Row],[Project Code]]&amp;" "&amp;DC[[#This Row],[Project Name]]</f>
        <v>1934 Institutional Development of Lira University</v>
      </c>
      <c r="I220" s="203">
        <v>45839</v>
      </c>
      <c r="J220" s="196">
        <v>47664</v>
      </c>
      <c r="K220" s="143"/>
      <c r="L220" s="143"/>
      <c r="M220" s="64" t="s">
        <v>213</v>
      </c>
      <c r="N220" s="167">
        <v>47664</v>
      </c>
      <c r="O220" s="156" t="s">
        <v>773</v>
      </c>
    </row>
    <row r="221" spans="1:15" x14ac:dyDescent="0.35">
      <c r="A221" s="70" t="s">
        <v>430</v>
      </c>
      <c r="B221" s="71" t="s">
        <v>137</v>
      </c>
      <c r="C221" s="60" t="s">
        <v>534</v>
      </c>
      <c r="D221" s="61" t="s">
        <v>535</v>
      </c>
      <c r="E221" s="62" t="str">
        <f>DC[[#This Row],[Program Code]]&amp;": "&amp;DC[[#This Row],[Programme Name]]</f>
        <v>19: Administration of Justice</v>
      </c>
      <c r="F221" s="61" t="s">
        <v>947</v>
      </c>
      <c r="G221" s="61" t="s">
        <v>738</v>
      </c>
      <c r="H221" s="62" t="str">
        <f>DC[[#This Row],[Project Code]]&amp;" "&amp;DC[[#This Row],[Project Name]]</f>
        <v>1891 Institutional Development of the Law Development Centre</v>
      </c>
      <c r="I221" s="159">
        <v>45839</v>
      </c>
      <c r="J221" s="122">
        <v>47664</v>
      </c>
      <c r="K221" s="143"/>
      <c r="L221" s="143"/>
      <c r="M221" s="64" t="s">
        <v>213</v>
      </c>
      <c r="N221" s="167">
        <v>47664</v>
      </c>
      <c r="O221" s="156" t="s">
        <v>773</v>
      </c>
    </row>
    <row r="222" spans="1:15" x14ac:dyDescent="0.35">
      <c r="A222" s="70" t="s">
        <v>443</v>
      </c>
      <c r="B222" s="71" t="s">
        <v>307</v>
      </c>
      <c r="C222" s="60" t="s">
        <v>499</v>
      </c>
      <c r="D222" s="61" t="s">
        <v>225</v>
      </c>
      <c r="E222" s="62" t="str">
        <f>DC[[#This Row],[Program Code]]&amp;": "&amp;DC[[#This Row],[Programme Name]]</f>
        <v>12: Human Capital Development</v>
      </c>
      <c r="F222" s="61" t="s">
        <v>948</v>
      </c>
      <c r="G222" s="61" t="s">
        <v>739</v>
      </c>
      <c r="H222" s="62" t="str">
        <f>DC[[#This Row],[Project Code]]&amp;" "&amp;DC[[#This Row],[Project Name]]</f>
        <v>1991 Mountains of the Moon University Institutional Development Project</v>
      </c>
      <c r="I222" s="159">
        <v>45839</v>
      </c>
      <c r="J222" s="122">
        <v>47664</v>
      </c>
      <c r="K222" s="143"/>
      <c r="L222" s="143"/>
      <c r="M222" s="64" t="s">
        <v>213</v>
      </c>
      <c r="N222" s="167">
        <v>47664</v>
      </c>
      <c r="O222" s="156" t="s">
        <v>773</v>
      </c>
    </row>
    <row r="223" spans="1:15" x14ac:dyDescent="0.35">
      <c r="A223" s="152" t="s">
        <v>443</v>
      </c>
      <c r="B223" s="153" t="s">
        <v>307</v>
      </c>
      <c r="C223" s="160" t="s">
        <v>499</v>
      </c>
      <c r="D223" s="156" t="s">
        <v>225</v>
      </c>
      <c r="E223" s="154" t="str">
        <f>DC[[#This Row],[Program Code]]&amp;": "&amp;DC[[#This Row],[Programme Name]]</f>
        <v>12: Human Capital Development</v>
      </c>
      <c r="F223" s="177">
        <v>1846</v>
      </c>
      <c r="G223" s="156" t="s">
        <v>844</v>
      </c>
      <c r="H223" s="154" t="str">
        <f>DC[[#This Row],[Project Code]]&amp;" "&amp;DC[[#This Row],[Project Name]]</f>
        <v>1846 Mountains of the Moon University (MMU) Infrastructure Development</v>
      </c>
      <c r="I223" s="159">
        <v>45839</v>
      </c>
      <c r="J223" s="122">
        <v>47664</v>
      </c>
      <c r="K223" s="150"/>
      <c r="L223" s="150"/>
      <c r="M223" s="156" t="s">
        <v>213</v>
      </c>
      <c r="N223" s="167">
        <v>47664</v>
      </c>
      <c r="O223" s="156" t="s">
        <v>780</v>
      </c>
    </row>
    <row r="224" spans="1:15" x14ac:dyDescent="0.35">
      <c r="A224" s="70" t="s">
        <v>445</v>
      </c>
      <c r="B224" s="71" t="s">
        <v>309</v>
      </c>
      <c r="C224" s="60" t="s">
        <v>499</v>
      </c>
      <c r="D224" s="61" t="s">
        <v>225</v>
      </c>
      <c r="E224" s="62" t="str">
        <f>DC[[#This Row],[Program Code]]&amp;": "&amp;DC[[#This Row],[Programme Name]]</f>
        <v>12: Human Capital Development</v>
      </c>
      <c r="F224" s="61" t="s">
        <v>949</v>
      </c>
      <c r="G224" s="61" t="s">
        <v>740</v>
      </c>
      <c r="H224" s="62" t="str">
        <f>DC[[#This Row],[Project Code]]&amp;" "&amp;DC[[#This Row],[Project Name]]</f>
        <v>1930 Institutional Development of Mulago National Referral Hospital</v>
      </c>
      <c r="I224" s="159">
        <v>45839</v>
      </c>
      <c r="J224" s="122">
        <v>47664</v>
      </c>
      <c r="K224" s="143"/>
      <c r="L224" s="143"/>
      <c r="M224" s="64" t="s">
        <v>213</v>
      </c>
      <c r="N224" s="167">
        <v>47664</v>
      </c>
      <c r="O224" s="156" t="s">
        <v>773</v>
      </c>
    </row>
    <row r="225" spans="1:15" x14ac:dyDescent="0.35">
      <c r="A225" s="70" t="s">
        <v>409</v>
      </c>
      <c r="B225" s="71" t="s">
        <v>148</v>
      </c>
      <c r="C225" s="60" t="s">
        <v>499</v>
      </c>
      <c r="D225" s="61" t="s">
        <v>225</v>
      </c>
      <c r="E225" s="62" t="str">
        <f>DC[[#This Row],[Program Code]]&amp;": "&amp;DC[[#This Row],[Programme Name]]</f>
        <v>12: Human Capital Development</v>
      </c>
      <c r="F225" s="61" t="s">
        <v>950</v>
      </c>
      <c r="G225" s="61" t="s">
        <v>741</v>
      </c>
      <c r="H225" s="62" t="str">
        <f>DC[[#This Row],[Project Code]]&amp;" "&amp;DC[[#This Row],[Project Name]]</f>
        <v>1957 Institutional Development of Butabika National Referral Hospital</v>
      </c>
      <c r="I225" s="159">
        <v>45839</v>
      </c>
      <c r="J225" s="122">
        <v>47664</v>
      </c>
      <c r="K225" s="143"/>
      <c r="L225" s="143"/>
      <c r="M225" s="64" t="s">
        <v>213</v>
      </c>
      <c r="N225" s="167">
        <v>47664</v>
      </c>
      <c r="O225" s="156" t="s">
        <v>773</v>
      </c>
    </row>
    <row r="226" spans="1:15" x14ac:dyDescent="0.35">
      <c r="A226" s="204" t="s">
        <v>407</v>
      </c>
      <c r="B226" s="64" t="s">
        <v>211</v>
      </c>
      <c r="C226" s="60" t="s">
        <v>499</v>
      </c>
      <c r="D226" s="61" t="s">
        <v>225</v>
      </c>
      <c r="E226" s="62" t="str">
        <f>DC[[#This Row],[Program Code]]&amp;": "&amp;DC[[#This Row],[Programme Name]]</f>
        <v>12: Human Capital Development</v>
      </c>
      <c r="F226" s="61" t="s">
        <v>951</v>
      </c>
      <c r="G226" s="61" t="s">
        <v>742</v>
      </c>
      <c r="H226" s="62" t="str">
        <f>DC[[#This Row],[Project Code]]&amp;" "&amp;DC[[#This Row],[Project Name]]</f>
        <v>1958 Institutional Development of Arua Regional Referral Hospital</v>
      </c>
      <c r="I226" s="159">
        <v>45839</v>
      </c>
      <c r="J226" s="122">
        <v>47664</v>
      </c>
      <c r="K226" s="143"/>
      <c r="L226" s="143"/>
      <c r="M226" s="64" t="s">
        <v>213</v>
      </c>
      <c r="N226" s="167">
        <v>47664</v>
      </c>
      <c r="O226" s="156" t="s">
        <v>773</v>
      </c>
    </row>
    <row r="227" spans="1:15" x14ac:dyDescent="0.35">
      <c r="A227" s="70" t="s">
        <v>417</v>
      </c>
      <c r="B227" s="71" t="s">
        <v>223</v>
      </c>
      <c r="C227" s="60" t="s">
        <v>499</v>
      </c>
      <c r="D227" s="61" t="s">
        <v>225</v>
      </c>
      <c r="E227" s="62" t="str">
        <f>DC[[#This Row],[Program Code]]&amp;": "&amp;DC[[#This Row],[Programme Name]]</f>
        <v>12: Human Capital Development</v>
      </c>
      <c r="F227" s="61" t="s">
        <v>952</v>
      </c>
      <c r="G227" s="61" t="s">
        <v>743</v>
      </c>
      <c r="H227" s="62" t="str">
        <f>DC[[#This Row],[Project Code]]&amp;" "&amp;DC[[#This Row],[Project Name]]</f>
        <v>1959 Institutional Development of Fort Portal Regional Referral Hospital</v>
      </c>
      <c r="I227" s="159">
        <v>45839</v>
      </c>
      <c r="J227" s="122">
        <v>47664</v>
      </c>
      <c r="K227" s="143"/>
      <c r="L227" s="143"/>
      <c r="M227" s="64" t="s">
        <v>213</v>
      </c>
      <c r="N227" s="167">
        <v>47664</v>
      </c>
      <c r="O227" s="156" t="s">
        <v>773</v>
      </c>
    </row>
    <row r="228" spans="1:15" x14ac:dyDescent="0.35">
      <c r="A228" s="70" t="s">
        <v>418</v>
      </c>
      <c r="B228" s="71" t="s">
        <v>224</v>
      </c>
      <c r="C228" s="60" t="s">
        <v>499</v>
      </c>
      <c r="D228" s="61" t="s">
        <v>225</v>
      </c>
      <c r="E228" s="62" t="str">
        <f>DC[[#This Row],[Program Code]]&amp;": "&amp;DC[[#This Row],[Programme Name]]</f>
        <v>12: Human Capital Development</v>
      </c>
      <c r="F228" s="61" t="s">
        <v>953</v>
      </c>
      <c r="G228" s="61" t="s">
        <v>744</v>
      </c>
      <c r="H228" s="62" t="str">
        <f>DC[[#This Row],[Project Code]]&amp;" "&amp;DC[[#This Row],[Project Name]]</f>
        <v>1925 Institutional Development of Gulu Regional Referral Hospital</v>
      </c>
      <c r="I228" s="159">
        <v>45839</v>
      </c>
      <c r="J228" s="122">
        <v>47664</v>
      </c>
      <c r="K228" s="143"/>
      <c r="L228" s="143"/>
      <c r="M228" s="64" t="s">
        <v>213</v>
      </c>
      <c r="N228" s="167">
        <v>47664</v>
      </c>
      <c r="O228" s="156" t="s">
        <v>773</v>
      </c>
    </row>
    <row r="229" spans="1:15" x14ac:dyDescent="0.35">
      <c r="A229" s="70" t="s">
        <v>420</v>
      </c>
      <c r="B229" s="71" t="s">
        <v>227</v>
      </c>
      <c r="C229" s="60" t="s">
        <v>499</v>
      </c>
      <c r="D229" s="61" t="s">
        <v>225</v>
      </c>
      <c r="E229" s="62" t="str">
        <f>DC[[#This Row],[Program Code]]&amp;": "&amp;DC[[#This Row],[Programme Name]]</f>
        <v>12: Human Capital Development</v>
      </c>
      <c r="F229" s="138" t="s">
        <v>954</v>
      </c>
      <c r="G229" s="61" t="s">
        <v>745</v>
      </c>
      <c r="H229" s="62" t="str">
        <f>DC[[#This Row],[Project Code]]&amp;" "&amp;DC[[#This Row],[Project Name]]</f>
        <v>1960 Institutional Development of Hoima Regional Referral Hospital</v>
      </c>
      <c r="I229" s="122">
        <v>45839</v>
      </c>
      <c r="J229" s="122">
        <v>47664</v>
      </c>
      <c r="K229" s="63"/>
      <c r="L229" s="63"/>
      <c r="M229" s="64" t="s">
        <v>213</v>
      </c>
      <c r="N229" s="173">
        <v>47664</v>
      </c>
      <c r="O229" s="156" t="s">
        <v>773</v>
      </c>
    </row>
    <row r="230" spans="1:15" x14ac:dyDescent="0.35">
      <c r="A230" s="70" t="s">
        <v>422</v>
      </c>
      <c r="B230" s="71" t="s">
        <v>231</v>
      </c>
      <c r="C230" s="60" t="s">
        <v>499</v>
      </c>
      <c r="D230" s="61" t="s">
        <v>225</v>
      </c>
      <c r="E230" s="62" t="str">
        <f>DC[[#This Row],[Program Code]]&amp;": "&amp;DC[[#This Row],[Programme Name]]</f>
        <v>12: Human Capital Development</v>
      </c>
      <c r="F230" s="138" t="s">
        <v>955</v>
      </c>
      <c r="G230" s="61" t="s">
        <v>746</v>
      </c>
      <c r="H230" s="62" t="str">
        <f>DC[[#This Row],[Project Code]]&amp;" "&amp;DC[[#This Row],[Project Name]]</f>
        <v>1961 Institutional Development of Jinja Regional Referral Hospital</v>
      </c>
      <c r="I230" s="122">
        <v>45839</v>
      </c>
      <c r="J230" s="122">
        <v>47664</v>
      </c>
      <c r="K230" s="63"/>
      <c r="L230" s="63"/>
      <c r="M230" s="64" t="s">
        <v>213</v>
      </c>
      <c r="N230" s="173">
        <v>47664</v>
      </c>
      <c r="O230" s="156" t="s">
        <v>773</v>
      </c>
    </row>
    <row r="231" spans="1:15" x14ac:dyDescent="0.35">
      <c r="A231" s="135" t="s">
        <v>425</v>
      </c>
      <c r="B231" s="136" t="s">
        <v>235</v>
      </c>
      <c r="C231" s="137" t="s">
        <v>499</v>
      </c>
      <c r="D231" s="138" t="s">
        <v>225</v>
      </c>
      <c r="E231" s="139" t="str">
        <f>DC[[#This Row],[Program Code]]&amp;": "&amp;DC[[#This Row],[Programme Name]]</f>
        <v>12: Human Capital Development</v>
      </c>
      <c r="F231" s="138" t="s">
        <v>956</v>
      </c>
      <c r="G231" s="138" t="s">
        <v>747</v>
      </c>
      <c r="H231" s="139" t="str">
        <f>DC[[#This Row],[Project Code]]&amp;" "&amp;DC[[#This Row],[Project Name]]</f>
        <v>1962 Institutional Development of Kabale Regional Referral Hospital</v>
      </c>
      <c r="I231" s="122">
        <v>45839</v>
      </c>
      <c r="J231" s="122">
        <v>47664</v>
      </c>
      <c r="K231" s="63"/>
      <c r="L231" s="63"/>
      <c r="M231" s="64" t="s">
        <v>213</v>
      </c>
      <c r="N231" s="173">
        <v>47664</v>
      </c>
      <c r="O231" s="156" t="s">
        <v>773</v>
      </c>
    </row>
    <row r="232" spans="1:15" x14ac:dyDescent="0.35">
      <c r="A232" s="70" t="s">
        <v>435</v>
      </c>
      <c r="B232" s="71" t="s">
        <v>244</v>
      </c>
      <c r="C232" s="60" t="s">
        <v>499</v>
      </c>
      <c r="D232" s="61" t="s">
        <v>225</v>
      </c>
      <c r="E232" s="62" t="str">
        <f>DC[[#This Row],[Program Code]]&amp;": "&amp;DC[[#This Row],[Programme Name]]</f>
        <v>12: Human Capital Development</v>
      </c>
      <c r="F232" s="61" t="s">
        <v>957</v>
      </c>
      <c r="G232" s="61" t="s">
        <v>748</v>
      </c>
      <c r="H232" s="62" t="str">
        <f>DC[[#This Row],[Project Code]]&amp;" "&amp;DC[[#This Row],[Project Name]]</f>
        <v>1963 Institutional Development of Masaka Regional Referral Hospital</v>
      </c>
      <c r="I232" s="159">
        <v>45839</v>
      </c>
      <c r="J232" s="159">
        <v>47664</v>
      </c>
      <c r="K232" s="63"/>
      <c r="L232" s="63"/>
      <c r="M232" s="64" t="s">
        <v>213</v>
      </c>
      <c r="N232" s="180">
        <v>47664</v>
      </c>
      <c r="O232" s="156" t="s">
        <v>773</v>
      </c>
    </row>
    <row r="233" spans="1:15" x14ac:dyDescent="0.35">
      <c r="A233" s="70" t="s">
        <v>436</v>
      </c>
      <c r="B233" s="71" t="s">
        <v>245</v>
      </c>
      <c r="C233" s="60" t="s">
        <v>499</v>
      </c>
      <c r="D233" s="61" t="s">
        <v>225</v>
      </c>
      <c r="E233" s="62" t="str">
        <f>DC[[#This Row],[Program Code]]&amp;": "&amp;DC[[#This Row],[Programme Name]]</f>
        <v>12: Human Capital Development</v>
      </c>
      <c r="F233" s="61" t="s">
        <v>958</v>
      </c>
      <c r="G233" s="61" t="s">
        <v>749</v>
      </c>
      <c r="H233" s="62" t="str">
        <f>DC[[#This Row],[Project Code]]&amp;" "&amp;DC[[#This Row],[Project Name]]</f>
        <v>1964 Institutional Development of Mbale Regional Referral Hospital</v>
      </c>
      <c r="I233" s="159">
        <v>45839</v>
      </c>
      <c r="J233" s="159">
        <v>47664</v>
      </c>
      <c r="K233" s="63"/>
      <c r="L233" s="63"/>
      <c r="M233" s="64" t="s">
        <v>213</v>
      </c>
      <c r="N233" s="180">
        <v>47664</v>
      </c>
      <c r="O233" s="156" t="s">
        <v>773</v>
      </c>
    </row>
    <row r="234" spans="1:15" x14ac:dyDescent="0.35">
      <c r="A234" s="70" t="s">
        <v>462</v>
      </c>
      <c r="B234" s="71" t="s">
        <v>329</v>
      </c>
      <c r="C234" s="60" t="s">
        <v>499</v>
      </c>
      <c r="D234" s="61" t="s">
        <v>225</v>
      </c>
      <c r="E234" s="62" t="str">
        <f>DC[[#This Row],[Program Code]]&amp;": "&amp;DC[[#This Row],[Programme Name]]</f>
        <v>12: Human Capital Development</v>
      </c>
      <c r="F234" s="61" t="s">
        <v>959</v>
      </c>
      <c r="G234" s="61" t="s">
        <v>750</v>
      </c>
      <c r="H234" s="62" t="str">
        <f>DC[[#This Row],[Project Code]]&amp;" "&amp;DC[[#This Row],[Project Name]]</f>
        <v>1965 Institutional Development of Soroti Regional Referral Hospital</v>
      </c>
      <c r="I234" s="159">
        <v>45839</v>
      </c>
      <c r="J234" s="159">
        <v>47664</v>
      </c>
      <c r="K234" s="63"/>
      <c r="L234" s="63"/>
      <c r="M234" s="64" t="s">
        <v>213</v>
      </c>
      <c r="N234" s="180">
        <v>47664</v>
      </c>
      <c r="O234" s="156" t="s">
        <v>773</v>
      </c>
    </row>
    <row r="235" spans="1:15" x14ac:dyDescent="0.35">
      <c r="A235" s="70" t="s">
        <v>432</v>
      </c>
      <c r="B235" s="71" t="s">
        <v>242</v>
      </c>
      <c r="C235" s="60" t="s">
        <v>499</v>
      </c>
      <c r="D235" s="61" t="s">
        <v>225</v>
      </c>
      <c r="E235" s="62" t="str">
        <f>DC[[#This Row],[Program Code]]&amp;": "&amp;DC[[#This Row],[Programme Name]]</f>
        <v>12: Human Capital Development</v>
      </c>
      <c r="F235" s="61" t="s">
        <v>960</v>
      </c>
      <c r="G235" s="61" t="s">
        <v>751</v>
      </c>
      <c r="H235" s="62" t="str">
        <f>DC[[#This Row],[Project Code]]&amp;" "&amp;DC[[#This Row],[Project Name]]</f>
        <v>1966 Institutional Development of Lira Regional Hospital</v>
      </c>
      <c r="I235" s="159">
        <v>45839</v>
      </c>
      <c r="J235" s="159">
        <v>47664</v>
      </c>
      <c r="K235" s="63"/>
      <c r="L235" s="63"/>
      <c r="M235" s="64" t="s">
        <v>213</v>
      </c>
      <c r="N235" s="180">
        <v>47664</v>
      </c>
      <c r="O235" s="156" t="s">
        <v>773</v>
      </c>
    </row>
    <row r="236" spans="1:15" x14ac:dyDescent="0.35">
      <c r="A236" s="70" t="s">
        <v>437</v>
      </c>
      <c r="B236" s="71" t="s">
        <v>246</v>
      </c>
      <c r="C236" s="60" t="s">
        <v>499</v>
      </c>
      <c r="D236" s="61" t="s">
        <v>225</v>
      </c>
      <c r="E236" s="62" t="str">
        <f>DC[[#This Row],[Program Code]]&amp;": "&amp;DC[[#This Row],[Programme Name]]</f>
        <v>12: Human Capital Development</v>
      </c>
      <c r="F236" s="61" t="s">
        <v>961</v>
      </c>
      <c r="G236" s="61" t="s">
        <v>752</v>
      </c>
      <c r="H236" s="62" t="str">
        <f>DC[[#This Row],[Project Code]]&amp;" "&amp;DC[[#This Row],[Project Name]]</f>
        <v>1967 Institutional Development of Mbarara Regional Referral Hospital</v>
      </c>
      <c r="I236" s="122">
        <v>45839</v>
      </c>
      <c r="J236" s="122">
        <v>47664</v>
      </c>
      <c r="K236" s="63"/>
      <c r="L236" s="63"/>
      <c r="M236" s="64" t="s">
        <v>213</v>
      </c>
      <c r="N236" s="180">
        <v>47664</v>
      </c>
      <c r="O236" s="156" t="s">
        <v>773</v>
      </c>
    </row>
    <row r="237" spans="1:15" x14ac:dyDescent="0.35">
      <c r="A237" s="70" t="s">
        <v>444</v>
      </c>
      <c r="B237" s="71" t="s">
        <v>308</v>
      </c>
      <c r="C237" s="60" t="s">
        <v>499</v>
      </c>
      <c r="D237" s="61" t="s">
        <v>225</v>
      </c>
      <c r="E237" s="62" t="str">
        <f>DC[[#This Row],[Program Code]]&amp;": "&amp;DC[[#This Row],[Programme Name]]</f>
        <v>12: Human Capital Development</v>
      </c>
      <c r="F237" s="61" t="s">
        <v>962</v>
      </c>
      <c r="G237" s="61" t="s">
        <v>753</v>
      </c>
      <c r="H237" s="62" t="str">
        <f>DC[[#This Row],[Project Code]]&amp;" "&amp;DC[[#This Row],[Project Name]]</f>
        <v>1968 Institutional Development of Mubende Regional Referral Hospital</v>
      </c>
      <c r="I237" s="122">
        <v>45839</v>
      </c>
      <c r="J237" s="122">
        <v>47664</v>
      </c>
      <c r="K237" s="63"/>
      <c r="L237" s="63"/>
      <c r="M237" s="64" t="s">
        <v>213</v>
      </c>
      <c r="N237" s="180">
        <v>47664</v>
      </c>
      <c r="O237" s="156" t="s">
        <v>773</v>
      </c>
    </row>
    <row r="238" spans="1:15" x14ac:dyDescent="0.35">
      <c r="A238" s="70" t="s">
        <v>442</v>
      </c>
      <c r="B238" s="71" t="s">
        <v>306</v>
      </c>
      <c r="C238" s="60" t="s">
        <v>499</v>
      </c>
      <c r="D238" s="61" t="s">
        <v>225</v>
      </c>
      <c r="E238" s="62" t="str">
        <f>DC[[#This Row],[Program Code]]&amp;": "&amp;DC[[#This Row],[Programme Name]]</f>
        <v>12: Human Capital Development</v>
      </c>
      <c r="F238" s="61" t="s">
        <v>963</v>
      </c>
      <c r="G238" s="61" t="s">
        <v>754</v>
      </c>
      <c r="H238" s="62" t="str">
        <f>DC[[#This Row],[Project Code]]&amp;" "&amp;DC[[#This Row],[Project Name]]</f>
        <v>1969 Institutional Development of Moroto Regional Referral Hospital</v>
      </c>
      <c r="I238" s="122">
        <v>45839</v>
      </c>
      <c r="J238" s="122">
        <v>47664</v>
      </c>
      <c r="K238" s="63"/>
      <c r="L238" s="63"/>
      <c r="M238" s="64" t="s">
        <v>213</v>
      </c>
      <c r="N238" s="180">
        <v>47664</v>
      </c>
      <c r="O238" s="156" t="s">
        <v>773</v>
      </c>
    </row>
    <row r="239" spans="1:15" x14ac:dyDescent="0.35">
      <c r="A239" s="70" t="s">
        <v>448</v>
      </c>
      <c r="B239" s="71" t="s">
        <v>311</v>
      </c>
      <c r="C239" s="60" t="s">
        <v>499</v>
      </c>
      <c r="D239" s="61" t="s">
        <v>225</v>
      </c>
      <c r="E239" s="62" t="str">
        <f>DC[[#This Row],[Program Code]]&amp;": "&amp;DC[[#This Row],[Programme Name]]</f>
        <v>12: Human Capital Development</v>
      </c>
      <c r="F239" s="61" t="s">
        <v>965</v>
      </c>
      <c r="G239" s="61" t="s">
        <v>964</v>
      </c>
      <c r="H239" s="62" t="str">
        <f>DC[[#This Row],[Project Code]]&amp;" "&amp;DC[[#This Row],[Project Name]]</f>
        <v>1970 Institutional Development of National Trauma Emergency Center Hospital</v>
      </c>
      <c r="I239" s="122">
        <v>45839</v>
      </c>
      <c r="J239" s="122">
        <v>47664</v>
      </c>
      <c r="K239" s="63"/>
      <c r="L239" s="63"/>
      <c r="M239" s="64" t="s">
        <v>213</v>
      </c>
      <c r="N239" s="180">
        <v>47664</v>
      </c>
      <c r="O239" s="156" t="s">
        <v>773</v>
      </c>
    </row>
    <row r="240" spans="1:15" x14ac:dyDescent="0.35">
      <c r="A240" s="70" t="s">
        <v>429</v>
      </c>
      <c r="B240" s="71" t="s">
        <v>240</v>
      </c>
      <c r="C240" s="60" t="s">
        <v>499</v>
      </c>
      <c r="D240" s="61" t="s">
        <v>225</v>
      </c>
      <c r="E240" s="62" t="str">
        <f>DC[[#This Row],[Program Code]]&amp;": "&amp;DC[[#This Row],[Programme Name]]</f>
        <v>12: Human Capital Development</v>
      </c>
      <c r="F240" s="61" t="s">
        <v>966</v>
      </c>
      <c r="G240" s="61" t="s">
        <v>755</v>
      </c>
      <c r="H240" s="62" t="str">
        <f>DC[[#This Row],[Project Code]]&amp;" "&amp;DC[[#This Row],[Project Name]]</f>
        <v>1922 Institutional Development of Kiruddu National Referral Hospital</v>
      </c>
      <c r="I240" s="122">
        <v>45839</v>
      </c>
      <c r="J240" s="122">
        <v>47664</v>
      </c>
      <c r="K240" s="63"/>
      <c r="L240" s="63"/>
      <c r="M240" s="64" t="s">
        <v>213</v>
      </c>
      <c r="N240" s="180">
        <v>47664</v>
      </c>
      <c r="O240" s="156" t="s">
        <v>773</v>
      </c>
    </row>
    <row r="241" spans="1:15" x14ac:dyDescent="0.35">
      <c r="A241" s="70" t="s">
        <v>428</v>
      </c>
      <c r="B241" s="71" t="s">
        <v>239</v>
      </c>
      <c r="C241" s="60" t="s">
        <v>499</v>
      </c>
      <c r="D241" s="61" t="s">
        <v>225</v>
      </c>
      <c r="E241" s="62" t="str">
        <f>DC[[#This Row],[Program Code]]&amp;": "&amp;DC[[#This Row],[Programme Name]]</f>
        <v>12: Human Capital Development</v>
      </c>
      <c r="F241" s="61" t="s">
        <v>967</v>
      </c>
      <c r="G241" s="61" t="s">
        <v>756</v>
      </c>
      <c r="H241" s="62" t="str">
        <f>DC[[#This Row],[Project Code]]&amp;" "&amp;DC[[#This Row],[Project Name]]</f>
        <v>1903 Institutional Development of Kawempe National Referral Hospital</v>
      </c>
      <c r="I241" s="122">
        <v>45839</v>
      </c>
      <c r="J241" s="122">
        <v>47664</v>
      </c>
      <c r="K241" s="63"/>
      <c r="L241" s="63"/>
      <c r="M241" s="64" t="s">
        <v>213</v>
      </c>
      <c r="N241" s="180">
        <v>47664</v>
      </c>
      <c r="O241" s="156" t="s">
        <v>773</v>
      </c>
    </row>
    <row r="242" spans="1:15" x14ac:dyDescent="0.35">
      <c r="A242" s="70" t="s">
        <v>415</v>
      </c>
      <c r="B242" s="71" t="s">
        <v>221</v>
      </c>
      <c r="C242" s="60" t="s">
        <v>499</v>
      </c>
      <c r="D242" s="61" t="s">
        <v>225</v>
      </c>
      <c r="E242" s="62" t="str">
        <f>DC[[#This Row],[Program Code]]&amp;": "&amp;DC[[#This Row],[Programme Name]]</f>
        <v>12: Human Capital Development</v>
      </c>
      <c r="F242" s="61" t="s">
        <v>968</v>
      </c>
      <c r="G242" s="61" t="s">
        <v>757</v>
      </c>
      <c r="H242" s="62" t="str">
        <f>DC[[#This Row],[Project Code]]&amp;" "&amp;DC[[#This Row],[Project Name]]</f>
        <v>1901 Institutional Development of Entebbe Regional Referral Hospital</v>
      </c>
      <c r="I242" s="122">
        <v>45839</v>
      </c>
      <c r="J242" s="122">
        <v>47664</v>
      </c>
      <c r="K242" s="63"/>
      <c r="L242" s="63"/>
      <c r="M242" s="64" t="s">
        <v>213</v>
      </c>
      <c r="N242" s="180">
        <v>47664</v>
      </c>
      <c r="O242" s="156" t="s">
        <v>773</v>
      </c>
    </row>
    <row r="243" spans="1:15" x14ac:dyDescent="0.35">
      <c r="A243" s="70" t="s">
        <v>446</v>
      </c>
      <c r="B243" s="71" t="s">
        <v>310</v>
      </c>
      <c r="C243" s="60" t="s">
        <v>499</v>
      </c>
      <c r="D243" s="61" t="s">
        <v>225</v>
      </c>
      <c r="E243" s="62" t="str">
        <f>DC[[#This Row],[Program Code]]&amp;": "&amp;DC[[#This Row],[Programme Name]]</f>
        <v>12: Human Capital Development</v>
      </c>
      <c r="F243" s="61" t="s">
        <v>969</v>
      </c>
      <c r="G243" s="61" t="s">
        <v>758</v>
      </c>
      <c r="H243" s="62" t="str">
        <f>DC[[#This Row],[Project Code]]&amp;" "&amp;DC[[#This Row],[Project Name]]</f>
        <v>1929 Institutional Development of Mulago Specialized Women and Neonatal Hospital</v>
      </c>
      <c r="I243" s="122">
        <v>45839</v>
      </c>
      <c r="J243" s="122">
        <v>47664</v>
      </c>
      <c r="K243" s="63"/>
      <c r="L243" s="63"/>
      <c r="M243" s="64" t="s">
        <v>213</v>
      </c>
      <c r="N243" s="180">
        <v>47664</v>
      </c>
      <c r="O243" s="156" t="s">
        <v>773</v>
      </c>
    </row>
    <row r="244" spans="1:15" x14ac:dyDescent="0.35">
      <c r="A244" s="132" t="s">
        <v>630</v>
      </c>
      <c r="B244" s="131" t="s">
        <v>625</v>
      </c>
      <c r="C244" s="60" t="s">
        <v>509</v>
      </c>
      <c r="D244" s="61" t="s">
        <v>217</v>
      </c>
      <c r="E244" s="120" t="str">
        <f>DC[[#This Row],[Program Code]]&amp;": "&amp;DC[[#This Row],[Programme Name]]</f>
        <v>16: Governance and security</v>
      </c>
      <c r="F244" s="134" t="s">
        <v>970</v>
      </c>
      <c r="G244" s="119" t="s">
        <v>759</v>
      </c>
      <c r="H244" s="120" t="str">
        <f>DC[[#This Row],[Project Code]]&amp;" "&amp;DC[[#This Row],[Project Name]]</f>
        <v>1938 Institutional Development of Mission in New york - USA</v>
      </c>
      <c r="I244" s="122">
        <v>45839</v>
      </c>
      <c r="J244" s="122">
        <v>47664</v>
      </c>
      <c r="K244" s="121"/>
      <c r="L244" s="121"/>
      <c r="M244" s="64" t="s">
        <v>213</v>
      </c>
      <c r="N244" s="180">
        <v>47664</v>
      </c>
      <c r="O244" s="156" t="s">
        <v>773</v>
      </c>
    </row>
    <row r="245" spans="1:15" x14ac:dyDescent="0.35">
      <c r="A245" s="132" t="s">
        <v>644</v>
      </c>
      <c r="B245" s="131" t="s">
        <v>627</v>
      </c>
      <c r="C245" s="60" t="s">
        <v>509</v>
      </c>
      <c r="D245" s="61" t="s">
        <v>217</v>
      </c>
      <c r="E245" s="120" t="str">
        <f>DC[[#This Row],[Program Code]]&amp;": "&amp;DC[[#This Row],[Programme Name]]</f>
        <v>16: Governance and security</v>
      </c>
      <c r="F245" s="134" t="s">
        <v>871</v>
      </c>
      <c r="G245" s="119" t="s">
        <v>760</v>
      </c>
      <c r="H245" s="120" t="str">
        <f>DC[[#This Row],[Project Code]]&amp;" "&amp;DC[[#This Row],[Project Name]]</f>
        <v>1939 Institutional Development of Mission in Ottawa - Canada</v>
      </c>
      <c r="I245" s="122">
        <v>45839</v>
      </c>
      <c r="J245" s="122">
        <v>47664</v>
      </c>
      <c r="K245" s="121"/>
      <c r="L245" s="121"/>
      <c r="M245" s="64" t="s">
        <v>213</v>
      </c>
      <c r="N245" s="180">
        <v>47664</v>
      </c>
      <c r="O245" s="156" t="s">
        <v>773</v>
      </c>
    </row>
    <row r="246" spans="1:15" x14ac:dyDescent="0.35">
      <c r="A246" s="70" t="s">
        <v>487</v>
      </c>
      <c r="B246" s="71" t="s">
        <v>355</v>
      </c>
      <c r="C246" s="60" t="s">
        <v>509</v>
      </c>
      <c r="D246" s="61" t="s">
        <v>217</v>
      </c>
      <c r="E246" s="62" t="str">
        <f>DC[[#This Row],[Program Code]]&amp;": "&amp;DC[[#This Row],[Programme Name]]</f>
        <v>16: Governance and security</v>
      </c>
      <c r="F246" s="61" t="s">
        <v>971</v>
      </c>
      <c r="G246" s="61" t="s">
        <v>761</v>
      </c>
      <c r="H246" s="62" t="str">
        <f>DC[[#This Row],[Project Code]]&amp;" "&amp;DC[[#This Row],[Project Name]]</f>
        <v>1940 Institutional Development of Mission in Nairobi - Kenya</v>
      </c>
      <c r="I246" s="122">
        <v>45839</v>
      </c>
      <c r="J246" s="122">
        <v>47664</v>
      </c>
      <c r="K246" s="63"/>
      <c r="L246" s="63"/>
      <c r="M246" s="64" t="s">
        <v>213</v>
      </c>
      <c r="N246" s="180">
        <v>47664</v>
      </c>
      <c r="O246" s="156" t="s">
        <v>773</v>
      </c>
    </row>
    <row r="247" spans="1:15" x14ac:dyDescent="0.35">
      <c r="A247" s="132" t="s">
        <v>636</v>
      </c>
      <c r="B247" s="131" t="s">
        <v>617</v>
      </c>
      <c r="C247" s="60" t="s">
        <v>509</v>
      </c>
      <c r="D247" s="61" t="s">
        <v>217</v>
      </c>
      <c r="E247" s="120" t="str">
        <f>DC[[#This Row],[Program Code]]&amp;": "&amp;DC[[#This Row],[Programme Name]]</f>
        <v>16: Governance and security</v>
      </c>
      <c r="F247" s="134" t="s">
        <v>972</v>
      </c>
      <c r="G247" s="119" t="s">
        <v>762</v>
      </c>
      <c r="H247" s="120" t="str">
        <f>DC[[#This Row],[Project Code]]&amp;" "&amp;DC[[#This Row],[Project Name]]</f>
        <v>1942 Institutional Development of Mission in Pretoria - South Africa</v>
      </c>
      <c r="I247" s="122">
        <v>45839</v>
      </c>
      <c r="J247" s="122">
        <v>47664</v>
      </c>
      <c r="K247" s="121"/>
      <c r="L247" s="121"/>
      <c r="M247" s="64" t="s">
        <v>213</v>
      </c>
      <c r="N247" s="180">
        <v>47664</v>
      </c>
      <c r="O247" s="156" t="s">
        <v>773</v>
      </c>
    </row>
    <row r="248" spans="1:15" x14ac:dyDescent="0.35">
      <c r="A248" s="132" t="s">
        <v>633</v>
      </c>
      <c r="B248" s="131" t="s">
        <v>614</v>
      </c>
      <c r="C248" s="137" t="s">
        <v>509</v>
      </c>
      <c r="D248" s="138" t="s">
        <v>217</v>
      </c>
      <c r="E248" s="149" t="str">
        <f>DC[[#This Row],[Program Code]]&amp;": "&amp;DC[[#This Row],[Programme Name]]</f>
        <v>16: Governance and security</v>
      </c>
      <c r="F248" s="189" t="s">
        <v>973</v>
      </c>
      <c r="G248" s="148" t="s">
        <v>763</v>
      </c>
      <c r="H248" s="149" t="str">
        <f>DC[[#This Row],[Project Code]]&amp;" "&amp;DC[[#This Row],[Project Name]]</f>
        <v>1997 Institutional Development of Mission in Geneva - Switzerland</v>
      </c>
      <c r="I248" s="159">
        <v>45839</v>
      </c>
      <c r="J248" s="159">
        <v>47664</v>
      </c>
      <c r="K248" s="150"/>
      <c r="L248" s="150"/>
      <c r="M248" s="64" t="s">
        <v>213</v>
      </c>
      <c r="N248" s="180">
        <v>47664</v>
      </c>
      <c r="O248" s="164" t="s">
        <v>773</v>
      </c>
    </row>
    <row r="249" spans="1:15" x14ac:dyDescent="0.35">
      <c r="A249" s="70" t="s">
        <v>473</v>
      </c>
      <c r="B249" s="71" t="s">
        <v>340</v>
      </c>
      <c r="C249" s="60" t="s">
        <v>509</v>
      </c>
      <c r="D249" s="61" t="s">
        <v>217</v>
      </c>
      <c r="E249" s="62" t="str">
        <f>DC[[#This Row],[Program Code]]&amp;": "&amp;DC[[#This Row],[Programme Name]]</f>
        <v>16: Governance and security</v>
      </c>
      <c r="F249" s="61" t="s">
        <v>974</v>
      </c>
      <c r="G249" s="61" t="s">
        <v>764</v>
      </c>
      <c r="H249" s="62" t="str">
        <f>DC[[#This Row],[Project Code]]&amp;" "&amp;DC[[#This Row],[Project Name]]</f>
        <v>1943 Institutional Development of Mission in Copenhagen - Denmark</v>
      </c>
      <c r="I249" s="122">
        <v>45839</v>
      </c>
      <c r="J249" s="122">
        <v>47664</v>
      </c>
      <c r="K249" s="63"/>
      <c r="L249" s="63"/>
      <c r="M249" s="64" t="s">
        <v>213</v>
      </c>
      <c r="N249" s="180">
        <v>47664</v>
      </c>
      <c r="O249" s="156" t="s">
        <v>773</v>
      </c>
    </row>
    <row r="250" spans="1:15" x14ac:dyDescent="0.35">
      <c r="A250" s="132" t="s">
        <v>643</v>
      </c>
      <c r="B250" s="131" t="s">
        <v>626</v>
      </c>
      <c r="C250" s="60" t="s">
        <v>509</v>
      </c>
      <c r="D250" s="61" t="s">
        <v>217</v>
      </c>
      <c r="E250" s="120" t="str">
        <f>DC[[#This Row],[Program Code]]&amp;": "&amp;DC[[#This Row],[Programme Name]]</f>
        <v>16: Governance and security</v>
      </c>
      <c r="F250" s="134" t="s">
        <v>975</v>
      </c>
      <c r="G250" s="119" t="s">
        <v>765</v>
      </c>
      <c r="H250" s="120" t="str">
        <f>DC[[#This Row],[Project Code]]&amp;" "&amp;DC[[#This Row],[Project Name]]</f>
        <v>1951 Institutional Development of Mission in BRUSSELS - BELGIUM</v>
      </c>
      <c r="I250" s="122">
        <v>45839</v>
      </c>
      <c r="J250" s="122">
        <v>47664</v>
      </c>
      <c r="K250" s="121"/>
      <c r="L250" s="121"/>
      <c r="M250" s="64" t="s">
        <v>213</v>
      </c>
      <c r="N250" s="180">
        <v>47664</v>
      </c>
      <c r="O250" s="156" t="s">
        <v>773</v>
      </c>
    </row>
    <row r="251" spans="1:15" x14ac:dyDescent="0.35">
      <c r="A251" s="70" t="s">
        <v>476</v>
      </c>
      <c r="B251" s="71" t="s">
        <v>343</v>
      </c>
      <c r="C251" s="60" t="s">
        <v>509</v>
      </c>
      <c r="D251" s="61" t="s">
        <v>217</v>
      </c>
      <c r="E251" s="62" t="str">
        <f>DC[[#This Row],[Program Code]]&amp;": "&amp;DC[[#This Row],[Programme Name]]</f>
        <v>16: Governance and security</v>
      </c>
      <c r="F251" s="61" t="s">
        <v>976</v>
      </c>
      <c r="G251" s="61" t="s">
        <v>766</v>
      </c>
      <c r="H251" s="62" t="str">
        <f>DC[[#This Row],[Project Code]]&amp;" "&amp;DC[[#This Row],[Project Name]]</f>
        <v>1944 Institutional Development of Mission in Paris - France</v>
      </c>
      <c r="I251" s="122">
        <v>45839</v>
      </c>
      <c r="J251" s="122">
        <v>47664</v>
      </c>
      <c r="K251" s="63"/>
      <c r="L251" s="63"/>
      <c r="M251" s="64" t="s">
        <v>213</v>
      </c>
      <c r="N251" s="180">
        <v>47664</v>
      </c>
      <c r="O251" s="156" t="s">
        <v>773</v>
      </c>
    </row>
    <row r="252" spans="1:15" x14ac:dyDescent="0.35">
      <c r="A252" s="135" t="s">
        <v>477</v>
      </c>
      <c r="B252" s="136" t="s">
        <v>344</v>
      </c>
      <c r="C252" s="137" t="s">
        <v>509</v>
      </c>
      <c r="D252" s="138" t="s">
        <v>217</v>
      </c>
      <c r="E252" s="139" t="str">
        <f>DC[[#This Row],[Program Code]]&amp;": "&amp;DC[[#This Row],[Programme Name]]</f>
        <v>16: Governance and security</v>
      </c>
      <c r="F252" s="138" t="s">
        <v>977</v>
      </c>
      <c r="G252" s="138" t="s">
        <v>767</v>
      </c>
      <c r="H252" s="139" t="str">
        <f>DC[[#This Row],[Project Code]]&amp;" "&amp;DC[[#This Row],[Project Name]]</f>
        <v>1945 Institutional Development of Mission in Berlin , Germany</v>
      </c>
      <c r="I252" s="159">
        <v>45839</v>
      </c>
      <c r="J252" s="159">
        <v>47664</v>
      </c>
      <c r="K252" s="143"/>
      <c r="L252" s="143"/>
      <c r="M252" s="64" t="s">
        <v>213</v>
      </c>
      <c r="N252" s="180">
        <v>47664</v>
      </c>
      <c r="O252" s="164" t="s">
        <v>773</v>
      </c>
    </row>
    <row r="253" spans="1:15" x14ac:dyDescent="0.35">
      <c r="A253" s="132" t="s">
        <v>645</v>
      </c>
      <c r="B253" s="131" t="s">
        <v>628</v>
      </c>
      <c r="C253" s="60" t="s">
        <v>509</v>
      </c>
      <c r="D253" s="61" t="s">
        <v>217</v>
      </c>
      <c r="E253" s="120" t="str">
        <f>DC[[#This Row],[Program Code]]&amp;": "&amp;DC[[#This Row],[Programme Name]]</f>
        <v>16: Governance and security</v>
      </c>
      <c r="F253" s="134" t="s">
        <v>978</v>
      </c>
      <c r="G253" s="119" t="s">
        <v>768</v>
      </c>
      <c r="H253" s="120" t="str">
        <f>DC[[#This Row],[Project Code]]&amp;" "&amp;DC[[#This Row],[Project Name]]</f>
        <v>1946 Institutional Development Mission in Abu Dhabi</v>
      </c>
      <c r="I253" s="122">
        <v>45839</v>
      </c>
      <c r="J253" s="122">
        <v>47664</v>
      </c>
      <c r="K253" s="121"/>
      <c r="L253" s="121"/>
      <c r="M253" s="64" t="s">
        <v>213</v>
      </c>
      <c r="N253" s="180">
        <v>47664</v>
      </c>
      <c r="O253" s="156" t="s">
        <v>773</v>
      </c>
    </row>
    <row r="254" spans="1:15" x14ac:dyDescent="0.35">
      <c r="A254" s="70" t="s">
        <v>482</v>
      </c>
      <c r="B254" s="71" t="s">
        <v>349</v>
      </c>
      <c r="C254" s="60" t="s">
        <v>509</v>
      </c>
      <c r="D254" s="61" t="s">
        <v>217</v>
      </c>
      <c r="E254" s="62" t="str">
        <f>DC[[#This Row],[Program Code]]&amp;": "&amp;DC[[#This Row],[Programme Name]]</f>
        <v>16: Governance and security</v>
      </c>
      <c r="F254" s="61" t="s">
        <v>979</v>
      </c>
      <c r="G254" s="61" t="s">
        <v>769</v>
      </c>
      <c r="H254" s="62" t="str">
        <f>DC[[#This Row],[Project Code]]&amp;" "&amp;DC[[#This Row],[Project Name]]</f>
        <v>1947 Institutional Development of Mission in Mogadishu</v>
      </c>
      <c r="I254" s="122">
        <v>45839</v>
      </c>
      <c r="J254" s="122">
        <v>47664</v>
      </c>
      <c r="K254" s="63"/>
      <c r="L254" s="63"/>
      <c r="M254" s="64" t="s">
        <v>213</v>
      </c>
      <c r="N254" s="180">
        <v>47664</v>
      </c>
      <c r="O254" s="156" t="s">
        <v>773</v>
      </c>
    </row>
    <row r="255" spans="1:15" x14ac:dyDescent="0.35">
      <c r="A255" s="70" t="s">
        <v>479</v>
      </c>
      <c r="B255" s="71" t="s">
        <v>346</v>
      </c>
      <c r="C255" s="60" t="s">
        <v>509</v>
      </c>
      <c r="D255" s="61" t="s">
        <v>217</v>
      </c>
      <c r="E255" s="62" t="str">
        <f>DC[[#This Row],[Program Code]]&amp;": "&amp;DC[[#This Row],[Programme Name]]</f>
        <v>16: Governance and security</v>
      </c>
      <c r="F255" s="61" t="s">
        <v>980</v>
      </c>
      <c r="G255" s="61" t="s">
        <v>770</v>
      </c>
      <c r="H255" s="62" t="str">
        <f>DC[[#This Row],[Project Code]]&amp;" "&amp;DC[[#This Row],[Project Name]]</f>
        <v>1948 Institutional Development of Mission in Kualar Lumpur</v>
      </c>
      <c r="I255" s="122">
        <v>45839</v>
      </c>
      <c r="J255" s="122">
        <v>47664</v>
      </c>
      <c r="K255" s="63"/>
      <c r="L255" s="63"/>
      <c r="M255" s="64" t="s">
        <v>213</v>
      </c>
      <c r="N255" s="180">
        <v>47664</v>
      </c>
      <c r="O255" s="156" t="s">
        <v>773</v>
      </c>
    </row>
    <row r="256" spans="1:15" x14ac:dyDescent="0.35">
      <c r="A256" s="70" t="s">
        <v>470</v>
      </c>
      <c r="B256" s="71" t="s">
        <v>337</v>
      </c>
      <c r="C256" s="60" t="s">
        <v>509</v>
      </c>
      <c r="D256" s="61" t="s">
        <v>217</v>
      </c>
      <c r="E256" s="62" t="str">
        <f>DC[[#This Row],[Program Code]]&amp;": "&amp;DC[[#This Row],[Programme Name]]</f>
        <v>16: Governance and security</v>
      </c>
      <c r="F256" s="61" t="s">
        <v>981</v>
      </c>
      <c r="G256" s="61" t="s">
        <v>771</v>
      </c>
      <c r="H256" s="62" t="str">
        <f>DC[[#This Row],[Project Code]]&amp;" "&amp;DC[[#This Row],[Project Name]]</f>
        <v>1949 Institutional Development of Mission in Mombasa</v>
      </c>
      <c r="I256" s="122">
        <v>45839</v>
      </c>
      <c r="J256" s="122">
        <v>47664</v>
      </c>
      <c r="K256" s="63"/>
      <c r="L256" s="63"/>
      <c r="M256" s="64" t="s">
        <v>213</v>
      </c>
      <c r="N256" s="180">
        <v>47664</v>
      </c>
      <c r="O256" s="156" t="s">
        <v>773</v>
      </c>
    </row>
    <row r="257" spans="1:15" x14ac:dyDescent="0.35">
      <c r="A257" s="135" t="s">
        <v>471</v>
      </c>
      <c r="B257" s="136" t="s">
        <v>338</v>
      </c>
      <c r="C257" s="137" t="s">
        <v>509</v>
      </c>
      <c r="D257" s="138" t="s">
        <v>217</v>
      </c>
      <c r="E257" s="139" t="str">
        <f>DC[[#This Row],[Program Code]]&amp;": "&amp;DC[[#This Row],[Programme Name]]</f>
        <v>16: Governance and security</v>
      </c>
      <c r="F257" s="138" t="s">
        <v>982</v>
      </c>
      <c r="G257" s="138" t="s">
        <v>772</v>
      </c>
      <c r="H257" s="139" t="str">
        <f>DC[[#This Row],[Project Code]]&amp;" "&amp;DC[[#This Row],[Project Name]]</f>
        <v>1950 Institutional Development of Mission in Algiers</v>
      </c>
      <c r="I257" s="159">
        <v>45839</v>
      </c>
      <c r="J257" s="159">
        <v>47664</v>
      </c>
      <c r="K257" s="143"/>
      <c r="L257" s="143"/>
      <c r="M257" s="64" t="s">
        <v>213</v>
      </c>
      <c r="N257" s="180">
        <v>47664</v>
      </c>
      <c r="O257" s="164" t="s">
        <v>773</v>
      </c>
    </row>
  </sheetData>
  <sheetProtection algorithmName="SHA-512" hashValue="U2SYf9Ha1kTKDq9qfsnFFZWDlYZGX1FqO5Cy+FhA8wR+QUpZup8IODbNMLQyhloR5YTSX7UcFtmAtkt/7vlhVA==" saltValue="RnLOZk7uusc8koQ3464V8w==" spinCount="100000" sheet="1" objects="1" scenarios="1"/>
  <phoneticPr fontId="10" type="noConversion"/>
  <conditionalFormatting sqref="F181">
    <cfRule type="duplicateValues" dxfId="21" priority="76"/>
  </conditionalFormatting>
  <conditionalFormatting sqref="F99:F180 F2:F96">
    <cfRule type="duplicateValues" dxfId="20" priority="95"/>
  </conditionalFormatting>
  <dataValidations disablePrompts="1" count="1">
    <dataValidation allowBlank="1" showInputMessage="1" showErrorMessage="1" promptTitle="project name" prompt="Please indicate the project title" sqref="G180:H180" xr:uid="{00000000-0002-0000-0900-000000000000}"/>
  </dataValidations>
  <pageMargins left="0.7" right="0.7" top="0.75" bottom="0.75" header="0.3" footer="0.3"/>
  <pageSetup paperSize="9" scale="42" orientation="portrait" horizontalDpi="90" verticalDpi="90" r:id="rId1"/>
  <colBreaks count="2" manualBreakCount="2">
    <brk id="4" max="340" man="1"/>
    <brk id="13" max="1048575" man="1"/>
  </colBreak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E144"/>
  <sheetViews>
    <sheetView zoomScale="90" zoomScaleNormal="90" workbookViewId="0">
      <selection activeCell="E7" sqref="D7:E7"/>
    </sheetView>
  </sheetViews>
  <sheetFormatPr defaultRowHeight="14.5" x14ac:dyDescent="0.35"/>
  <cols>
    <col min="1" max="1" width="16.6328125" customWidth="1"/>
    <col min="2" max="2" width="62.36328125" bestFit="1" customWidth="1"/>
    <col min="4" max="4" width="12.453125" customWidth="1"/>
    <col min="5" max="5" width="71.36328125" bestFit="1" customWidth="1"/>
    <col min="6" max="6" width="8.453125" customWidth="1"/>
    <col min="7" max="7" width="9.36328125" customWidth="1"/>
  </cols>
  <sheetData>
    <row r="2" spans="1:5" ht="18.5" x14ac:dyDescent="0.45">
      <c r="A2" s="69" t="s">
        <v>402</v>
      </c>
      <c r="D2" s="69" t="s">
        <v>519</v>
      </c>
    </row>
    <row r="3" spans="1:5" x14ac:dyDescent="0.35">
      <c r="A3" t="s">
        <v>65</v>
      </c>
      <c r="B3" t="s">
        <v>124</v>
      </c>
      <c r="D3" t="s">
        <v>497</v>
      </c>
      <c r="E3" t="s">
        <v>248</v>
      </c>
    </row>
    <row r="4" spans="1:5" x14ac:dyDescent="0.35">
      <c r="A4" t="s">
        <v>85</v>
      </c>
      <c r="B4" t="s">
        <v>125</v>
      </c>
      <c r="E4" t="s">
        <v>836</v>
      </c>
    </row>
    <row r="5" spans="1:5" x14ac:dyDescent="0.35">
      <c r="A5" t="s">
        <v>75</v>
      </c>
      <c r="B5" t="s">
        <v>126</v>
      </c>
      <c r="D5" t="s">
        <v>565</v>
      </c>
      <c r="E5" t="s">
        <v>566</v>
      </c>
    </row>
    <row r="6" spans="1:5" x14ac:dyDescent="0.35">
      <c r="A6" t="s">
        <v>66</v>
      </c>
      <c r="B6" t="s">
        <v>257</v>
      </c>
      <c r="D6" t="s">
        <v>502</v>
      </c>
      <c r="E6" t="s">
        <v>262</v>
      </c>
    </row>
    <row r="7" spans="1:5" x14ac:dyDescent="0.35">
      <c r="A7" t="s">
        <v>76</v>
      </c>
      <c r="B7" t="s">
        <v>279</v>
      </c>
      <c r="D7" t="s">
        <v>569</v>
      </c>
    </row>
    <row r="8" spans="1:5" x14ac:dyDescent="0.35">
      <c r="A8" t="s">
        <v>86</v>
      </c>
      <c r="B8" t="s">
        <v>270</v>
      </c>
      <c r="D8" t="s">
        <v>503</v>
      </c>
      <c r="E8" t="s">
        <v>280</v>
      </c>
    </row>
    <row r="9" spans="1:5" x14ac:dyDescent="0.35">
      <c r="A9" t="s">
        <v>68</v>
      </c>
      <c r="B9" t="s">
        <v>274</v>
      </c>
      <c r="D9" t="s">
        <v>504</v>
      </c>
      <c r="E9" t="s">
        <v>253</v>
      </c>
    </row>
    <row r="10" spans="1:5" x14ac:dyDescent="0.35">
      <c r="A10" t="s">
        <v>441</v>
      </c>
      <c r="B10" t="s">
        <v>268</v>
      </c>
      <c r="D10" t="s">
        <v>505</v>
      </c>
      <c r="E10" t="s">
        <v>269</v>
      </c>
    </row>
    <row r="11" spans="1:5" x14ac:dyDescent="0.35">
      <c r="A11" t="s">
        <v>70</v>
      </c>
      <c r="B11" t="s">
        <v>273</v>
      </c>
      <c r="D11" t="s">
        <v>506</v>
      </c>
      <c r="E11" t="s">
        <v>261</v>
      </c>
    </row>
    <row r="12" spans="1:5" x14ac:dyDescent="0.35">
      <c r="A12" t="s">
        <v>12</v>
      </c>
      <c r="B12" t="s">
        <v>249</v>
      </c>
      <c r="D12" t="s">
        <v>507</v>
      </c>
      <c r="E12" t="s">
        <v>237</v>
      </c>
    </row>
    <row r="13" spans="1:5" x14ac:dyDescent="0.35">
      <c r="A13" t="s">
        <v>77</v>
      </c>
      <c r="B13" t="s">
        <v>127</v>
      </c>
      <c r="E13" t="s">
        <v>833</v>
      </c>
    </row>
    <row r="14" spans="1:5" x14ac:dyDescent="0.35">
      <c r="A14" t="s">
        <v>34</v>
      </c>
      <c r="B14" t="s">
        <v>276</v>
      </c>
      <c r="D14" t="s">
        <v>500</v>
      </c>
      <c r="E14" t="s">
        <v>277</v>
      </c>
    </row>
    <row r="15" spans="1:5" x14ac:dyDescent="0.35">
      <c r="A15" t="s">
        <v>47</v>
      </c>
      <c r="B15" t="s">
        <v>128</v>
      </c>
      <c r="E15" t="s">
        <v>835</v>
      </c>
    </row>
    <row r="16" spans="1:5" x14ac:dyDescent="0.35">
      <c r="A16" t="s">
        <v>49</v>
      </c>
      <c r="B16" t="s">
        <v>14</v>
      </c>
      <c r="D16" t="s">
        <v>508</v>
      </c>
      <c r="E16" t="s">
        <v>322</v>
      </c>
    </row>
    <row r="17" spans="1:5" x14ac:dyDescent="0.35">
      <c r="A17" t="s">
        <v>439</v>
      </c>
      <c r="B17" t="s">
        <v>247</v>
      </c>
      <c r="D17" t="s">
        <v>499</v>
      </c>
      <c r="E17" t="s">
        <v>225</v>
      </c>
    </row>
    <row r="18" spans="1:5" x14ac:dyDescent="0.35">
      <c r="A18" t="s">
        <v>37</v>
      </c>
      <c r="B18" t="s">
        <v>129</v>
      </c>
      <c r="D18" t="s">
        <v>501</v>
      </c>
      <c r="E18" t="s">
        <v>332</v>
      </c>
    </row>
    <row r="19" spans="1:5" x14ac:dyDescent="0.35">
      <c r="A19" t="s">
        <v>35</v>
      </c>
      <c r="B19" t="s">
        <v>130</v>
      </c>
      <c r="D19" t="s">
        <v>498</v>
      </c>
      <c r="E19" t="s">
        <v>212</v>
      </c>
    </row>
    <row r="20" spans="1:5" x14ac:dyDescent="0.35">
      <c r="A20" t="s">
        <v>63</v>
      </c>
      <c r="B20" t="s">
        <v>131</v>
      </c>
      <c r="D20" t="s">
        <v>509</v>
      </c>
      <c r="E20" t="s">
        <v>217</v>
      </c>
    </row>
    <row r="21" spans="1:5" x14ac:dyDescent="0.35">
      <c r="A21" t="s">
        <v>56</v>
      </c>
      <c r="B21" t="s">
        <v>132</v>
      </c>
      <c r="E21" t="s">
        <v>847</v>
      </c>
    </row>
    <row r="22" spans="1:5" x14ac:dyDescent="0.35">
      <c r="A22" t="s">
        <v>13</v>
      </c>
      <c r="B22" t="s">
        <v>133</v>
      </c>
      <c r="D22" t="s">
        <v>510</v>
      </c>
      <c r="E22" t="s">
        <v>278</v>
      </c>
    </row>
    <row r="23" spans="1:5" x14ac:dyDescent="0.35">
      <c r="A23" t="s">
        <v>440</v>
      </c>
      <c r="B23" t="s">
        <v>259</v>
      </c>
      <c r="D23" t="s">
        <v>511</v>
      </c>
      <c r="E23" t="s">
        <v>228</v>
      </c>
    </row>
    <row r="24" spans="1:5" x14ac:dyDescent="0.35">
      <c r="A24" t="s">
        <v>87</v>
      </c>
      <c r="B24" t="s">
        <v>134</v>
      </c>
      <c r="E24" t="s">
        <v>774</v>
      </c>
    </row>
    <row r="25" spans="1:5" x14ac:dyDescent="0.35">
      <c r="A25" t="s">
        <v>424</v>
      </c>
      <c r="B25" t="s">
        <v>233</v>
      </c>
      <c r="D25" t="s">
        <v>534</v>
      </c>
      <c r="E25" t="s">
        <v>535</v>
      </c>
    </row>
    <row r="26" spans="1:5" x14ac:dyDescent="0.35">
      <c r="A26" t="s">
        <v>414</v>
      </c>
      <c r="B26" t="s">
        <v>219</v>
      </c>
      <c r="D26" t="s">
        <v>563</v>
      </c>
      <c r="E26" t="s">
        <v>564</v>
      </c>
    </row>
    <row r="27" spans="1:5" x14ac:dyDescent="0.35">
      <c r="A27" t="s">
        <v>80</v>
      </c>
      <c r="B27" t="s">
        <v>135</v>
      </c>
      <c r="D27" t="s">
        <v>775</v>
      </c>
      <c r="E27" t="s">
        <v>776</v>
      </c>
    </row>
    <row r="28" spans="1:5" x14ac:dyDescent="0.35">
      <c r="A28" t="s">
        <v>84</v>
      </c>
      <c r="B28" t="s">
        <v>136</v>
      </c>
    </row>
    <row r="29" spans="1:5" x14ac:dyDescent="0.35">
      <c r="A29" t="s">
        <v>431</v>
      </c>
      <c r="B29" t="s">
        <v>241</v>
      </c>
    </row>
    <row r="30" spans="1:5" x14ac:dyDescent="0.35">
      <c r="A30" t="s">
        <v>489</v>
      </c>
      <c r="B30" t="s">
        <v>358</v>
      </c>
    </row>
    <row r="31" spans="1:5" x14ac:dyDescent="0.35">
      <c r="A31" t="s">
        <v>465</v>
      </c>
      <c r="B31" t="s">
        <v>331</v>
      </c>
    </row>
    <row r="32" spans="1:5" x14ac:dyDescent="0.35">
      <c r="A32" t="s">
        <v>458</v>
      </c>
      <c r="B32" t="s">
        <v>324</v>
      </c>
    </row>
    <row r="33" spans="1:2" x14ac:dyDescent="0.35">
      <c r="A33" t="s">
        <v>490</v>
      </c>
      <c r="B33" t="s">
        <v>359</v>
      </c>
    </row>
    <row r="34" spans="1:2" x14ac:dyDescent="0.35">
      <c r="A34" t="s">
        <v>453</v>
      </c>
      <c r="B34" t="s">
        <v>317</v>
      </c>
    </row>
    <row r="35" spans="1:2" x14ac:dyDescent="0.35">
      <c r="A35" t="s">
        <v>410</v>
      </c>
      <c r="B35" t="s">
        <v>214</v>
      </c>
    </row>
    <row r="36" spans="1:2" x14ac:dyDescent="0.35">
      <c r="A36" t="s">
        <v>468</v>
      </c>
      <c r="B36" t="s">
        <v>335</v>
      </c>
    </row>
    <row r="37" spans="1:2" x14ac:dyDescent="0.35">
      <c r="A37" t="s">
        <v>486</v>
      </c>
      <c r="B37" t="s">
        <v>353</v>
      </c>
    </row>
    <row r="38" spans="1:2" x14ac:dyDescent="0.35">
      <c r="A38" t="s">
        <v>495</v>
      </c>
      <c r="B38" t="s">
        <v>365</v>
      </c>
    </row>
    <row r="39" spans="1:2" x14ac:dyDescent="0.35">
      <c r="A39" t="s">
        <v>464</v>
      </c>
      <c r="B39" t="s">
        <v>330</v>
      </c>
    </row>
    <row r="40" spans="1:2" x14ac:dyDescent="0.35">
      <c r="A40" t="s">
        <v>71</v>
      </c>
      <c r="B40" t="s">
        <v>383</v>
      </c>
    </row>
    <row r="41" spans="1:2" x14ac:dyDescent="0.35">
      <c r="A41" t="s">
        <v>451</v>
      </c>
      <c r="B41" t="s">
        <v>315</v>
      </c>
    </row>
    <row r="42" spans="1:2" x14ac:dyDescent="0.35">
      <c r="A42" t="s">
        <v>427</v>
      </c>
      <c r="B42" t="s">
        <v>236</v>
      </c>
    </row>
    <row r="43" spans="1:2" x14ac:dyDescent="0.35">
      <c r="A43" t="s">
        <v>64</v>
      </c>
      <c r="B43" t="s">
        <v>138</v>
      </c>
    </row>
    <row r="44" spans="1:2" x14ac:dyDescent="0.35">
      <c r="A44" t="s">
        <v>450</v>
      </c>
      <c r="B44" t="s">
        <v>314</v>
      </c>
    </row>
    <row r="45" spans="1:2" x14ac:dyDescent="0.35">
      <c r="A45" t="s">
        <v>457</v>
      </c>
      <c r="B45" t="s">
        <v>321</v>
      </c>
    </row>
    <row r="46" spans="1:2" x14ac:dyDescent="0.35">
      <c r="A46" t="s">
        <v>496</v>
      </c>
      <c r="B46" t="s">
        <v>149</v>
      </c>
    </row>
    <row r="47" spans="1:2" x14ac:dyDescent="0.35">
      <c r="A47" t="s">
        <v>494</v>
      </c>
      <c r="B47" t="s">
        <v>364</v>
      </c>
    </row>
    <row r="48" spans="1:2" x14ac:dyDescent="0.35">
      <c r="A48" t="s">
        <v>82</v>
      </c>
      <c r="B48" t="s">
        <v>140</v>
      </c>
    </row>
    <row r="49" spans="1:2" x14ac:dyDescent="0.35">
      <c r="A49" t="s">
        <v>459</v>
      </c>
      <c r="B49" t="s">
        <v>325</v>
      </c>
    </row>
    <row r="50" spans="1:2" x14ac:dyDescent="0.35">
      <c r="A50" t="s">
        <v>413</v>
      </c>
      <c r="B50" t="s">
        <v>218</v>
      </c>
    </row>
    <row r="51" spans="1:2" x14ac:dyDescent="0.35">
      <c r="A51" t="s">
        <v>412</v>
      </c>
      <c r="B51" t="s">
        <v>216</v>
      </c>
    </row>
    <row r="52" spans="1:2" x14ac:dyDescent="0.35">
      <c r="A52" t="s">
        <v>419</v>
      </c>
      <c r="B52" t="s">
        <v>226</v>
      </c>
    </row>
    <row r="53" spans="1:2" x14ac:dyDescent="0.35">
      <c r="A53" t="s">
        <v>411</v>
      </c>
      <c r="B53" t="s">
        <v>215</v>
      </c>
    </row>
    <row r="54" spans="1:2" x14ac:dyDescent="0.35">
      <c r="A54" t="s">
        <v>456</v>
      </c>
      <c r="B54" t="s">
        <v>320</v>
      </c>
    </row>
    <row r="55" spans="1:2" x14ac:dyDescent="0.35">
      <c r="A55" t="s">
        <v>491</v>
      </c>
      <c r="B55" t="s">
        <v>360</v>
      </c>
    </row>
    <row r="56" spans="1:2" x14ac:dyDescent="0.35">
      <c r="A56" t="s">
        <v>460</v>
      </c>
      <c r="B56" t="s">
        <v>326</v>
      </c>
    </row>
    <row r="57" spans="1:2" x14ac:dyDescent="0.35">
      <c r="A57" t="s">
        <v>83</v>
      </c>
      <c r="B57" t="s">
        <v>384</v>
      </c>
    </row>
    <row r="58" spans="1:2" x14ac:dyDescent="0.35">
      <c r="A58" t="s">
        <v>449</v>
      </c>
      <c r="B58" t="s">
        <v>312</v>
      </c>
    </row>
    <row r="59" spans="1:2" x14ac:dyDescent="0.35">
      <c r="A59" t="s">
        <v>466</v>
      </c>
      <c r="B59" t="s">
        <v>333</v>
      </c>
    </row>
    <row r="60" spans="1:2" x14ac:dyDescent="0.35">
      <c r="A60" t="s">
        <v>72</v>
      </c>
      <c r="B60" t="s">
        <v>145</v>
      </c>
    </row>
    <row r="61" spans="1:2" x14ac:dyDescent="0.35">
      <c r="A61" t="s">
        <v>73</v>
      </c>
      <c r="B61" t="s">
        <v>382</v>
      </c>
    </row>
    <row r="62" spans="1:2" x14ac:dyDescent="0.35">
      <c r="A62" t="s">
        <v>78</v>
      </c>
      <c r="B62" t="s">
        <v>328</v>
      </c>
    </row>
    <row r="63" spans="1:2" x14ac:dyDescent="0.35">
      <c r="A63" t="s">
        <v>79</v>
      </c>
      <c r="B63" t="s">
        <v>243</v>
      </c>
    </row>
    <row r="64" spans="1:2" x14ac:dyDescent="0.35">
      <c r="A64" t="s">
        <v>423</v>
      </c>
      <c r="B64" t="s">
        <v>232</v>
      </c>
    </row>
    <row r="65" spans="1:2" x14ac:dyDescent="0.35">
      <c r="A65" t="s">
        <v>454</v>
      </c>
      <c r="B65" t="s">
        <v>318</v>
      </c>
    </row>
    <row r="66" spans="1:2" x14ac:dyDescent="0.35">
      <c r="A66" t="s">
        <v>53</v>
      </c>
      <c r="B66" t="s">
        <v>147</v>
      </c>
    </row>
    <row r="67" spans="1:2" x14ac:dyDescent="0.35">
      <c r="A67" t="s">
        <v>461</v>
      </c>
      <c r="B67" t="s">
        <v>327</v>
      </c>
    </row>
    <row r="68" spans="1:2" x14ac:dyDescent="0.35">
      <c r="A68" t="s">
        <v>493</v>
      </c>
      <c r="B68" t="s">
        <v>363</v>
      </c>
    </row>
    <row r="69" spans="1:2" x14ac:dyDescent="0.35">
      <c r="A69" t="s">
        <v>492</v>
      </c>
      <c r="B69" t="s">
        <v>361</v>
      </c>
    </row>
    <row r="70" spans="1:2" x14ac:dyDescent="0.35">
      <c r="A70" t="s">
        <v>455</v>
      </c>
      <c r="B70" t="s">
        <v>319</v>
      </c>
    </row>
    <row r="71" spans="1:2" x14ac:dyDescent="0.35">
      <c r="A71" t="s">
        <v>421</v>
      </c>
      <c r="B71" t="s">
        <v>230</v>
      </c>
    </row>
    <row r="72" spans="1:2" x14ac:dyDescent="0.35">
      <c r="A72" t="s">
        <v>416</v>
      </c>
      <c r="B72" t="s">
        <v>222</v>
      </c>
    </row>
    <row r="73" spans="1:2" x14ac:dyDescent="0.35">
      <c r="A73" t="s">
        <v>54</v>
      </c>
      <c r="B73" t="s">
        <v>362</v>
      </c>
    </row>
    <row r="74" spans="1:2" x14ac:dyDescent="0.35">
      <c r="A74" t="s">
        <v>452</v>
      </c>
      <c r="B74" t="s">
        <v>316</v>
      </c>
    </row>
    <row r="75" spans="1:2" x14ac:dyDescent="0.35">
      <c r="A75" t="s">
        <v>467</v>
      </c>
      <c r="B75" t="s">
        <v>334</v>
      </c>
    </row>
    <row r="76" spans="1:2" x14ac:dyDescent="0.35">
      <c r="A76" t="s">
        <v>512</v>
      </c>
      <c r="B76" t="s">
        <v>357</v>
      </c>
    </row>
    <row r="77" spans="1:2" x14ac:dyDescent="0.35">
      <c r="A77" t="s">
        <v>433</v>
      </c>
      <c r="B77" t="s">
        <v>141</v>
      </c>
    </row>
    <row r="78" spans="1:2" x14ac:dyDescent="0.35">
      <c r="A78" t="s">
        <v>438</v>
      </c>
      <c r="B78" t="s">
        <v>142</v>
      </c>
    </row>
    <row r="79" spans="1:2" x14ac:dyDescent="0.35">
      <c r="A79" t="s">
        <v>434</v>
      </c>
      <c r="B79" t="s">
        <v>143</v>
      </c>
    </row>
    <row r="80" spans="1:2" x14ac:dyDescent="0.35">
      <c r="A80" t="s">
        <v>55</v>
      </c>
      <c r="B80" t="s">
        <v>144</v>
      </c>
    </row>
    <row r="81" spans="1:2" x14ac:dyDescent="0.35">
      <c r="A81" t="s">
        <v>408</v>
      </c>
      <c r="B81" t="s">
        <v>406</v>
      </c>
    </row>
    <row r="82" spans="1:2" x14ac:dyDescent="0.35">
      <c r="A82" t="s">
        <v>447</v>
      </c>
      <c r="B82" t="s">
        <v>139</v>
      </c>
    </row>
    <row r="83" spans="1:2" x14ac:dyDescent="0.35">
      <c r="A83" t="s">
        <v>426</v>
      </c>
      <c r="B83" t="s">
        <v>150</v>
      </c>
    </row>
    <row r="84" spans="1:2" x14ac:dyDescent="0.35">
      <c r="A84" t="s">
        <v>463</v>
      </c>
      <c r="B84" t="s">
        <v>151</v>
      </c>
    </row>
    <row r="85" spans="1:2" x14ac:dyDescent="0.35">
      <c r="A85" t="s">
        <v>74</v>
      </c>
      <c r="B85" t="s">
        <v>146</v>
      </c>
    </row>
    <row r="86" spans="1:2" x14ac:dyDescent="0.35">
      <c r="A86" t="s">
        <v>430</v>
      </c>
      <c r="B86" t="s">
        <v>137</v>
      </c>
    </row>
    <row r="87" spans="1:2" x14ac:dyDescent="0.35">
      <c r="A87" t="s">
        <v>443</v>
      </c>
      <c r="B87" t="s">
        <v>307</v>
      </c>
    </row>
    <row r="88" spans="1:2" x14ac:dyDescent="0.35">
      <c r="A88" t="s">
        <v>445</v>
      </c>
      <c r="B88" t="s">
        <v>309</v>
      </c>
    </row>
    <row r="89" spans="1:2" x14ac:dyDescent="0.35">
      <c r="A89" t="s">
        <v>409</v>
      </c>
      <c r="B89" t="s">
        <v>148</v>
      </c>
    </row>
    <row r="90" spans="1:2" x14ac:dyDescent="0.35">
      <c r="A90" t="s">
        <v>407</v>
      </c>
      <c r="B90" t="s">
        <v>211</v>
      </c>
    </row>
    <row r="91" spans="1:2" x14ac:dyDescent="0.35">
      <c r="A91" t="s">
        <v>417</v>
      </c>
      <c r="B91" t="s">
        <v>223</v>
      </c>
    </row>
    <row r="92" spans="1:2" x14ac:dyDescent="0.35">
      <c r="A92" t="s">
        <v>418</v>
      </c>
      <c r="B92" t="s">
        <v>224</v>
      </c>
    </row>
    <row r="93" spans="1:2" x14ac:dyDescent="0.35">
      <c r="A93" t="s">
        <v>420</v>
      </c>
      <c r="B93" t="s">
        <v>227</v>
      </c>
    </row>
    <row r="94" spans="1:2" x14ac:dyDescent="0.35">
      <c r="A94" t="s">
        <v>422</v>
      </c>
      <c r="B94" t="s">
        <v>231</v>
      </c>
    </row>
    <row r="95" spans="1:2" x14ac:dyDescent="0.35">
      <c r="A95" t="s">
        <v>425</v>
      </c>
      <c r="B95" t="s">
        <v>235</v>
      </c>
    </row>
    <row r="96" spans="1:2" x14ac:dyDescent="0.35">
      <c r="A96" t="s">
        <v>435</v>
      </c>
      <c r="B96" t="s">
        <v>244</v>
      </c>
    </row>
    <row r="97" spans="1:2" x14ac:dyDescent="0.35">
      <c r="A97" t="s">
        <v>436</v>
      </c>
      <c r="B97" t="s">
        <v>245</v>
      </c>
    </row>
    <row r="98" spans="1:2" x14ac:dyDescent="0.35">
      <c r="A98" t="s">
        <v>462</v>
      </c>
      <c r="B98" t="s">
        <v>329</v>
      </c>
    </row>
    <row r="99" spans="1:2" x14ac:dyDescent="0.35">
      <c r="A99" t="s">
        <v>432</v>
      </c>
      <c r="B99" t="s">
        <v>242</v>
      </c>
    </row>
    <row r="100" spans="1:2" x14ac:dyDescent="0.35">
      <c r="A100" t="s">
        <v>437</v>
      </c>
      <c r="B100" t="s">
        <v>246</v>
      </c>
    </row>
    <row r="101" spans="1:2" x14ac:dyDescent="0.35">
      <c r="A101" t="s">
        <v>444</v>
      </c>
      <c r="B101" t="s">
        <v>308</v>
      </c>
    </row>
    <row r="102" spans="1:2" x14ac:dyDescent="0.35">
      <c r="A102" t="s">
        <v>442</v>
      </c>
      <c r="B102" t="s">
        <v>306</v>
      </c>
    </row>
    <row r="103" spans="1:2" x14ac:dyDescent="0.35">
      <c r="A103" t="s">
        <v>448</v>
      </c>
      <c r="B103" t="s">
        <v>311</v>
      </c>
    </row>
    <row r="104" spans="1:2" x14ac:dyDescent="0.35">
      <c r="A104" t="s">
        <v>429</v>
      </c>
      <c r="B104" t="s">
        <v>240</v>
      </c>
    </row>
    <row r="105" spans="1:2" x14ac:dyDescent="0.35">
      <c r="A105" t="s">
        <v>428</v>
      </c>
      <c r="B105" t="s">
        <v>239</v>
      </c>
    </row>
    <row r="106" spans="1:2" x14ac:dyDescent="0.35">
      <c r="A106" t="s">
        <v>415</v>
      </c>
      <c r="B106" t="s">
        <v>221</v>
      </c>
    </row>
    <row r="107" spans="1:2" x14ac:dyDescent="0.35">
      <c r="A107" t="s">
        <v>446</v>
      </c>
      <c r="B107" t="s">
        <v>310</v>
      </c>
    </row>
    <row r="108" spans="1:2" x14ac:dyDescent="0.35">
      <c r="A108" t="s">
        <v>487</v>
      </c>
      <c r="B108" t="s">
        <v>355</v>
      </c>
    </row>
    <row r="109" spans="1:2" x14ac:dyDescent="0.35">
      <c r="A109" t="s">
        <v>488</v>
      </c>
      <c r="B109" t="s">
        <v>356</v>
      </c>
    </row>
    <row r="110" spans="1:2" x14ac:dyDescent="0.35">
      <c r="A110" t="s">
        <v>634</v>
      </c>
      <c r="B110" t="s">
        <v>615</v>
      </c>
    </row>
    <row r="111" spans="1:2" x14ac:dyDescent="0.35">
      <c r="A111" t="s">
        <v>485</v>
      </c>
      <c r="B111" t="s">
        <v>352</v>
      </c>
    </row>
    <row r="112" spans="1:2" x14ac:dyDescent="0.35">
      <c r="A112" t="s">
        <v>475</v>
      </c>
      <c r="B112" t="s">
        <v>342</v>
      </c>
    </row>
    <row r="113" spans="1:2" x14ac:dyDescent="0.35">
      <c r="A113" t="s">
        <v>635</v>
      </c>
      <c r="B113" t="s">
        <v>616</v>
      </c>
    </row>
    <row r="114" spans="1:2" x14ac:dyDescent="0.35">
      <c r="A114" t="s">
        <v>481</v>
      </c>
      <c r="B114" t="s">
        <v>348</v>
      </c>
    </row>
    <row r="115" spans="1:2" x14ac:dyDescent="0.35">
      <c r="A115" t="s">
        <v>473</v>
      </c>
      <c r="B115" t="s">
        <v>340</v>
      </c>
    </row>
    <row r="116" spans="1:2" x14ac:dyDescent="0.35">
      <c r="A116" t="s">
        <v>478</v>
      </c>
      <c r="B116" t="s">
        <v>345</v>
      </c>
    </row>
    <row r="117" spans="1:2" x14ac:dyDescent="0.35">
      <c r="A117" t="s">
        <v>474</v>
      </c>
      <c r="B117" t="s">
        <v>341</v>
      </c>
    </row>
    <row r="118" spans="1:2" x14ac:dyDescent="0.35">
      <c r="A118" t="s">
        <v>484</v>
      </c>
      <c r="B118" t="s">
        <v>351</v>
      </c>
    </row>
    <row r="119" spans="1:2" x14ac:dyDescent="0.35">
      <c r="A119" t="s">
        <v>476</v>
      </c>
      <c r="B119" t="s">
        <v>343</v>
      </c>
    </row>
    <row r="120" spans="1:2" x14ac:dyDescent="0.35">
      <c r="A120" t="s">
        <v>477</v>
      </c>
      <c r="B120" t="s">
        <v>344</v>
      </c>
    </row>
    <row r="121" spans="1:2" x14ac:dyDescent="0.35">
      <c r="A121" t="s">
        <v>472</v>
      </c>
      <c r="B121" t="s">
        <v>339</v>
      </c>
    </row>
    <row r="122" spans="1:2" x14ac:dyDescent="0.35">
      <c r="A122" t="s">
        <v>483</v>
      </c>
      <c r="B122" t="s">
        <v>350</v>
      </c>
    </row>
    <row r="123" spans="1:2" x14ac:dyDescent="0.35">
      <c r="A123" t="s">
        <v>645</v>
      </c>
      <c r="B123" t="s">
        <v>628</v>
      </c>
    </row>
    <row r="124" spans="1:2" x14ac:dyDescent="0.35">
      <c r="A124" t="s">
        <v>469</v>
      </c>
      <c r="B124" t="s">
        <v>336</v>
      </c>
    </row>
    <row r="125" spans="1:2" x14ac:dyDescent="0.35">
      <c r="A125" t="s">
        <v>482</v>
      </c>
      <c r="B125" t="s">
        <v>349</v>
      </c>
    </row>
    <row r="126" spans="1:2" x14ac:dyDescent="0.35">
      <c r="A126" t="s">
        <v>479</v>
      </c>
      <c r="B126" t="s">
        <v>346</v>
      </c>
    </row>
    <row r="127" spans="1:2" x14ac:dyDescent="0.35">
      <c r="A127" t="s">
        <v>470</v>
      </c>
      <c r="B127" t="s">
        <v>337</v>
      </c>
    </row>
    <row r="128" spans="1:2" x14ac:dyDescent="0.35">
      <c r="A128" t="s">
        <v>471</v>
      </c>
      <c r="B128" t="s">
        <v>338</v>
      </c>
    </row>
    <row r="129" spans="1:2" x14ac:dyDescent="0.35">
      <c r="A129" t="s">
        <v>480</v>
      </c>
      <c r="B129" t="s">
        <v>347</v>
      </c>
    </row>
    <row r="130" spans="1:2" x14ac:dyDescent="0.35">
      <c r="A130" t="s">
        <v>581</v>
      </c>
      <c r="B130" t="s">
        <v>582</v>
      </c>
    </row>
    <row r="131" spans="1:2" x14ac:dyDescent="0.35">
      <c r="A131" t="s">
        <v>630</v>
      </c>
      <c r="B131" t="s">
        <v>625</v>
      </c>
    </row>
    <row r="132" spans="1:2" x14ac:dyDescent="0.35">
      <c r="A132" t="s">
        <v>638</v>
      </c>
      <c r="B132" t="s">
        <v>620</v>
      </c>
    </row>
    <row r="133" spans="1:2" x14ac:dyDescent="0.35">
      <c r="A133" t="s">
        <v>644</v>
      </c>
      <c r="B133" t="s">
        <v>627</v>
      </c>
    </row>
    <row r="134" spans="1:2" x14ac:dyDescent="0.35">
      <c r="A134" t="s">
        <v>640</v>
      </c>
      <c r="B134" t="s">
        <v>622</v>
      </c>
    </row>
    <row r="135" spans="1:2" x14ac:dyDescent="0.35">
      <c r="A135" t="s">
        <v>637</v>
      </c>
      <c r="B135" t="s">
        <v>618</v>
      </c>
    </row>
    <row r="136" spans="1:2" x14ac:dyDescent="0.35">
      <c r="A136" t="s">
        <v>636</v>
      </c>
      <c r="B136" t="s">
        <v>617</v>
      </c>
    </row>
    <row r="137" spans="1:2" x14ac:dyDescent="0.35">
      <c r="A137" t="s">
        <v>631</v>
      </c>
      <c r="B137" t="s">
        <v>619</v>
      </c>
    </row>
    <row r="138" spans="1:2" x14ac:dyDescent="0.35">
      <c r="A138" t="s">
        <v>633</v>
      </c>
      <c r="B138" t="s">
        <v>614</v>
      </c>
    </row>
    <row r="139" spans="1:2" x14ac:dyDescent="0.35">
      <c r="A139" t="s">
        <v>632</v>
      </c>
      <c r="B139" t="s">
        <v>613</v>
      </c>
    </row>
    <row r="140" spans="1:2" x14ac:dyDescent="0.35">
      <c r="A140" t="s">
        <v>643</v>
      </c>
      <c r="B140" t="s">
        <v>626</v>
      </c>
    </row>
    <row r="141" spans="1:2" x14ac:dyDescent="0.35">
      <c r="A141" t="s">
        <v>641</v>
      </c>
      <c r="B141" t="s">
        <v>623</v>
      </c>
    </row>
    <row r="142" spans="1:2" x14ac:dyDescent="0.35">
      <c r="A142" t="s">
        <v>642</v>
      </c>
      <c r="B142" t="s">
        <v>624</v>
      </c>
    </row>
    <row r="143" spans="1:2" x14ac:dyDescent="0.35">
      <c r="A143" t="s">
        <v>639</v>
      </c>
      <c r="B143" t="s">
        <v>621</v>
      </c>
    </row>
    <row r="144" spans="1:2" x14ac:dyDescent="0.35">
      <c r="A144" t="s">
        <v>629</v>
      </c>
      <c r="B144" t="s">
        <v>612</v>
      </c>
    </row>
  </sheetData>
  <sheetProtection algorithmName="SHA-512" hashValue="3wxeOl+Y72uUhqH1DW/hSf7e4+4Ty7oVYvTl9ZaVPYgpkpCuJE4NuLQ7byzibu9fmETBhjobtfJNQB+A2l+LxA==" saltValue="f/7GQk1LUKZ1FFUl+06Ew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AF997"/>
  <sheetViews>
    <sheetView tabSelected="1" zoomScale="70" zoomScaleNormal="70" zoomScaleSheetLayoutView="10" workbookViewId="0">
      <pane xSplit="1" topLeftCell="B1" activePane="topRight" state="frozen"/>
      <selection pane="topRight" activeCell="A5" sqref="A5"/>
    </sheetView>
  </sheetViews>
  <sheetFormatPr defaultColWidth="8.6328125" defaultRowHeight="18.5" x14ac:dyDescent="0.45"/>
  <cols>
    <col min="1" max="1" width="51.36328125" style="75" customWidth="1"/>
    <col min="2" max="2" width="53.6328125" style="75" customWidth="1"/>
    <col min="3" max="3" width="39.54296875" style="75" customWidth="1"/>
    <col min="4" max="4" width="35.54296875" style="75" customWidth="1"/>
    <col min="5" max="5" width="40.36328125" style="75" customWidth="1"/>
    <col min="6" max="6" width="35.6328125" style="75" customWidth="1"/>
    <col min="7" max="7" width="100.6328125" style="75" customWidth="1"/>
    <col min="8" max="9" width="50.453125" style="75" customWidth="1"/>
    <col min="10" max="10" width="39.453125" style="75" customWidth="1"/>
    <col min="11" max="11" width="61.6328125" style="75" customWidth="1"/>
    <col min="12" max="13" width="64.36328125" style="75" customWidth="1"/>
    <col min="14" max="14" width="40.54296875" style="75" customWidth="1"/>
    <col min="15" max="15" width="38.453125" style="75" customWidth="1"/>
    <col min="16" max="16" width="36.6328125" style="75" customWidth="1"/>
    <col min="17" max="17" width="37.453125" style="75" customWidth="1"/>
    <col min="18" max="18" width="42.54296875" style="75" customWidth="1"/>
    <col min="19" max="19" width="39.6328125" style="75" customWidth="1"/>
    <col min="20" max="20" width="52.36328125" style="75" customWidth="1"/>
    <col min="21" max="21" width="43.6328125" style="75" customWidth="1"/>
    <col min="22" max="22" width="90.36328125" style="75" customWidth="1"/>
    <col min="23" max="23" width="255.6328125" style="75" bestFit="1" customWidth="1"/>
    <col min="24" max="24" width="153" style="75" hidden="1" customWidth="1"/>
    <col min="25" max="25" width="255.6328125" style="75" hidden="1" customWidth="1"/>
    <col min="26" max="26" width="13.36328125" style="75" hidden="1" customWidth="1"/>
    <col min="27" max="27" width="18.453125" style="75" customWidth="1"/>
    <col min="28" max="28" width="24.453125" style="75" bestFit="1" customWidth="1"/>
    <col min="29" max="29" width="11.36328125" style="75" customWidth="1"/>
    <col min="30" max="30" width="11.54296875" style="75" customWidth="1"/>
    <col min="31" max="31" width="8.6328125" style="75"/>
    <col min="32" max="32" width="11.54296875" style="75" customWidth="1"/>
    <col min="33" max="16384" width="8.6328125" style="75"/>
  </cols>
  <sheetData>
    <row r="1" spans="1:32" x14ac:dyDescent="0.45">
      <c r="A1" s="224" t="s">
        <v>531</v>
      </c>
      <c r="B1" s="224"/>
      <c r="C1" s="224"/>
      <c r="D1" s="224"/>
      <c r="E1" s="224"/>
      <c r="F1" s="224"/>
      <c r="G1" s="224"/>
      <c r="H1" s="224"/>
      <c r="I1" s="224"/>
      <c r="J1" s="224"/>
      <c r="K1" s="224"/>
      <c r="L1" s="224"/>
      <c r="M1" s="224"/>
      <c r="N1" s="224"/>
      <c r="O1" s="224"/>
      <c r="P1" s="224"/>
      <c r="Q1" s="224"/>
      <c r="R1" s="224"/>
      <c r="S1" s="224"/>
      <c r="T1" s="224"/>
      <c r="U1" s="224"/>
      <c r="V1" s="224"/>
      <c r="W1" s="224"/>
    </row>
    <row r="2" spans="1:32" x14ac:dyDescent="0.45">
      <c r="A2" s="76" t="s">
        <v>391</v>
      </c>
      <c r="B2" s="77" t="s">
        <v>65</v>
      </c>
      <c r="C2" s="229" t="str">
        <f>VLOOKUP(B2,DC[[Vote Code]:[Vote Name]],2,FALSE)</f>
        <v>Office of the President</v>
      </c>
      <c r="D2" s="229"/>
      <c r="E2" s="229"/>
      <c r="F2" s="229"/>
      <c r="G2" s="226" t="s">
        <v>88</v>
      </c>
      <c r="H2" s="227"/>
      <c r="I2" s="227"/>
      <c r="J2" s="227"/>
      <c r="K2" s="227"/>
      <c r="L2" s="227"/>
      <c r="M2" s="227"/>
      <c r="N2" s="227"/>
      <c r="O2" s="227"/>
      <c r="P2" s="227"/>
      <c r="Q2" s="227"/>
      <c r="R2" s="227"/>
      <c r="S2" s="227"/>
      <c r="T2" s="227"/>
      <c r="U2" s="227"/>
      <c r="V2" s="227"/>
      <c r="W2" s="227"/>
      <c r="X2" s="227"/>
      <c r="Y2" s="228"/>
    </row>
    <row r="3" spans="1:32" x14ac:dyDescent="0.45">
      <c r="A3" s="225" t="s">
        <v>5</v>
      </c>
      <c r="B3" s="225"/>
      <c r="C3" s="225"/>
      <c r="D3" s="225"/>
      <c r="E3" s="225"/>
      <c r="F3" s="225"/>
      <c r="G3" s="78" t="s">
        <v>6</v>
      </c>
      <c r="H3" s="79" t="s">
        <v>163</v>
      </c>
      <c r="I3" s="80" t="s">
        <v>1048</v>
      </c>
      <c r="J3" s="230" t="s">
        <v>1046</v>
      </c>
      <c r="K3" s="231"/>
      <c r="L3" s="231"/>
      <c r="M3" s="231"/>
      <c r="N3" s="232"/>
      <c r="O3" s="230" t="s">
        <v>521</v>
      </c>
      <c r="P3" s="231"/>
      <c r="Q3" s="231"/>
      <c r="R3" s="231"/>
      <c r="S3" s="232"/>
      <c r="T3" s="81" t="s">
        <v>526</v>
      </c>
      <c r="U3" s="79" t="s">
        <v>527</v>
      </c>
      <c r="V3" s="79" t="s">
        <v>522</v>
      </c>
      <c r="W3" s="79" t="s">
        <v>523</v>
      </c>
      <c r="X3" s="82" t="s">
        <v>99</v>
      </c>
      <c r="Y3" s="83" t="s">
        <v>161</v>
      </c>
    </row>
    <row r="4" spans="1:32" s="88" customFormat="1" ht="42" x14ac:dyDescent="0.45">
      <c r="A4" s="84" t="s">
        <v>22</v>
      </c>
      <c r="B4" s="84" t="s">
        <v>205</v>
      </c>
      <c r="C4" s="84" t="s">
        <v>18</v>
      </c>
      <c r="D4" s="84" t="s">
        <v>122</v>
      </c>
      <c r="E4" s="84" t="s">
        <v>121</v>
      </c>
      <c r="F4" s="84" t="s">
        <v>19</v>
      </c>
      <c r="G4" s="84" t="s">
        <v>20</v>
      </c>
      <c r="H4" s="84" t="s">
        <v>207</v>
      </c>
      <c r="I4" s="84" t="s">
        <v>1047</v>
      </c>
      <c r="J4" s="84" t="s">
        <v>206</v>
      </c>
      <c r="K4" s="84" t="s">
        <v>168</v>
      </c>
      <c r="L4" s="84" t="s">
        <v>530</v>
      </c>
      <c r="M4" s="84" t="s">
        <v>204</v>
      </c>
      <c r="N4" s="84" t="s">
        <v>1045</v>
      </c>
      <c r="O4" s="84" t="s">
        <v>1040</v>
      </c>
      <c r="P4" s="84" t="s">
        <v>1041</v>
      </c>
      <c r="Q4" s="84" t="s">
        <v>1042</v>
      </c>
      <c r="R4" s="84" t="s">
        <v>1043</v>
      </c>
      <c r="S4" s="84" t="s">
        <v>1044</v>
      </c>
      <c r="T4" s="84" t="s">
        <v>1049</v>
      </c>
      <c r="U4" s="84" t="s">
        <v>164</v>
      </c>
      <c r="V4" s="85" t="s">
        <v>165</v>
      </c>
      <c r="W4" s="85" t="s">
        <v>166</v>
      </c>
      <c r="X4" s="86" t="s">
        <v>98</v>
      </c>
      <c r="Y4" s="86" t="s">
        <v>89</v>
      </c>
      <c r="Z4" s="87"/>
    </row>
    <row r="5" spans="1:32" ht="21" x14ac:dyDescent="0.45">
      <c r="A5" s="89"/>
      <c r="B5" s="90" t="str">
        <f ca="1">IFERROR(OFFSET(DC[[#Headers],[Code Project]],MATCH(MYCS[[#This Row],[Project Code and Name ]],DC[Code Project],0),-3),"")</f>
        <v/>
      </c>
      <c r="C5" s="89"/>
      <c r="D5" s="91" t="str">
        <f ca="1">IFERROR(OFFSET(DC[[#Headers],[Code Project]],MATCH(MYCS[[#This Row],[Project Code and Name ]],DC[Code Project],0),1),"")</f>
        <v/>
      </c>
      <c r="E5" s="92" t="str">
        <f ca="1">IFERROR(OFFSET(DC[[#Headers],[Code Project]],MATCH(MYCS[[#This Row],[Project Code and Name ]],DC[Code Project],0),6),"")</f>
        <v/>
      </c>
      <c r="F5" s="89"/>
      <c r="G5" s="89"/>
      <c r="H5" s="93"/>
      <c r="I5" s="93"/>
      <c r="J5" s="93"/>
      <c r="K5" s="93"/>
      <c r="L5" s="93"/>
      <c r="M5" s="93"/>
      <c r="N5" s="94">
        <f>J5+K5+L5+MYCS[[#This Row],[Non contractual commitments]]</f>
        <v>0</v>
      </c>
      <c r="O5" s="93"/>
      <c r="P5" s="93"/>
      <c r="Q5" s="93"/>
      <c r="R5" s="93"/>
      <c r="S5" s="93"/>
      <c r="T5" s="93"/>
      <c r="U5" s="94">
        <f>SUM(MYCS[[#This Row],[FY26-27 sum (signed)]:[Cumulative spending to end FY 24/25]],MYCS[[#This Row],[Approved budget FY 25/26]])</f>
        <v>0</v>
      </c>
      <c r="V5" s="95">
        <f>MYCS[[#This Row],[Total Project Commitments]]-MYCS[[#This Row],[Total approved cost of the project by DC (Value in UGX)]]</f>
        <v>0</v>
      </c>
      <c r="W5" s="89"/>
      <c r="X5" s="89"/>
      <c r="Y5" s="89" t="s">
        <v>2</v>
      </c>
      <c r="Z5" s="96"/>
      <c r="AD5" s="97"/>
      <c r="AE5" s="98"/>
      <c r="AF5" s="99"/>
    </row>
    <row r="6" spans="1:32" ht="21" x14ac:dyDescent="0.45">
      <c r="A6" s="89"/>
      <c r="B6" s="90" t="str">
        <f ca="1">IFERROR(OFFSET(DC[[#Headers],[Code Project]],MATCH(MYCS[[#This Row],[Project Code and Name ]],DC[Code Project],0),-3),"")</f>
        <v/>
      </c>
      <c r="C6" s="89"/>
      <c r="D6" s="91" t="str">
        <f ca="1">IFERROR(OFFSET(DC[[#Headers],[Code Project]],MATCH(MYCS[[#This Row],[Project Code and Name ]],DC[Code Project],0),1),"")</f>
        <v/>
      </c>
      <c r="E6" s="92" t="str">
        <f ca="1">IFERROR(OFFSET(DC[[#Headers],[Code Project]],MATCH(MYCS[[#This Row],[Project Code and Name ]],DC[Code Project],0),6),"")</f>
        <v/>
      </c>
      <c r="F6" s="89"/>
      <c r="G6" s="89"/>
      <c r="H6" s="93"/>
      <c r="I6" s="93"/>
      <c r="J6" s="93"/>
      <c r="K6" s="93"/>
      <c r="L6" s="93"/>
      <c r="M6" s="93"/>
      <c r="N6" s="94">
        <f>J6+K6+L6+MYCS[[#This Row],[Non contractual commitments]]</f>
        <v>0</v>
      </c>
      <c r="O6" s="93"/>
      <c r="P6" s="93"/>
      <c r="Q6" s="93"/>
      <c r="R6" s="93"/>
      <c r="S6" s="93"/>
      <c r="T6" s="93"/>
      <c r="U6" s="94">
        <f>SUM(MYCS[[#This Row],[FY26-27 sum (signed)]:[Cumulative spending to end FY 24/25]],MYCS[[#This Row],[Approved budget FY 25/26]])</f>
        <v>0</v>
      </c>
      <c r="V6" s="95">
        <f>MYCS[[#This Row],[Total Project Commitments]]-MYCS[[#This Row],[Total approved cost of the project by DC (Value in UGX)]]</f>
        <v>0</v>
      </c>
      <c r="W6" s="89"/>
      <c r="X6" s="89"/>
      <c r="Y6" s="89" t="s">
        <v>3</v>
      </c>
      <c r="Z6" s="96"/>
      <c r="AD6" s="97"/>
      <c r="AE6" s="98"/>
      <c r="AF6" s="99"/>
    </row>
    <row r="7" spans="1:32" ht="21" x14ac:dyDescent="0.45">
      <c r="A7" s="89"/>
      <c r="B7" s="90" t="str">
        <f ca="1">IFERROR(OFFSET(DC[[#Headers],[Code Project]],MATCH(MYCS[[#This Row],[Project Code and Name ]],DC[Code Project],0),-3),"")</f>
        <v/>
      </c>
      <c r="C7" s="89"/>
      <c r="D7" s="91" t="str">
        <f ca="1">IFERROR(OFFSET(DC[[#Headers],[Code Project]],MATCH(MYCS[[#This Row],[Project Code and Name ]],DC[Code Project],0),1),"")</f>
        <v/>
      </c>
      <c r="E7" s="92" t="str">
        <f ca="1">IFERROR(OFFSET(DC[[#Headers],[Code Project]],MATCH(MYCS[[#This Row],[Project Code and Name ]],DC[Code Project],0),6),"")</f>
        <v/>
      </c>
      <c r="F7" s="89"/>
      <c r="G7" s="89"/>
      <c r="H7" s="93"/>
      <c r="I7" s="93"/>
      <c r="J7" s="93"/>
      <c r="K7" s="93"/>
      <c r="L7" s="93"/>
      <c r="M7" s="93"/>
      <c r="N7" s="94">
        <f>J7+K7+L7+MYCS[[#This Row],[Non contractual commitments]]</f>
        <v>0</v>
      </c>
      <c r="O7" s="93"/>
      <c r="P7" s="93"/>
      <c r="Q7" s="93"/>
      <c r="R7" s="93"/>
      <c r="S7" s="93"/>
      <c r="T7" s="93"/>
      <c r="U7" s="94">
        <f>SUM(MYCS[[#This Row],[FY26-27 sum (signed)]:[Cumulative spending to end FY 24/25]],MYCS[[#This Row],[Approved budget FY 25/26]])</f>
        <v>0</v>
      </c>
      <c r="V7" s="95">
        <f>MYCS[[#This Row],[Total Project Commitments]]-MYCS[[#This Row],[Total approved cost of the project by DC (Value in UGX)]]</f>
        <v>0</v>
      </c>
      <c r="W7" s="89"/>
      <c r="X7" s="89"/>
      <c r="Y7" s="89"/>
      <c r="Z7" s="96"/>
      <c r="AD7" s="97"/>
      <c r="AE7" s="98"/>
      <c r="AF7" s="99"/>
    </row>
    <row r="8" spans="1:32" ht="21" x14ac:dyDescent="0.45">
      <c r="A8" s="89"/>
      <c r="B8" s="90" t="str">
        <f ca="1">IFERROR(OFFSET(DC[[#Headers],[Code Project]],MATCH(MYCS[[#This Row],[Project Code and Name ]],DC[Code Project],0),-3),"")</f>
        <v/>
      </c>
      <c r="C8" s="89"/>
      <c r="D8" s="91" t="str">
        <f ca="1">IFERROR(OFFSET(DC[[#Headers],[Code Project]],MATCH(MYCS[[#This Row],[Project Code and Name ]],DC[Code Project],0),1),"")</f>
        <v/>
      </c>
      <c r="E8" s="92" t="str">
        <f ca="1">IFERROR(OFFSET(DC[[#Headers],[Code Project]],MATCH(MYCS[[#This Row],[Project Code and Name ]],DC[Code Project],0),6),"")</f>
        <v/>
      </c>
      <c r="F8" s="89"/>
      <c r="G8" s="89"/>
      <c r="H8" s="93"/>
      <c r="I8" s="93"/>
      <c r="J8" s="93"/>
      <c r="K8" s="93"/>
      <c r="L8" s="93"/>
      <c r="M8" s="93"/>
      <c r="N8" s="94">
        <f>J8+K8+L8+MYCS[[#This Row],[Non contractual commitments]]</f>
        <v>0</v>
      </c>
      <c r="O8" s="93"/>
      <c r="P8" s="93"/>
      <c r="Q8" s="93"/>
      <c r="R8" s="93"/>
      <c r="S8" s="93"/>
      <c r="T8" s="93"/>
      <c r="U8" s="94">
        <f>SUM(MYCS[[#This Row],[FY26-27 sum (signed)]:[Cumulative spending to end FY 24/25]],MYCS[[#This Row],[Approved budget FY 25/26]])</f>
        <v>0</v>
      </c>
      <c r="V8" s="95">
        <f>MYCS[[#This Row],[Total Project Commitments]]-MYCS[[#This Row],[Total approved cost of the project by DC (Value in UGX)]]</f>
        <v>0</v>
      </c>
      <c r="W8" s="89"/>
      <c r="X8" s="89"/>
      <c r="Y8" s="89"/>
      <c r="Z8" s="96"/>
      <c r="AD8" s="97"/>
      <c r="AE8" s="98"/>
      <c r="AF8" s="99"/>
    </row>
    <row r="9" spans="1:32" ht="21" x14ac:dyDescent="0.45">
      <c r="A9" s="89"/>
      <c r="B9" s="90" t="str">
        <f ca="1">IFERROR(OFFSET(DC[[#Headers],[Code Project]],MATCH(MYCS[[#This Row],[Project Code and Name ]],DC[Code Project],0),-3),"")</f>
        <v/>
      </c>
      <c r="C9" s="89"/>
      <c r="D9" s="91" t="str">
        <f ca="1">IFERROR(OFFSET(DC[[#Headers],[Code Project]],MATCH(MYCS[[#This Row],[Project Code and Name ]],DC[Code Project],0),1),"")</f>
        <v/>
      </c>
      <c r="E9" s="92" t="str">
        <f ca="1">IFERROR(OFFSET(DC[[#Headers],[Code Project]],MATCH(MYCS[[#This Row],[Project Code and Name ]],DC[Code Project],0),6),"")</f>
        <v/>
      </c>
      <c r="F9" s="89"/>
      <c r="G9" s="89"/>
      <c r="H9" s="93"/>
      <c r="I9" s="93"/>
      <c r="J9" s="93"/>
      <c r="K9" s="93"/>
      <c r="L9" s="93"/>
      <c r="M9" s="93"/>
      <c r="N9" s="94">
        <f>J9+K9+L9+MYCS[[#This Row],[Non contractual commitments]]</f>
        <v>0</v>
      </c>
      <c r="O9" s="93"/>
      <c r="P9" s="93"/>
      <c r="Q9" s="93"/>
      <c r="R9" s="93"/>
      <c r="S9" s="93"/>
      <c r="T9" s="93"/>
      <c r="U9" s="94">
        <f>SUM(MYCS[[#This Row],[FY26-27 sum (signed)]:[Cumulative spending to end FY 24/25]],MYCS[[#This Row],[Approved budget FY 25/26]])</f>
        <v>0</v>
      </c>
      <c r="V9" s="95">
        <f>MYCS[[#This Row],[Total Project Commitments]]-MYCS[[#This Row],[Total approved cost of the project by DC (Value in UGX)]]</f>
        <v>0</v>
      </c>
      <c r="W9" s="89"/>
      <c r="X9" s="89"/>
      <c r="Y9" s="89"/>
      <c r="Z9" s="96"/>
    </row>
    <row r="10" spans="1:32" ht="21" x14ac:dyDescent="0.45">
      <c r="A10" s="89"/>
      <c r="B10" s="90" t="str">
        <f ca="1">IFERROR(OFFSET(DC[[#Headers],[Code Project]],MATCH(MYCS[[#This Row],[Project Code and Name ]],DC[Code Project],0),-3),"")</f>
        <v/>
      </c>
      <c r="C10" s="89"/>
      <c r="D10" s="91" t="str">
        <f ca="1">IFERROR(OFFSET(DC[[#Headers],[Code Project]],MATCH(MYCS[[#This Row],[Project Code and Name ]],DC[Code Project],0),1),"")</f>
        <v/>
      </c>
      <c r="E10" s="92" t="str">
        <f ca="1">IFERROR(OFFSET(DC[[#Headers],[Code Project]],MATCH(MYCS[[#This Row],[Project Code and Name ]],DC[Code Project],0),6),"")</f>
        <v/>
      </c>
      <c r="F10" s="89"/>
      <c r="G10" s="89"/>
      <c r="H10" s="93"/>
      <c r="I10" s="93"/>
      <c r="J10" s="93"/>
      <c r="K10" s="93"/>
      <c r="L10" s="93"/>
      <c r="M10" s="93"/>
      <c r="N10" s="94">
        <f>J10+K10+L10+MYCS[[#This Row],[Non contractual commitments]]</f>
        <v>0</v>
      </c>
      <c r="O10" s="93"/>
      <c r="P10" s="93"/>
      <c r="Q10" s="93"/>
      <c r="R10" s="93"/>
      <c r="S10" s="93"/>
      <c r="T10" s="93"/>
      <c r="U10" s="94">
        <f>SUM(MYCS[[#This Row],[FY26-27 sum (signed)]:[Cumulative spending to end FY 24/25]],MYCS[[#This Row],[Approved budget FY 25/26]])</f>
        <v>0</v>
      </c>
      <c r="V10" s="95">
        <f>MYCS[[#This Row],[Total Project Commitments]]-MYCS[[#This Row],[Total approved cost of the project by DC (Value in UGX)]]</f>
        <v>0</v>
      </c>
      <c r="W10" s="89"/>
      <c r="X10" s="89"/>
      <c r="Y10" s="89"/>
      <c r="Z10" s="96"/>
    </row>
    <row r="11" spans="1:32" ht="21" x14ac:dyDescent="0.45">
      <c r="A11" s="89"/>
      <c r="B11" s="90" t="str">
        <f ca="1">IFERROR(OFFSET(DC[[#Headers],[Code Project]],MATCH(MYCS[[#This Row],[Project Code and Name ]],DC[Code Project],0),-3),"")</f>
        <v/>
      </c>
      <c r="C11" s="89"/>
      <c r="D11" s="91" t="str">
        <f ca="1">IFERROR(OFFSET(DC[[#Headers],[Code Project]],MATCH(MYCS[[#This Row],[Project Code and Name ]],DC[Code Project],0),1),"")</f>
        <v/>
      </c>
      <c r="E11" s="92" t="str">
        <f ca="1">IFERROR(OFFSET(DC[[#Headers],[Code Project]],MATCH(MYCS[[#This Row],[Project Code and Name ]],DC[Code Project],0),6),"")</f>
        <v/>
      </c>
      <c r="F11" s="89"/>
      <c r="G11" s="89"/>
      <c r="H11" s="93"/>
      <c r="I11" s="93"/>
      <c r="J11" s="93"/>
      <c r="K11" s="93"/>
      <c r="L11" s="93"/>
      <c r="M11" s="93"/>
      <c r="N11" s="94">
        <f>J11+K11+L11+MYCS[[#This Row],[Non contractual commitments]]</f>
        <v>0</v>
      </c>
      <c r="O11" s="93"/>
      <c r="P11" s="93"/>
      <c r="Q11" s="93"/>
      <c r="R11" s="93"/>
      <c r="S11" s="93"/>
      <c r="T11" s="93"/>
      <c r="U11" s="94">
        <f>SUM(MYCS[[#This Row],[FY26-27 sum (signed)]:[Cumulative spending to end FY 24/25]],MYCS[[#This Row],[Approved budget FY 25/26]])</f>
        <v>0</v>
      </c>
      <c r="V11" s="95">
        <f>MYCS[[#This Row],[Total Project Commitments]]-MYCS[[#This Row],[Total approved cost of the project by DC (Value in UGX)]]</f>
        <v>0</v>
      </c>
      <c r="W11" s="89"/>
      <c r="X11" s="89"/>
      <c r="Y11" s="89"/>
      <c r="Z11" s="96"/>
    </row>
    <row r="12" spans="1:32" ht="21" x14ac:dyDescent="0.45">
      <c r="A12" s="89"/>
      <c r="B12" s="90" t="str">
        <f ca="1">IFERROR(OFFSET(DC[[#Headers],[Code Project]],MATCH(MYCS[[#This Row],[Project Code and Name ]],DC[Code Project],0),-3),"")</f>
        <v/>
      </c>
      <c r="C12" s="89"/>
      <c r="D12" s="91" t="str">
        <f ca="1">IFERROR(OFFSET(DC[[#Headers],[Code Project]],MATCH(MYCS[[#This Row],[Project Code and Name ]],DC[Code Project],0),1),"")</f>
        <v/>
      </c>
      <c r="E12" s="92" t="str">
        <f ca="1">IFERROR(OFFSET(DC[[#Headers],[Code Project]],MATCH(MYCS[[#This Row],[Project Code and Name ]],DC[Code Project],0),6),"")</f>
        <v/>
      </c>
      <c r="F12" s="89"/>
      <c r="G12" s="89"/>
      <c r="H12" s="93"/>
      <c r="I12" s="93"/>
      <c r="J12" s="93"/>
      <c r="K12" s="93"/>
      <c r="L12" s="93"/>
      <c r="M12" s="93"/>
      <c r="N12" s="94">
        <f>J12+K12+L12+MYCS[[#This Row],[Non contractual commitments]]</f>
        <v>0</v>
      </c>
      <c r="O12" s="93"/>
      <c r="P12" s="93"/>
      <c r="Q12" s="93"/>
      <c r="R12" s="93"/>
      <c r="S12" s="93"/>
      <c r="T12" s="93"/>
      <c r="U12" s="94">
        <f>SUM(MYCS[[#This Row],[FY26-27 sum (signed)]:[Cumulative spending to end FY 24/25]],MYCS[[#This Row],[Approved budget FY 25/26]])</f>
        <v>0</v>
      </c>
      <c r="V12" s="95">
        <f>MYCS[[#This Row],[Total Project Commitments]]-MYCS[[#This Row],[Total approved cost of the project by DC (Value in UGX)]]</f>
        <v>0</v>
      </c>
      <c r="W12" s="89"/>
      <c r="X12" s="89"/>
      <c r="Y12" s="89"/>
      <c r="Z12" s="96"/>
    </row>
    <row r="13" spans="1:32" ht="21" x14ac:dyDescent="0.45">
      <c r="A13" s="89"/>
      <c r="B13" s="90" t="str">
        <f ca="1">IFERROR(OFFSET(DC[[#Headers],[Code Project]],MATCH(MYCS[[#This Row],[Project Code and Name ]],DC[Code Project],0),-3),"")</f>
        <v/>
      </c>
      <c r="C13" s="89"/>
      <c r="D13" s="91" t="str">
        <f ca="1">IFERROR(OFFSET(DC[[#Headers],[Code Project]],MATCH(MYCS[[#This Row],[Project Code and Name ]],DC[Code Project],0),1),"")</f>
        <v/>
      </c>
      <c r="E13" s="92" t="str">
        <f ca="1">IFERROR(OFFSET(DC[[#Headers],[Code Project]],MATCH(MYCS[[#This Row],[Project Code and Name ]],DC[Code Project],0),6),"")</f>
        <v/>
      </c>
      <c r="F13" s="89"/>
      <c r="G13" s="89"/>
      <c r="H13" s="93"/>
      <c r="I13" s="93"/>
      <c r="J13" s="93"/>
      <c r="K13" s="93"/>
      <c r="L13" s="93"/>
      <c r="M13" s="93"/>
      <c r="N13" s="94">
        <f>J13+K13+L13+MYCS[[#This Row],[Non contractual commitments]]</f>
        <v>0</v>
      </c>
      <c r="O13" s="93"/>
      <c r="P13" s="93"/>
      <c r="Q13" s="93"/>
      <c r="R13" s="93"/>
      <c r="S13" s="93"/>
      <c r="T13" s="93"/>
      <c r="U13" s="94">
        <f>SUM(MYCS[[#This Row],[FY26-27 sum (signed)]:[Cumulative spending to end FY 24/25]],MYCS[[#This Row],[Approved budget FY 25/26]])</f>
        <v>0</v>
      </c>
      <c r="V13" s="95">
        <f>MYCS[[#This Row],[Total Project Commitments]]-MYCS[[#This Row],[Total approved cost of the project by DC (Value in UGX)]]</f>
        <v>0</v>
      </c>
      <c r="W13" s="89"/>
      <c r="X13" s="89"/>
      <c r="Y13" s="89"/>
      <c r="Z13" s="96"/>
    </row>
    <row r="14" spans="1:32" ht="21" x14ac:dyDescent="0.45">
      <c r="A14" s="89"/>
      <c r="B14" s="90" t="str">
        <f ca="1">IFERROR(OFFSET(DC[[#Headers],[Code Project]],MATCH(MYCS[[#This Row],[Project Code and Name ]],DC[Code Project],0),-3),"")</f>
        <v/>
      </c>
      <c r="C14" s="89"/>
      <c r="D14" s="91" t="str">
        <f ca="1">IFERROR(OFFSET(DC[[#Headers],[Code Project]],MATCH(MYCS[[#This Row],[Project Code and Name ]],DC[Code Project],0),1),"")</f>
        <v/>
      </c>
      <c r="E14" s="92" t="str">
        <f ca="1">IFERROR(OFFSET(DC[[#Headers],[Code Project]],MATCH(MYCS[[#This Row],[Project Code and Name ]],DC[Code Project],0),6),"")</f>
        <v/>
      </c>
      <c r="F14" s="89"/>
      <c r="G14" s="89"/>
      <c r="H14" s="93"/>
      <c r="I14" s="93"/>
      <c r="J14" s="93"/>
      <c r="K14" s="93"/>
      <c r="L14" s="93"/>
      <c r="M14" s="93"/>
      <c r="N14" s="94">
        <f>J14+K14+L14+MYCS[[#This Row],[Non contractual commitments]]</f>
        <v>0</v>
      </c>
      <c r="O14" s="93"/>
      <c r="P14" s="93"/>
      <c r="Q14" s="93"/>
      <c r="R14" s="93"/>
      <c r="S14" s="93"/>
      <c r="T14" s="93"/>
      <c r="U14" s="94">
        <f>SUM(MYCS[[#This Row],[FY26-27 sum (signed)]:[Cumulative spending to end FY 24/25]],MYCS[[#This Row],[Approved budget FY 25/26]])</f>
        <v>0</v>
      </c>
      <c r="V14" s="95">
        <f>MYCS[[#This Row],[Total Project Commitments]]-MYCS[[#This Row],[Total approved cost of the project by DC (Value in UGX)]]</f>
        <v>0</v>
      </c>
      <c r="W14" s="89"/>
      <c r="X14" s="89"/>
      <c r="Y14" s="89"/>
      <c r="Z14" s="96"/>
    </row>
    <row r="15" spans="1:32" ht="21" x14ac:dyDescent="0.45">
      <c r="A15" s="89"/>
      <c r="B15" s="90" t="str">
        <f ca="1">IFERROR(OFFSET(DC[[#Headers],[Code Project]],MATCH(MYCS[[#This Row],[Project Code and Name ]],DC[Code Project],0),-3),"")</f>
        <v/>
      </c>
      <c r="C15" s="89"/>
      <c r="D15" s="91" t="str">
        <f ca="1">IFERROR(OFFSET(DC[[#Headers],[Code Project]],MATCH(MYCS[[#This Row],[Project Code and Name ]],DC[Code Project],0),1),"")</f>
        <v/>
      </c>
      <c r="E15" s="92" t="str">
        <f ca="1">IFERROR(OFFSET(DC[[#Headers],[Code Project]],MATCH(MYCS[[#This Row],[Project Code and Name ]],DC[Code Project],0),6),"")</f>
        <v/>
      </c>
      <c r="F15" s="89"/>
      <c r="G15" s="89"/>
      <c r="H15" s="93"/>
      <c r="I15" s="93"/>
      <c r="J15" s="93"/>
      <c r="K15" s="93"/>
      <c r="L15" s="93"/>
      <c r="M15" s="93"/>
      <c r="N15" s="94">
        <f>J15+K15+L15+MYCS[[#This Row],[Non contractual commitments]]</f>
        <v>0</v>
      </c>
      <c r="O15" s="93"/>
      <c r="P15" s="93"/>
      <c r="Q15" s="93"/>
      <c r="R15" s="93"/>
      <c r="S15" s="93"/>
      <c r="T15" s="93"/>
      <c r="U15" s="94">
        <f>SUM(MYCS[[#This Row],[FY26-27 sum (signed)]:[Cumulative spending to end FY 24/25]],MYCS[[#This Row],[Approved budget FY 25/26]])</f>
        <v>0</v>
      </c>
      <c r="V15" s="95">
        <f>MYCS[[#This Row],[Total Project Commitments]]-MYCS[[#This Row],[Total approved cost of the project by DC (Value in UGX)]]</f>
        <v>0</v>
      </c>
      <c r="W15" s="89"/>
      <c r="X15" s="89"/>
      <c r="Y15" s="89"/>
      <c r="Z15" s="96"/>
    </row>
    <row r="16" spans="1:32" ht="21" x14ac:dyDescent="0.45">
      <c r="A16" s="89"/>
      <c r="B16" s="90" t="str">
        <f ca="1">IFERROR(OFFSET(DC[[#Headers],[Code Project]],MATCH(MYCS[[#This Row],[Project Code and Name ]],DC[Code Project],0),-3),"")</f>
        <v/>
      </c>
      <c r="C16" s="89"/>
      <c r="D16" s="91" t="str">
        <f ca="1">IFERROR(OFFSET(DC[[#Headers],[Code Project]],MATCH(MYCS[[#This Row],[Project Code and Name ]],DC[Code Project],0),1),"")</f>
        <v/>
      </c>
      <c r="E16" s="92" t="str">
        <f ca="1">IFERROR(OFFSET(DC[[#Headers],[Code Project]],MATCH(MYCS[[#This Row],[Project Code and Name ]],DC[Code Project],0),6),"")</f>
        <v/>
      </c>
      <c r="F16" s="89"/>
      <c r="G16" s="89"/>
      <c r="H16" s="93"/>
      <c r="I16" s="93"/>
      <c r="J16" s="93"/>
      <c r="K16" s="93"/>
      <c r="L16" s="93"/>
      <c r="M16" s="93"/>
      <c r="N16" s="94">
        <f>J16+K16+L16+MYCS[[#This Row],[Non contractual commitments]]</f>
        <v>0</v>
      </c>
      <c r="O16" s="93"/>
      <c r="P16" s="93"/>
      <c r="Q16" s="93"/>
      <c r="R16" s="93"/>
      <c r="S16" s="93"/>
      <c r="T16" s="93"/>
      <c r="U16" s="94">
        <f>SUM(MYCS[[#This Row],[FY26-27 sum (signed)]:[Cumulative spending to end FY 24/25]],MYCS[[#This Row],[Approved budget FY 25/26]])</f>
        <v>0</v>
      </c>
      <c r="V16" s="95">
        <f>MYCS[[#This Row],[Total Project Commitments]]-MYCS[[#This Row],[Total approved cost of the project by DC (Value in UGX)]]</f>
        <v>0</v>
      </c>
      <c r="W16" s="89"/>
      <c r="X16" s="89"/>
      <c r="Y16" s="89"/>
      <c r="Z16" s="96"/>
    </row>
    <row r="17" spans="1:26" ht="21" x14ac:dyDescent="0.45">
      <c r="A17" s="89"/>
      <c r="B17" s="90" t="str">
        <f ca="1">IFERROR(OFFSET(DC[[#Headers],[Code Project]],MATCH(MYCS[[#This Row],[Project Code and Name ]],DC[Code Project],0),-3),"")</f>
        <v/>
      </c>
      <c r="C17" s="89"/>
      <c r="D17" s="91" t="str">
        <f ca="1">IFERROR(OFFSET(DC[[#Headers],[Code Project]],MATCH(MYCS[[#This Row],[Project Code and Name ]],DC[Code Project],0),1),"")</f>
        <v/>
      </c>
      <c r="E17" s="92" t="str">
        <f ca="1">IFERROR(OFFSET(DC[[#Headers],[Code Project]],MATCH(MYCS[[#This Row],[Project Code and Name ]],DC[Code Project],0),6),"")</f>
        <v/>
      </c>
      <c r="F17" s="89"/>
      <c r="G17" s="89"/>
      <c r="H17" s="93"/>
      <c r="I17" s="93"/>
      <c r="J17" s="93"/>
      <c r="K17" s="93"/>
      <c r="L17" s="93"/>
      <c r="M17" s="93"/>
      <c r="N17" s="94">
        <f>J17+K17+L17+MYCS[[#This Row],[Non contractual commitments]]</f>
        <v>0</v>
      </c>
      <c r="O17" s="93"/>
      <c r="P17" s="93"/>
      <c r="Q17" s="93"/>
      <c r="R17" s="93"/>
      <c r="S17" s="93"/>
      <c r="T17" s="93"/>
      <c r="U17" s="94">
        <f>SUM(MYCS[[#This Row],[FY26-27 sum (signed)]:[Cumulative spending to end FY 24/25]],MYCS[[#This Row],[Approved budget FY 25/26]])</f>
        <v>0</v>
      </c>
      <c r="V17" s="95">
        <f>MYCS[[#This Row],[Total Project Commitments]]-MYCS[[#This Row],[Total approved cost of the project by DC (Value in UGX)]]</f>
        <v>0</v>
      </c>
      <c r="W17" s="89"/>
      <c r="X17" s="89"/>
      <c r="Y17" s="89"/>
      <c r="Z17" s="96"/>
    </row>
    <row r="18" spans="1:26" ht="21" x14ac:dyDescent="0.45">
      <c r="A18" s="89"/>
      <c r="B18" s="90" t="str">
        <f ca="1">IFERROR(OFFSET(DC[[#Headers],[Code Project]],MATCH(MYCS[[#This Row],[Project Code and Name ]],DC[Code Project],0),-3),"")</f>
        <v/>
      </c>
      <c r="C18" s="89"/>
      <c r="D18" s="91" t="str">
        <f ca="1">IFERROR(OFFSET(DC[[#Headers],[Code Project]],MATCH(MYCS[[#This Row],[Project Code and Name ]],DC[Code Project],0),1),"")</f>
        <v/>
      </c>
      <c r="E18" s="92" t="str">
        <f ca="1">IFERROR(OFFSET(DC[[#Headers],[Code Project]],MATCH(MYCS[[#This Row],[Project Code and Name ]],DC[Code Project],0),6),"")</f>
        <v/>
      </c>
      <c r="F18" s="89"/>
      <c r="G18" s="89"/>
      <c r="H18" s="93"/>
      <c r="I18" s="93"/>
      <c r="J18" s="93"/>
      <c r="K18" s="93"/>
      <c r="L18" s="93"/>
      <c r="M18" s="93"/>
      <c r="N18" s="94">
        <f>J18+K18+L18+MYCS[[#This Row],[Non contractual commitments]]</f>
        <v>0</v>
      </c>
      <c r="O18" s="93"/>
      <c r="P18" s="93"/>
      <c r="Q18" s="93"/>
      <c r="R18" s="93"/>
      <c r="S18" s="93"/>
      <c r="T18" s="93"/>
      <c r="U18" s="94">
        <f>SUM(MYCS[[#This Row],[FY26-27 sum (signed)]:[Cumulative spending to end FY 24/25]],MYCS[[#This Row],[Approved budget FY 25/26]])</f>
        <v>0</v>
      </c>
      <c r="V18" s="95">
        <f>MYCS[[#This Row],[Total Project Commitments]]-MYCS[[#This Row],[Total approved cost of the project by DC (Value in UGX)]]</f>
        <v>0</v>
      </c>
      <c r="W18" s="89"/>
      <c r="X18" s="89"/>
      <c r="Y18" s="89"/>
      <c r="Z18" s="96"/>
    </row>
    <row r="19" spans="1:26" ht="21" x14ac:dyDescent="0.45">
      <c r="A19" s="89"/>
      <c r="B19" s="90" t="str">
        <f ca="1">IFERROR(OFFSET(DC[[#Headers],[Code Project]],MATCH(MYCS[[#This Row],[Project Code and Name ]],DC[Code Project],0),-3),"")</f>
        <v/>
      </c>
      <c r="C19" s="89"/>
      <c r="D19" s="91" t="str">
        <f ca="1">IFERROR(OFFSET(DC[[#Headers],[Code Project]],MATCH(MYCS[[#This Row],[Project Code and Name ]],DC[Code Project],0),1),"")</f>
        <v/>
      </c>
      <c r="E19" s="92" t="str">
        <f ca="1">IFERROR(OFFSET(DC[[#Headers],[Code Project]],MATCH(MYCS[[#This Row],[Project Code and Name ]],DC[Code Project],0),6),"")</f>
        <v/>
      </c>
      <c r="F19" s="89"/>
      <c r="G19" s="89"/>
      <c r="H19" s="93"/>
      <c r="I19" s="93"/>
      <c r="J19" s="93"/>
      <c r="K19" s="93"/>
      <c r="L19" s="93"/>
      <c r="M19" s="93"/>
      <c r="N19" s="94">
        <f>J19+K19+L19+MYCS[[#This Row],[Non contractual commitments]]</f>
        <v>0</v>
      </c>
      <c r="O19" s="93"/>
      <c r="P19" s="93"/>
      <c r="Q19" s="93"/>
      <c r="R19" s="93"/>
      <c r="S19" s="93"/>
      <c r="T19" s="93"/>
      <c r="U19" s="94">
        <f>SUM(MYCS[[#This Row],[FY26-27 sum (signed)]:[Cumulative spending to end FY 24/25]],MYCS[[#This Row],[Approved budget FY 25/26]])</f>
        <v>0</v>
      </c>
      <c r="V19" s="95">
        <f>MYCS[[#This Row],[Total Project Commitments]]-MYCS[[#This Row],[Total approved cost of the project by DC (Value in UGX)]]</f>
        <v>0</v>
      </c>
      <c r="W19" s="89"/>
      <c r="X19" s="89"/>
      <c r="Y19" s="89"/>
      <c r="Z19" s="96"/>
    </row>
    <row r="20" spans="1:26" ht="21" x14ac:dyDescent="0.45">
      <c r="A20" s="89"/>
      <c r="B20" s="90" t="str">
        <f ca="1">IFERROR(OFFSET(DC[[#Headers],[Code Project]],MATCH(MYCS[[#This Row],[Project Code and Name ]],DC[Code Project],0),-3),"")</f>
        <v/>
      </c>
      <c r="C20" s="89"/>
      <c r="D20" s="91" t="str">
        <f ca="1">IFERROR(OFFSET(DC[[#Headers],[Code Project]],MATCH(MYCS[[#This Row],[Project Code and Name ]],DC[Code Project],0),1),"")</f>
        <v/>
      </c>
      <c r="E20" s="92" t="str">
        <f ca="1">IFERROR(OFFSET(DC[[#Headers],[Code Project]],MATCH(MYCS[[#This Row],[Project Code and Name ]],DC[Code Project],0),6),"")</f>
        <v/>
      </c>
      <c r="F20" s="89"/>
      <c r="G20" s="89"/>
      <c r="H20" s="93"/>
      <c r="I20" s="93"/>
      <c r="J20" s="93"/>
      <c r="K20" s="93"/>
      <c r="L20" s="93"/>
      <c r="M20" s="93"/>
      <c r="N20" s="94">
        <f>J20+K20+L20+MYCS[[#This Row],[Non contractual commitments]]</f>
        <v>0</v>
      </c>
      <c r="O20" s="93"/>
      <c r="P20" s="93"/>
      <c r="Q20" s="93"/>
      <c r="R20" s="93"/>
      <c r="S20" s="93"/>
      <c r="T20" s="93"/>
      <c r="U20" s="94">
        <f>SUM(MYCS[[#This Row],[FY26-27 sum (signed)]:[Cumulative spending to end FY 24/25]],MYCS[[#This Row],[Approved budget FY 25/26]])</f>
        <v>0</v>
      </c>
      <c r="V20" s="95">
        <f>MYCS[[#This Row],[Total Project Commitments]]-MYCS[[#This Row],[Total approved cost of the project by DC (Value in UGX)]]</f>
        <v>0</v>
      </c>
      <c r="W20" s="89"/>
      <c r="X20" s="89"/>
      <c r="Y20" s="89"/>
      <c r="Z20" s="96"/>
    </row>
    <row r="21" spans="1:26" ht="21" x14ac:dyDescent="0.45">
      <c r="A21" s="89"/>
      <c r="B21" s="90" t="str">
        <f ca="1">IFERROR(OFFSET(DC[[#Headers],[Code Project]],MATCH(MYCS[[#This Row],[Project Code and Name ]],DC[Code Project],0),-3),"")</f>
        <v/>
      </c>
      <c r="C21" s="89"/>
      <c r="D21" s="91" t="str">
        <f ca="1">IFERROR(OFFSET(DC[[#Headers],[Code Project]],MATCH(MYCS[[#This Row],[Project Code and Name ]],DC[Code Project],0),1),"")</f>
        <v/>
      </c>
      <c r="E21" s="92" t="str">
        <f ca="1">IFERROR(OFFSET(DC[[#Headers],[Code Project]],MATCH(MYCS[[#This Row],[Project Code and Name ]],DC[Code Project],0),6),"")</f>
        <v/>
      </c>
      <c r="F21" s="89"/>
      <c r="G21" s="89"/>
      <c r="H21" s="93"/>
      <c r="I21" s="93"/>
      <c r="J21" s="93"/>
      <c r="K21" s="93"/>
      <c r="L21" s="93"/>
      <c r="M21" s="93"/>
      <c r="N21" s="94">
        <f>J21+K21+L21+MYCS[[#This Row],[Non contractual commitments]]</f>
        <v>0</v>
      </c>
      <c r="O21" s="93"/>
      <c r="P21" s="93"/>
      <c r="Q21" s="93"/>
      <c r="R21" s="93"/>
      <c r="S21" s="93"/>
      <c r="T21" s="93"/>
      <c r="U21" s="94">
        <f>SUM(MYCS[[#This Row],[FY26-27 sum (signed)]:[Cumulative spending to end FY 24/25]],MYCS[[#This Row],[Approved budget FY 25/26]])</f>
        <v>0</v>
      </c>
      <c r="V21" s="95">
        <f>MYCS[[#This Row],[Total Project Commitments]]-MYCS[[#This Row],[Total approved cost of the project by DC (Value in UGX)]]</f>
        <v>0</v>
      </c>
      <c r="W21" s="89"/>
      <c r="X21" s="89"/>
      <c r="Y21" s="89"/>
      <c r="Z21" s="96"/>
    </row>
    <row r="22" spans="1:26" ht="21" x14ac:dyDescent="0.45">
      <c r="A22" s="89"/>
      <c r="B22" s="90" t="str">
        <f ca="1">IFERROR(OFFSET(DC[[#Headers],[Code Project]],MATCH(MYCS[[#This Row],[Project Code and Name ]],DC[Code Project],0),-3),"")</f>
        <v/>
      </c>
      <c r="C22" s="89"/>
      <c r="D22" s="91" t="str">
        <f ca="1">IFERROR(OFFSET(DC[[#Headers],[Code Project]],MATCH(MYCS[[#This Row],[Project Code and Name ]],DC[Code Project],0),1),"")</f>
        <v/>
      </c>
      <c r="E22" s="92" t="str">
        <f ca="1">IFERROR(OFFSET(DC[[#Headers],[Code Project]],MATCH(MYCS[[#This Row],[Project Code and Name ]],DC[Code Project],0),6),"")</f>
        <v/>
      </c>
      <c r="F22" s="89"/>
      <c r="G22" s="89"/>
      <c r="H22" s="93"/>
      <c r="I22" s="93"/>
      <c r="J22" s="93"/>
      <c r="K22" s="93"/>
      <c r="L22" s="93"/>
      <c r="M22" s="93"/>
      <c r="N22" s="94">
        <f>J22+K22+L22+MYCS[[#This Row],[Non contractual commitments]]</f>
        <v>0</v>
      </c>
      <c r="O22" s="93"/>
      <c r="P22" s="93"/>
      <c r="Q22" s="93"/>
      <c r="R22" s="93"/>
      <c r="S22" s="93"/>
      <c r="T22" s="93"/>
      <c r="U22" s="94">
        <f>SUM(MYCS[[#This Row],[FY26-27 sum (signed)]:[Cumulative spending to end FY 24/25]],MYCS[[#This Row],[Approved budget FY 25/26]])</f>
        <v>0</v>
      </c>
      <c r="V22" s="95">
        <f>MYCS[[#This Row],[Total Project Commitments]]-MYCS[[#This Row],[Total approved cost of the project by DC (Value in UGX)]]</f>
        <v>0</v>
      </c>
      <c r="W22" s="89"/>
      <c r="X22" s="89"/>
      <c r="Y22" s="89"/>
      <c r="Z22" s="96"/>
    </row>
    <row r="23" spans="1:26" ht="21" x14ac:dyDescent="0.45">
      <c r="A23" s="89"/>
      <c r="B23" s="90" t="str">
        <f ca="1">IFERROR(OFFSET(DC[[#Headers],[Code Project]],MATCH(MYCS[[#This Row],[Project Code and Name ]],DC[Code Project],0),-3),"")</f>
        <v/>
      </c>
      <c r="C23" s="89"/>
      <c r="D23" s="91" t="str">
        <f ca="1">IFERROR(OFFSET(DC[[#Headers],[Code Project]],MATCH(MYCS[[#This Row],[Project Code and Name ]],DC[Code Project],0),1),"")</f>
        <v/>
      </c>
      <c r="E23" s="92" t="str">
        <f ca="1">IFERROR(OFFSET(DC[[#Headers],[Code Project]],MATCH(MYCS[[#This Row],[Project Code and Name ]],DC[Code Project],0),6),"")</f>
        <v/>
      </c>
      <c r="F23" s="89"/>
      <c r="G23" s="89"/>
      <c r="H23" s="93"/>
      <c r="I23" s="93"/>
      <c r="J23" s="93"/>
      <c r="K23" s="93"/>
      <c r="L23" s="93"/>
      <c r="M23" s="93"/>
      <c r="N23" s="94">
        <f>J23+K23+L23+MYCS[[#This Row],[Non contractual commitments]]</f>
        <v>0</v>
      </c>
      <c r="O23" s="93"/>
      <c r="P23" s="93"/>
      <c r="Q23" s="93"/>
      <c r="R23" s="93"/>
      <c r="S23" s="93"/>
      <c r="T23" s="93"/>
      <c r="U23" s="94">
        <f>SUM(MYCS[[#This Row],[FY26-27 sum (signed)]:[Cumulative spending to end FY 24/25]],MYCS[[#This Row],[Approved budget FY 25/26]])</f>
        <v>0</v>
      </c>
      <c r="V23" s="95">
        <f>MYCS[[#This Row],[Total Project Commitments]]-MYCS[[#This Row],[Total approved cost of the project by DC (Value in UGX)]]</f>
        <v>0</v>
      </c>
      <c r="W23" s="89"/>
      <c r="X23" s="89"/>
      <c r="Y23" s="89"/>
      <c r="Z23" s="96"/>
    </row>
    <row r="24" spans="1:26" ht="21" x14ac:dyDescent="0.45">
      <c r="A24" s="89"/>
      <c r="B24" s="90" t="str">
        <f ca="1">IFERROR(OFFSET(DC[[#Headers],[Code Project]],MATCH(MYCS[[#This Row],[Project Code and Name ]],DC[Code Project],0),-3),"")</f>
        <v/>
      </c>
      <c r="C24" s="89"/>
      <c r="D24" s="91" t="str">
        <f ca="1">IFERROR(OFFSET(DC[[#Headers],[Code Project]],MATCH(MYCS[[#This Row],[Project Code and Name ]],DC[Code Project],0),1),"")</f>
        <v/>
      </c>
      <c r="E24" s="92" t="str">
        <f ca="1">IFERROR(OFFSET(DC[[#Headers],[Code Project]],MATCH(MYCS[[#This Row],[Project Code and Name ]],DC[Code Project],0),6),"")</f>
        <v/>
      </c>
      <c r="F24" s="89"/>
      <c r="G24" s="89"/>
      <c r="H24" s="93"/>
      <c r="I24" s="93"/>
      <c r="J24" s="93"/>
      <c r="K24" s="93"/>
      <c r="L24" s="93"/>
      <c r="M24" s="93"/>
      <c r="N24" s="94">
        <f>J24+K24+L24+MYCS[[#This Row],[Non contractual commitments]]</f>
        <v>0</v>
      </c>
      <c r="O24" s="93"/>
      <c r="P24" s="93"/>
      <c r="Q24" s="93"/>
      <c r="R24" s="93"/>
      <c r="S24" s="93"/>
      <c r="T24" s="93"/>
      <c r="U24" s="94">
        <f>SUM(MYCS[[#This Row],[FY26-27 sum (signed)]:[Cumulative spending to end FY 24/25]],MYCS[[#This Row],[Approved budget FY 25/26]])</f>
        <v>0</v>
      </c>
      <c r="V24" s="95">
        <f>MYCS[[#This Row],[Total Project Commitments]]-MYCS[[#This Row],[Total approved cost of the project by DC (Value in UGX)]]</f>
        <v>0</v>
      </c>
      <c r="W24" s="89"/>
      <c r="X24" s="89"/>
      <c r="Y24" s="89"/>
      <c r="Z24" s="96"/>
    </row>
    <row r="25" spans="1:26" ht="21" x14ac:dyDescent="0.45">
      <c r="A25" s="89"/>
      <c r="B25" s="90" t="str">
        <f ca="1">IFERROR(OFFSET(DC[[#Headers],[Code Project]],MATCH(MYCS[[#This Row],[Project Code and Name ]],DC[Code Project],0),-3),"")</f>
        <v/>
      </c>
      <c r="C25" s="89"/>
      <c r="D25" s="91" t="str">
        <f ca="1">IFERROR(OFFSET(DC[[#Headers],[Code Project]],MATCH(MYCS[[#This Row],[Project Code and Name ]],DC[Code Project],0),1),"")</f>
        <v/>
      </c>
      <c r="E25" s="92" t="str">
        <f ca="1">IFERROR(OFFSET(DC[[#Headers],[Code Project]],MATCH(MYCS[[#This Row],[Project Code and Name ]],DC[Code Project],0),6),"")</f>
        <v/>
      </c>
      <c r="F25" s="89"/>
      <c r="G25" s="89"/>
      <c r="H25" s="93"/>
      <c r="I25" s="93"/>
      <c r="J25" s="93"/>
      <c r="K25" s="93"/>
      <c r="L25" s="93"/>
      <c r="M25" s="93"/>
      <c r="N25" s="94">
        <f>J25+K25+L25+MYCS[[#This Row],[Non contractual commitments]]</f>
        <v>0</v>
      </c>
      <c r="O25" s="93"/>
      <c r="P25" s="93"/>
      <c r="Q25" s="93"/>
      <c r="R25" s="93"/>
      <c r="S25" s="93"/>
      <c r="T25" s="93"/>
      <c r="U25" s="94">
        <f>SUM(MYCS[[#This Row],[FY26-27 sum (signed)]:[Cumulative spending to end FY 24/25]],MYCS[[#This Row],[Approved budget FY 25/26]])</f>
        <v>0</v>
      </c>
      <c r="V25" s="95">
        <f>MYCS[[#This Row],[Total Project Commitments]]-MYCS[[#This Row],[Total approved cost of the project by DC (Value in UGX)]]</f>
        <v>0</v>
      </c>
      <c r="W25" s="89"/>
      <c r="X25" s="89"/>
      <c r="Y25" s="89"/>
      <c r="Z25" s="96"/>
    </row>
    <row r="26" spans="1:26" ht="21" x14ac:dyDescent="0.45">
      <c r="A26" s="89"/>
      <c r="B26" s="90" t="str">
        <f ca="1">IFERROR(OFFSET(DC[[#Headers],[Code Project]],MATCH(MYCS[[#This Row],[Project Code and Name ]],DC[Code Project],0),-3),"")</f>
        <v/>
      </c>
      <c r="C26" s="89"/>
      <c r="D26" s="91" t="str">
        <f ca="1">IFERROR(OFFSET(DC[[#Headers],[Code Project]],MATCH(MYCS[[#This Row],[Project Code and Name ]],DC[Code Project],0),1),"")</f>
        <v/>
      </c>
      <c r="E26" s="92" t="str">
        <f ca="1">IFERROR(OFFSET(DC[[#Headers],[Code Project]],MATCH(MYCS[[#This Row],[Project Code and Name ]],DC[Code Project],0),6),"")</f>
        <v/>
      </c>
      <c r="F26" s="89"/>
      <c r="G26" s="89"/>
      <c r="H26" s="93"/>
      <c r="I26" s="93"/>
      <c r="J26" s="93"/>
      <c r="K26" s="93"/>
      <c r="L26" s="93"/>
      <c r="M26" s="93"/>
      <c r="N26" s="94">
        <f>J26+K26+L26+MYCS[[#This Row],[Non contractual commitments]]</f>
        <v>0</v>
      </c>
      <c r="O26" s="93"/>
      <c r="P26" s="93"/>
      <c r="Q26" s="93"/>
      <c r="R26" s="93"/>
      <c r="S26" s="93"/>
      <c r="T26" s="93"/>
      <c r="U26" s="94">
        <f>SUM(MYCS[[#This Row],[FY26-27 sum (signed)]:[Cumulative spending to end FY 24/25]],MYCS[[#This Row],[Approved budget FY 25/26]])</f>
        <v>0</v>
      </c>
      <c r="V26" s="95">
        <f>MYCS[[#This Row],[Total Project Commitments]]-MYCS[[#This Row],[Total approved cost of the project by DC (Value in UGX)]]</f>
        <v>0</v>
      </c>
      <c r="W26" s="89"/>
      <c r="X26" s="89"/>
      <c r="Y26" s="89"/>
      <c r="Z26" s="96"/>
    </row>
    <row r="27" spans="1:26" ht="21" x14ac:dyDescent="0.45">
      <c r="A27" s="89"/>
      <c r="B27" s="90" t="str">
        <f ca="1">IFERROR(OFFSET(DC[[#Headers],[Code Project]],MATCH(MYCS[[#This Row],[Project Code and Name ]],DC[Code Project],0),-3),"")</f>
        <v/>
      </c>
      <c r="C27" s="89"/>
      <c r="D27" s="91" t="str">
        <f ca="1">IFERROR(OFFSET(DC[[#Headers],[Code Project]],MATCH(MYCS[[#This Row],[Project Code and Name ]],DC[Code Project],0),1),"")</f>
        <v/>
      </c>
      <c r="E27" s="92" t="str">
        <f ca="1">IFERROR(OFFSET(DC[[#Headers],[Code Project]],MATCH(MYCS[[#This Row],[Project Code and Name ]],DC[Code Project],0),6),"")</f>
        <v/>
      </c>
      <c r="F27" s="89"/>
      <c r="G27" s="89"/>
      <c r="H27" s="93"/>
      <c r="I27" s="93"/>
      <c r="J27" s="93"/>
      <c r="K27" s="93"/>
      <c r="L27" s="93"/>
      <c r="M27" s="93"/>
      <c r="N27" s="94">
        <f>J27+K27+L27+MYCS[[#This Row],[Non contractual commitments]]</f>
        <v>0</v>
      </c>
      <c r="O27" s="93"/>
      <c r="P27" s="93"/>
      <c r="Q27" s="93"/>
      <c r="R27" s="93"/>
      <c r="S27" s="93"/>
      <c r="T27" s="93"/>
      <c r="U27" s="94">
        <f>SUM(MYCS[[#This Row],[FY26-27 sum (signed)]:[Cumulative spending to end FY 24/25]],MYCS[[#This Row],[Approved budget FY 25/26]])</f>
        <v>0</v>
      </c>
      <c r="V27" s="95">
        <f>MYCS[[#This Row],[Total Project Commitments]]-MYCS[[#This Row],[Total approved cost of the project by DC (Value in UGX)]]</f>
        <v>0</v>
      </c>
      <c r="W27" s="89"/>
      <c r="X27" s="89"/>
      <c r="Y27" s="89"/>
      <c r="Z27" s="96"/>
    </row>
    <row r="28" spans="1:26" ht="21" x14ac:dyDescent="0.45">
      <c r="A28" s="89"/>
      <c r="B28" s="90" t="str">
        <f ca="1">IFERROR(OFFSET(DC[[#Headers],[Code Project]],MATCH(MYCS[[#This Row],[Project Code and Name ]],DC[Code Project],0),-3),"")</f>
        <v/>
      </c>
      <c r="C28" s="89"/>
      <c r="D28" s="91" t="str">
        <f ca="1">IFERROR(OFFSET(DC[[#Headers],[Code Project]],MATCH(MYCS[[#This Row],[Project Code and Name ]],DC[Code Project],0),1),"")</f>
        <v/>
      </c>
      <c r="E28" s="92" t="str">
        <f ca="1">IFERROR(OFFSET(DC[[#Headers],[Code Project]],MATCH(MYCS[[#This Row],[Project Code and Name ]],DC[Code Project],0),6),"")</f>
        <v/>
      </c>
      <c r="F28" s="89"/>
      <c r="G28" s="89"/>
      <c r="H28" s="93"/>
      <c r="I28" s="93"/>
      <c r="J28" s="93"/>
      <c r="K28" s="93"/>
      <c r="L28" s="93"/>
      <c r="M28" s="93"/>
      <c r="N28" s="94">
        <f>J28+K28+L28+MYCS[[#This Row],[Non contractual commitments]]</f>
        <v>0</v>
      </c>
      <c r="O28" s="93"/>
      <c r="P28" s="93"/>
      <c r="Q28" s="93"/>
      <c r="R28" s="93"/>
      <c r="S28" s="93"/>
      <c r="T28" s="93"/>
      <c r="U28" s="94">
        <f>SUM(MYCS[[#This Row],[FY26-27 sum (signed)]:[Cumulative spending to end FY 24/25]],MYCS[[#This Row],[Approved budget FY 25/26]])</f>
        <v>0</v>
      </c>
      <c r="V28" s="95">
        <f>MYCS[[#This Row],[Total Project Commitments]]-MYCS[[#This Row],[Total approved cost of the project by DC (Value in UGX)]]</f>
        <v>0</v>
      </c>
      <c r="W28" s="89"/>
      <c r="X28" s="89"/>
      <c r="Y28" s="89"/>
      <c r="Z28" s="96"/>
    </row>
    <row r="29" spans="1:26" ht="21" x14ac:dyDescent="0.45">
      <c r="A29" s="89"/>
      <c r="B29" s="90" t="str">
        <f ca="1">IFERROR(OFFSET(DC[[#Headers],[Code Project]],MATCH(MYCS[[#This Row],[Project Code and Name ]],DC[Code Project],0),-3),"")</f>
        <v/>
      </c>
      <c r="C29" s="89"/>
      <c r="D29" s="91" t="str">
        <f ca="1">IFERROR(OFFSET(DC[[#Headers],[Code Project]],MATCH(MYCS[[#This Row],[Project Code and Name ]],DC[Code Project],0),1),"")</f>
        <v/>
      </c>
      <c r="E29" s="92" t="str">
        <f ca="1">IFERROR(OFFSET(DC[[#Headers],[Code Project]],MATCH(MYCS[[#This Row],[Project Code and Name ]],DC[Code Project],0),6),"")</f>
        <v/>
      </c>
      <c r="F29" s="89"/>
      <c r="G29" s="89"/>
      <c r="H29" s="93"/>
      <c r="I29" s="93"/>
      <c r="J29" s="93"/>
      <c r="K29" s="93"/>
      <c r="L29" s="93"/>
      <c r="M29" s="93"/>
      <c r="N29" s="94">
        <f>J29+K29+L29+MYCS[[#This Row],[Non contractual commitments]]</f>
        <v>0</v>
      </c>
      <c r="O29" s="93"/>
      <c r="P29" s="93"/>
      <c r="Q29" s="93"/>
      <c r="R29" s="93"/>
      <c r="S29" s="93"/>
      <c r="T29" s="93"/>
      <c r="U29" s="94">
        <f>SUM(MYCS[[#This Row],[FY26-27 sum (signed)]:[Cumulative spending to end FY 24/25]],MYCS[[#This Row],[Approved budget FY 25/26]])</f>
        <v>0</v>
      </c>
      <c r="V29" s="95">
        <f>MYCS[[#This Row],[Total Project Commitments]]-MYCS[[#This Row],[Total approved cost of the project by DC (Value in UGX)]]</f>
        <v>0</v>
      </c>
      <c r="W29" s="89"/>
      <c r="X29" s="89"/>
      <c r="Y29" s="89"/>
      <c r="Z29" s="96"/>
    </row>
    <row r="30" spans="1:26" ht="21" x14ac:dyDescent="0.45">
      <c r="A30" s="89"/>
      <c r="B30" s="90" t="str">
        <f ca="1">IFERROR(OFFSET(DC[[#Headers],[Code Project]],MATCH(MYCS[[#This Row],[Project Code and Name ]],DC[Code Project],0),-3),"")</f>
        <v/>
      </c>
      <c r="C30" s="89"/>
      <c r="D30" s="91" t="str">
        <f ca="1">IFERROR(OFFSET(DC[[#Headers],[Code Project]],MATCH(MYCS[[#This Row],[Project Code and Name ]],DC[Code Project],0),1),"")</f>
        <v/>
      </c>
      <c r="E30" s="92" t="str">
        <f ca="1">IFERROR(OFFSET(DC[[#Headers],[Code Project]],MATCH(MYCS[[#This Row],[Project Code and Name ]],DC[Code Project],0),6),"")</f>
        <v/>
      </c>
      <c r="F30" s="89"/>
      <c r="G30" s="89"/>
      <c r="H30" s="93"/>
      <c r="I30" s="93"/>
      <c r="J30" s="93"/>
      <c r="K30" s="93"/>
      <c r="L30" s="93"/>
      <c r="M30" s="93"/>
      <c r="N30" s="94">
        <f>J30+K30+L30+MYCS[[#This Row],[Non contractual commitments]]</f>
        <v>0</v>
      </c>
      <c r="O30" s="93"/>
      <c r="P30" s="93"/>
      <c r="Q30" s="93"/>
      <c r="R30" s="93"/>
      <c r="S30" s="93"/>
      <c r="T30" s="93"/>
      <c r="U30" s="94">
        <f>SUM(MYCS[[#This Row],[FY26-27 sum (signed)]:[Cumulative spending to end FY 24/25]],MYCS[[#This Row],[Approved budget FY 25/26]])</f>
        <v>0</v>
      </c>
      <c r="V30" s="95">
        <f>MYCS[[#This Row],[Total Project Commitments]]-MYCS[[#This Row],[Total approved cost of the project by DC (Value in UGX)]]</f>
        <v>0</v>
      </c>
      <c r="W30" s="89"/>
      <c r="X30" s="89"/>
      <c r="Y30" s="89"/>
      <c r="Z30" s="96"/>
    </row>
    <row r="31" spans="1:26" ht="21" x14ac:dyDescent="0.45">
      <c r="A31" s="89"/>
      <c r="B31" s="90" t="str">
        <f ca="1">IFERROR(OFFSET(DC[[#Headers],[Code Project]],MATCH(MYCS[[#This Row],[Project Code and Name ]],DC[Code Project],0),-3),"")</f>
        <v/>
      </c>
      <c r="C31" s="89"/>
      <c r="D31" s="91" t="str">
        <f ca="1">IFERROR(OFFSET(DC[[#Headers],[Code Project]],MATCH(MYCS[[#This Row],[Project Code and Name ]],DC[Code Project],0),1),"")</f>
        <v/>
      </c>
      <c r="E31" s="92" t="str">
        <f ca="1">IFERROR(OFFSET(DC[[#Headers],[Code Project]],MATCH(MYCS[[#This Row],[Project Code and Name ]],DC[Code Project],0),6),"")</f>
        <v/>
      </c>
      <c r="F31" s="89"/>
      <c r="G31" s="89"/>
      <c r="H31" s="93"/>
      <c r="I31" s="93"/>
      <c r="J31" s="93"/>
      <c r="K31" s="93"/>
      <c r="L31" s="93"/>
      <c r="M31" s="93"/>
      <c r="N31" s="94">
        <f>J31+K31+L31+MYCS[[#This Row],[Non contractual commitments]]</f>
        <v>0</v>
      </c>
      <c r="O31" s="93"/>
      <c r="P31" s="93"/>
      <c r="Q31" s="93"/>
      <c r="R31" s="93"/>
      <c r="S31" s="93"/>
      <c r="T31" s="93"/>
      <c r="U31" s="94">
        <f>SUM(MYCS[[#This Row],[FY26-27 sum (signed)]:[Cumulative spending to end FY 24/25]],MYCS[[#This Row],[Approved budget FY 25/26]])</f>
        <v>0</v>
      </c>
      <c r="V31" s="95">
        <f>MYCS[[#This Row],[Total Project Commitments]]-MYCS[[#This Row],[Total approved cost of the project by DC (Value in UGX)]]</f>
        <v>0</v>
      </c>
      <c r="W31" s="89"/>
      <c r="X31" s="89"/>
      <c r="Y31" s="89"/>
      <c r="Z31" s="96"/>
    </row>
    <row r="32" spans="1:26" ht="21" x14ac:dyDescent="0.45">
      <c r="A32" s="89"/>
      <c r="B32" s="90" t="str">
        <f ca="1">IFERROR(OFFSET(DC[[#Headers],[Code Project]],MATCH(MYCS[[#This Row],[Project Code and Name ]],DC[Code Project],0),-3),"")</f>
        <v/>
      </c>
      <c r="C32" s="89"/>
      <c r="D32" s="91" t="str">
        <f ca="1">IFERROR(OFFSET(DC[[#Headers],[Code Project]],MATCH(MYCS[[#This Row],[Project Code and Name ]],DC[Code Project],0),1),"")</f>
        <v/>
      </c>
      <c r="E32" s="92" t="str">
        <f ca="1">IFERROR(OFFSET(DC[[#Headers],[Code Project]],MATCH(MYCS[[#This Row],[Project Code and Name ]],DC[Code Project],0),6),"")</f>
        <v/>
      </c>
      <c r="F32" s="89"/>
      <c r="G32" s="89"/>
      <c r="H32" s="93"/>
      <c r="I32" s="93"/>
      <c r="J32" s="93"/>
      <c r="K32" s="93"/>
      <c r="L32" s="93"/>
      <c r="M32" s="93"/>
      <c r="N32" s="94">
        <f>J32+K32+L32+MYCS[[#This Row],[Non contractual commitments]]</f>
        <v>0</v>
      </c>
      <c r="O32" s="93"/>
      <c r="P32" s="93"/>
      <c r="Q32" s="93"/>
      <c r="R32" s="93"/>
      <c r="S32" s="93"/>
      <c r="T32" s="93"/>
      <c r="U32" s="94">
        <f>SUM(MYCS[[#This Row],[FY26-27 sum (signed)]:[Cumulative spending to end FY 24/25]],MYCS[[#This Row],[Approved budget FY 25/26]])</f>
        <v>0</v>
      </c>
      <c r="V32" s="95">
        <f>MYCS[[#This Row],[Total Project Commitments]]-MYCS[[#This Row],[Total approved cost of the project by DC (Value in UGX)]]</f>
        <v>0</v>
      </c>
      <c r="W32" s="89"/>
      <c r="X32" s="89"/>
      <c r="Y32" s="89"/>
      <c r="Z32" s="96"/>
    </row>
    <row r="33" spans="1:26" ht="21" x14ac:dyDescent="0.45">
      <c r="A33" s="89"/>
      <c r="B33" s="90" t="str">
        <f ca="1">IFERROR(OFFSET(DC[[#Headers],[Code Project]],MATCH(MYCS[[#This Row],[Project Code and Name ]],DC[Code Project],0),-3),"")</f>
        <v/>
      </c>
      <c r="C33" s="89"/>
      <c r="D33" s="91" t="str">
        <f ca="1">IFERROR(OFFSET(DC[[#Headers],[Code Project]],MATCH(MYCS[[#This Row],[Project Code and Name ]],DC[Code Project],0),1),"")</f>
        <v/>
      </c>
      <c r="E33" s="92" t="str">
        <f ca="1">IFERROR(OFFSET(DC[[#Headers],[Code Project]],MATCH(MYCS[[#This Row],[Project Code and Name ]],DC[Code Project],0),6),"")</f>
        <v/>
      </c>
      <c r="F33" s="89"/>
      <c r="G33" s="89"/>
      <c r="H33" s="93"/>
      <c r="I33" s="93"/>
      <c r="J33" s="93"/>
      <c r="K33" s="93"/>
      <c r="L33" s="93"/>
      <c r="M33" s="93"/>
      <c r="N33" s="94">
        <f>J33+K33+L33+MYCS[[#This Row],[Non contractual commitments]]</f>
        <v>0</v>
      </c>
      <c r="O33" s="93"/>
      <c r="P33" s="93"/>
      <c r="Q33" s="93"/>
      <c r="R33" s="93"/>
      <c r="S33" s="93"/>
      <c r="T33" s="93"/>
      <c r="U33" s="94">
        <f>SUM(MYCS[[#This Row],[FY26-27 sum (signed)]:[Cumulative spending to end FY 24/25]],MYCS[[#This Row],[Approved budget FY 25/26]])</f>
        <v>0</v>
      </c>
      <c r="V33" s="95">
        <f>MYCS[[#This Row],[Total Project Commitments]]-MYCS[[#This Row],[Total approved cost of the project by DC (Value in UGX)]]</f>
        <v>0</v>
      </c>
      <c r="W33" s="89"/>
      <c r="X33" s="89"/>
      <c r="Y33" s="89"/>
      <c r="Z33" s="96"/>
    </row>
    <row r="34" spans="1:26" ht="21" x14ac:dyDescent="0.45">
      <c r="A34" s="89"/>
      <c r="B34" s="90" t="str">
        <f ca="1">IFERROR(OFFSET(DC[[#Headers],[Code Project]],MATCH(MYCS[[#This Row],[Project Code and Name ]],DC[Code Project],0),-3),"")</f>
        <v/>
      </c>
      <c r="C34" s="89"/>
      <c r="D34" s="91" t="str">
        <f ca="1">IFERROR(OFFSET(DC[[#Headers],[Code Project]],MATCH(MYCS[[#This Row],[Project Code and Name ]],DC[Code Project],0),1),"")</f>
        <v/>
      </c>
      <c r="E34" s="92" t="str">
        <f ca="1">IFERROR(OFFSET(DC[[#Headers],[Code Project]],MATCH(MYCS[[#This Row],[Project Code and Name ]],DC[Code Project],0),6),"")</f>
        <v/>
      </c>
      <c r="F34" s="89"/>
      <c r="G34" s="89"/>
      <c r="H34" s="93"/>
      <c r="I34" s="93"/>
      <c r="J34" s="93"/>
      <c r="K34" s="93"/>
      <c r="L34" s="93"/>
      <c r="M34" s="93"/>
      <c r="N34" s="94">
        <f>J34+K34+L34+MYCS[[#This Row],[Non contractual commitments]]</f>
        <v>0</v>
      </c>
      <c r="O34" s="93"/>
      <c r="P34" s="93"/>
      <c r="Q34" s="93"/>
      <c r="R34" s="93"/>
      <c r="S34" s="93"/>
      <c r="T34" s="93"/>
      <c r="U34" s="94">
        <f>SUM(MYCS[[#This Row],[FY26-27 sum (signed)]:[Cumulative spending to end FY 24/25]],MYCS[[#This Row],[Approved budget FY 25/26]])</f>
        <v>0</v>
      </c>
      <c r="V34" s="95">
        <f>MYCS[[#This Row],[Total Project Commitments]]-MYCS[[#This Row],[Total approved cost of the project by DC (Value in UGX)]]</f>
        <v>0</v>
      </c>
      <c r="W34" s="89"/>
      <c r="X34" s="89"/>
      <c r="Y34" s="89"/>
      <c r="Z34" s="96"/>
    </row>
    <row r="35" spans="1:26" ht="21" x14ac:dyDescent="0.45">
      <c r="A35" s="89"/>
      <c r="B35" s="90" t="str">
        <f ca="1">IFERROR(OFFSET(DC[[#Headers],[Code Project]],MATCH(MYCS[[#This Row],[Project Code and Name ]],DC[Code Project],0),-3),"")</f>
        <v/>
      </c>
      <c r="C35" s="89"/>
      <c r="D35" s="91" t="str">
        <f ca="1">IFERROR(OFFSET(DC[[#Headers],[Code Project]],MATCH(MYCS[[#This Row],[Project Code and Name ]],DC[Code Project],0),1),"")</f>
        <v/>
      </c>
      <c r="E35" s="92" t="str">
        <f ca="1">IFERROR(OFFSET(DC[[#Headers],[Code Project]],MATCH(MYCS[[#This Row],[Project Code and Name ]],DC[Code Project],0),6),"")</f>
        <v/>
      </c>
      <c r="F35" s="89"/>
      <c r="G35" s="89"/>
      <c r="H35" s="93"/>
      <c r="I35" s="93"/>
      <c r="J35" s="93"/>
      <c r="K35" s="93"/>
      <c r="L35" s="93"/>
      <c r="M35" s="93"/>
      <c r="N35" s="94">
        <f>J35+K35+L35+MYCS[[#This Row],[Non contractual commitments]]</f>
        <v>0</v>
      </c>
      <c r="O35" s="93"/>
      <c r="P35" s="93"/>
      <c r="Q35" s="93"/>
      <c r="R35" s="93"/>
      <c r="S35" s="93"/>
      <c r="T35" s="93"/>
      <c r="U35" s="94">
        <f>SUM(MYCS[[#This Row],[FY26-27 sum (signed)]:[Cumulative spending to end FY 24/25]],MYCS[[#This Row],[Approved budget FY 25/26]])</f>
        <v>0</v>
      </c>
      <c r="V35" s="95">
        <f>MYCS[[#This Row],[Total Project Commitments]]-MYCS[[#This Row],[Total approved cost of the project by DC (Value in UGX)]]</f>
        <v>0</v>
      </c>
      <c r="W35" s="89"/>
      <c r="X35" s="89"/>
      <c r="Y35" s="89"/>
      <c r="Z35" s="96"/>
    </row>
    <row r="36" spans="1:26" ht="21" x14ac:dyDescent="0.45">
      <c r="A36" s="89"/>
      <c r="B36" s="90" t="str">
        <f ca="1">IFERROR(OFFSET(DC[[#Headers],[Code Project]],MATCH(MYCS[[#This Row],[Project Code and Name ]],DC[Code Project],0),-3),"")</f>
        <v/>
      </c>
      <c r="C36" s="89"/>
      <c r="D36" s="91" t="str">
        <f ca="1">IFERROR(OFFSET(DC[[#Headers],[Code Project]],MATCH(MYCS[[#This Row],[Project Code and Name ]],DC[Code Project],0),1),"")</f>
        <v/>
      </c>
      <c r="E36" s="92" t="str">
        <f ca="1">IFERROR(OFFSET(DC[[#Headers],[Code Project]],MATCH(MYCS[[#This Row],[Project Code and Name ]],DC[Code Project],0),6),"")</f>
        <v/>
      </c>
      <c r="F36" s="89"/>
      <c r="G36" s="89"/>
      <c r="H36" s="93"/>
      <c r="I36" s="93"/>
      <c r="J36" s="93"/>
      <c r="K36" s="93"/>
      <c r="L36" s="93"/>
      <c r="M36" s="93"/>
      <c r="N36" s="94">
        <f>J36+K36+L36+MYCS[[#This Row],[Non contractual commitments]]</f>
        <v>0</v>
      </c>
      <c r="O36" s="93"/>
      <c r="P36" s="93"/>
      <c r="Q36" s="93"/>
      <c r="R36" s="93"/>
      <c r="S36" s="93"/>
      <c r="T36" s="93"/>
      <c r="U36" s="94">
        <f>SUM(MYCS[[#This Row],[FY26-27 sum (signed)]:[Cumulative spending to end FY 24/25]],MYCS[[#This Row],[Approved budget FY 25/26]])</f>
        <v>0</v>
      </c>
      <c r="V36" s="95">
        <f>MYCS[[#This Row],[Total Project Commitments]]-MYCS[[#This Row],[Total approved cost of the project by DC (Value in UGX)]]</f>
        <v>0</v>
      </c>
      <c r="W36" s="89"/>
      <c r="X36" s="89"/>
      <c r="Y36" s="89"/>
      <c r="Z36" s="96"/>
    </row>
    <row r="37" spans="1:26" ht="21" x14ac:dyDescent="0.45">
      <c r="A37" s="89"/>
      <c r="B37" s="90" t="str">
        <f ca="1">IFERROR(OFFSET(DC[[#Headers],[Code Project]],MATCH(MYCS[[#This Row],[Project Code and Name ]],DC[Code Project],0),-3),"")</f>
        <v/>
      </c>
      <c r="C37" s="89"/>
      <c r="D37" s="91" t="str">
        <f ca="1">IFERROR(OFFSET(DC[[#Headers],[Code Project]],MATCH(MYCS[[#This Row],[Project Code and Name ]],DC[Code Project],0),1),"")</f>
        <v/>
      </c>
      <c r="E37" s="92" t="str">
        <f ca="1">IFERROR(OFFSET(DC[[#Headers],[Code Project]],MATCH(MYCS[[#This Row],[Project Code and Name ]],DC[Code Project],0),6),"")</f>
        <v/>
      </c>
      <c r="F37" s="89"/>
      <c r="G37" s="89"/>
      <c r="H37" s="93"/>
      <c r="I37" s="93"/>
      <c r="J37" s="93"/>
      <c r="K37" s="93"/>
      <c r="L37" s="93"/>
      <c r="M37" s="93"/>
      <c r="N37" s="94">
        <f>J37+K37+L37+MYCS[[#This Row],[Non contractual commitments]]</f>
        <v>0</v>
      </c>
      <c r="O37" s="93"/>
      <c r="P37" s="93"/>
      <c r="Q37" s="93"/>
      <c r="R37" s="93"/>
      <c r="S37" s="93"/>
      <c r="T37" s="93"/>
      <c r="U37" s="94">
        <f>SUM(MYCS[[#This Row],[FY26-27 sum (signed)]:[Cumulative spending to end FY 24/25]],MYCS[[#This Row],[Approved budget FY 25/26]])</f>
        <v>0</v>
      </c>
      <c r="V37" s="95">
        <f>MYCS[[#This Row],[Total Project Commitments]]-MYCS[[#This Row],[Total approved cost of the project by DC (Value in UGX)]]</f>
        <v>0</v>
      </c>
      <c r="W37" s="89"/>
      <c r="X37" s="89"/>
      <c r="Y37" s="89"/>
      <c r="Z37" s="96"/>
    </row>
    <row r="38" spans="1:26" ht="21" x14ac:dyDescent="0.45">
      <c r="A38" s="89"/>
      <c r="B38" s="90" t="str">
        <f ca="1">IFERROR(OFFSET(DC[[#Headers],[Code Project]],MATCH(MYCS[[#This Row],[Project Code and Name ]],DC[Code Project],0),-3),"")</f>
        <v/>
      </c>
      <c r="C38" s="89"/>
      <c r="D38" s="91" t="str">
        <f ca="1">IFERROR(OFFSET(DC[[#Headers],[Code Project]],MATCH(MYCS[[#This Row],[Project Code and Name ]],DC[Code Project],0),1),"")</f>
        <v/>
      </c>
      <c r="E38" s="92" t="str">
        <f ca="1">IFERROR(OFFSET(DC[[#Headers],[Code Project]],MATCH(MYCS[[#This Row],[Project Code and Name ]],DC[Code Project],0),6),"")</f>
        <v/>
      </c>
      <c r="F38" s="89"/>
      <c r="G38" s="89"/>
      <c r="H38" s="93"/>
      <c r="I38" s="93"/>
      <c r="J38" s="93"/>
      <c r="K38" s="93"/>
      <c r="L38" s="93"/>
      <c r="M38" s="93"/>
      <c r="N38" s="94">
        <f>J38+K38+L38+MYCS[[#This Row],[Non contractual commitments]]</f>
        <v>0</v>
      </c>
      <c r="O38" s="93"/>
      <c r="P38" s="93"/>
      <c r="Q38" s="93"/>
      <c r="R38" s="93"/>
      <c r="S38" s="93"/>
      <c r="T38" s="93"/>
      <c r="U38" s="94">
        <f>SUM(MYCS[[#This Row],[FY26-27 sum (signed)]:[Cumulative spending to end FY 24/25]],MYCS[[#This Row],[Approved budget FY 25/26]])</f>
        <v>0</v>
      </c>
      <c r="V38" s="95">
        <f>MYCS[[#This Row],[Total Project Commitments]]-MYCS[[#This Row],[Total approved cost of the project by DC (Value in UGX)]]</f>
        <v>0</v>
      </c>
      <c r="W38" s="89"/>
      <c r="X38" s="89"/>
      <c r="Y38" s="89"/>
      <c r="Z38" s="96"/>
    </row>
    <row r="39" spans="1:26" ht="21" x14ac:dyDescent="0.45">
      <c r="A39" s="89"/>
      <c r="B39" s="90" t="str">
        <f ca="1">IFERROR(OFFSET(DC[[#Headers],[Code Project]],MATCH(MYCS[[#This Row],[Project Code and Name ]],DC[Code Project],0),-3),"")</f>
        <v/>
      </c>
      <c r="C39" s="89"/>
      <c r="D39" s="91" t="str">
        <f ca="1">IFERROR(OFFSET(DC[[#Headers],[Code Project]],MATCH(MYCS[[#This Row],[Project Code and Name ]],DC[Code Project],0),1),"")</f>
        <v/>
      </c>
      <c r="E39" s="92" t="str">
        <f ca="1">IFERROR(OFFSET(DC[[#Headers],[Code Project]],MATCH(MYCS[[#This Row],[Project Code and Name ]],DC[Code Project],0),6),"")</f>
        <v/>
      </c>
      <c r="F39" s="89"/>
      <c r="G39" s="89"/>
      <c r="H39" s="93"/>
      <c r="I39" s="93"/>
      <c r="J39" s="93"/>
      <c r="K39" s="93"/>
      <c r="L39" s="93"/>
      <c r="M39" s="93"/>
      <c r="N39" s="94">
        <f>J39+K39+L39+MYCS[[#This Row],[Non contractual commitments]]</f>
        <v>0</v>
      </c>
      <c r="O39" s="93"/>
      <c r="P39" s="93"/>
      <c r="Q39" s="93"/>
      <c r="R39" s="93"/>
      <c r="S39" s="93"/>
      <c r="T39" s="93"/>
      <c r="U39" s="94">
        <f>SUM(MYCS[[#This Row],[FY26-27 sum (signed)]:[Cumulative spending to end FY 24/25]],MYCS[[#This Row],[Approved budget FY 25/26]])</f>
        <v>0</v>
      </c>
      <c r="V39" s="95">
        <f>MYCS[[#This Row],[Total Project Commitments]]-MYCS[[#This Row],[Total approved cost of the project by DC (Value in UGX)]]</f>
        <v>0</v>
      </c>
      <c r="W39" s="89"/>
      <c r="X39" s="89"/>
      <c r="Y39" s="89"/>
      <c r="Z39" s="96"/>
    </row>
    <row r="40" spans="1:26" ht="21" x14ac:dyDescent="0.45">
      <c r="A40" s="89"/>
      <c r="B40" s="90" t="str">
        <f ca="1">IFERROR(OFFSET(DC[[#Headers],[Code Project]],MATCH(MYCS[[#This Row],[Project Code and Name ]],DC[Code Project],0),-3),"")</f>
        <v/>
      </c>
      <c r="C40" s="89"/>
      <c r="D40" s="91" t="str">
        <f ca="1">IFERROR(OFFSET(DC[[#Headers],[Code Project]],MATCH(MYCS[[#This Row],[Project Code and Name ]],DC[Code Project],0),1),"")</f>
        <v/>
      </c>
      <c r="E40" s="92" t="str">
        <f ca="1">IFERROR(OFFSET(DC[[#Headers],[Code Project]],MATCH(MYCS[[#This Row],[Project Code and Name ]],DC[Code Project],0),6),"")</f>
        <v/>
      </c>
      <c r="F40" s="89"/>
      <c r="G40" s="89"/>
      <c r="H40" s="93"/>
      <c r="I40" s="93"/>
      <c r="J40" s="93"/>
      <c r="K40" s="93"/>
      <c r="L40" s="93"/>
      <c r="M40" s="93"/>
      <c r="N40" s="94">
        <f>J40+K40+L40+MYCS[[#This Row],[Non contractual commitments]]</f>
        <v>0</v>
      </c>
      <c r="O40" s="93"/>
      <c r="P40" s="93"/>
      <c r="Q40" s="93"/>
      <c r="R40" s="93"/>
      <c r="S40" s="93"/>
      <c r="T40" s="93"/>
      <c r="U40" s="94">
        <f>SUM(MYCS[[#This Row],[FY26-27 sum (signed)]:[Cumulative spending to end FY 24/25]],MYCS[[#This Row],[Approved budget FY 25/26]])</f>
        <v>0</v>
      </c>
      <c r="V40" s="95">
        <f>MYCS[[#This Row],[Total Project Commitments]]-MYCS[[#This Row],[Total approved cost of the project by DC (Value in UGX)]]</f>
        <v>0</v>
      </c>
      <c r="W40" s="89"/>
      <c r="X40" s="89"/>
      <c r="Y40" s="89"/>
      <c r="Z40" s="96"/>
    </row>
    <row r="41" spans="1:26" ht="21" x14ac:dyDescent="0.45">
      <c r="A41" s="89"/>
      <c r="B41" s="90" t="str">
        <f ca="1">IFERROR(OFFSET(DC[[#Headers],[Code Project]],MATCH(MYCS[[#This Row],[Project Code and Name ]],DC[Code Project],0),-3),"")</f>
        <v/>
      </c>
      <c r="C41" s="89"/>
      <c r="D41" s="91" t="str">
        <f ca="1">IFERROR(OFFSET(DC[[#Headers],[Code Project]],MATCH(MYCS[[#This Row],[Project Code and Name ]],DC[Code Project],0),1),"")</f>
        <v/>
      </c>
      <c r="E41" s="92" t="str">
        <f ca="1">IFERROR(OFFSET(DC[[#Headers],[Code Project]],MATCH(MYCS[[#This Row],[Project Code and Name ]],DC[Code Project],0),6),"")</f>
        <v/>
      </c>
      <c r="F41" s="89"/>
      <c r="G41" s="89"/>
      <c r="H41" s="93"/>
      <c r="I41" s="93"/>
      <c r="J41" s="93"/>
      <c r="K41" s="93"/>
      <c r="L41" s="93"/>
      <c r="M41" s="93"/>
      <c r="N41" s="94">
        <f>J41+K41+L41+MYCS[[#This Row],[Non contractual commitments]]</f>
        <v>0</v>
      </c>
      <c r="O41" s="93"/>
      <c r="P41" s="93"/>
      <c r="Q41" s="93"/>
      <c r="R41" s="93"/>
      <c r="S41" s="93"/>
      <c r="T41" s="93"/>
      <c r="U41" s="94">
        <f>SUM(MYCS[[#This Row],[FY26-27 sum (signed)]:[Cumulative spending to end FY 24/25]],MYCS[[#This Row],[Approved budget FY 25/26]])</f>
        <v>0</v>
      </c>
      <c r="V41" s="95">
        <f>MYCS[[#This Row],[Total Project Commitments]]-MYCS[[#This Row],[Total approved cost of the project by DC (Value in UGX)]]</f>
        <v>0</v>
      </c>
      <c r="W41" s="89"/>
      <c r="X41" s="89"/>
      <c r="Y41" s="89"/>
      <c r="Z41" s="96"/>
    </row>
    <row r="42" spans="1:26" ht="21" x14ac:dyDescent="0.45">
      <c r="A42" s="89"/>
      <c r="B42" s="90" t="str">
        <f ca="1">IFERROR(OFFSET(DC[[#Headers],[Code Project]],MATCH(MYCS[[#This Row],[Project Code and Name ]],DC[Code Project],0),-3),"")</f>
        <v/>
      </c>
      <c r="C42" s="89"/>
      <c r="D42" s="91" t="str">
        <f ca="1">IFERROR(OFFSET(DC[[#Headers],[Code Project]],MATCH(MYCS[[#This Row],[Project Code and Name ]],DC[Code Project],0),1),"")</f>
        <v/>
      </c>
      <c r="E42" s="92" t="str">
        <f ca="1">IFERROR(OFFSET(DC[[#Headers],[Code Project]],MATCH(MYCS[[#This Row],[Project Code and Name ]],DC[Code Project],0),6),"")</f>
        <v/>
      </c>
      <c r="F42" s="89"/>
      <c r="G42" s="89"/>
      <c r="H42" s="93"/>
      <c r="I42" s="93"/>
      <c r="J42" s="93"/>
      <c r="K42" s="93"/>
      <c r="L42" s="93"/>
      <c r="M42" s="93"/>
      <c r="N42" s="94">
        <f>J42+K42+L42+MYCS[[#This Row],[Non contractual commitments]]</f>
        <v>0</v>
      </c>
      <c r="O42" s="93"/>
      <c r="P42" s="93"/>
      <c r="Q42" s="93"/>
      <c r="R42" s="93"/>
      <c r="S42" s="93"/>
      <c r="T42" s="93"/>
      <c r="U42" s="94">
        <f>SUM(MYCS[[#This Row],[FY26-27 sum (signed)]:[Cumulative spending to end FY 24/25]],MYCS[[#This Row],[Approved budget FY 25/26]])</f>
        <v>0</v>
      </c>
      <c r="V42" s="95">
        <f>MYCS[[#This Row],[Total Project Commitments]]-MYCS[[#This Row],[Total approved cost of the project by DC (Value in UGX)]]</f>
        <v>0</v>
      </c>
      <c r="W42" s="89"/>
      <c r="X42" s="89"/>
      <c r="Y42" s="89"/>
      <c r="Z42" s="96"/>
    </row>
    <row r="43" spans="1:26" ht="21" x14ac:dyDescent="0.45">
      <c r="A43" s="89"/>
      <c r="B43" s="90" t="str">
        <f ca="1">IFERROR(OFFSET(DC[[#Headers],[Code Project]],MATCH(MYCS[[#This Row],[Project Code and Name ]],DC[Code Project],0),-3),"")</f>
        <v/>
      </c>
      <c r="C43" s="89"/>
      <c r="D43" s="91" t="str">
        <f ca="1">IFERROR(OFFSET(DC[[#Headers],[Code Project]],MATCH(MYCS[[#This Row],[Project Code and Name ]],DC[Code Project],0),1),"")</f>
        <v/>
      </c>
      <c r="E43" s="92" t="str">
        <f ca="1">IFERROR(OFFSET(DC[[#Headers],[Code Project]],MATCH(MYCS[[#This Row],[Project Code and Name ]],DC[Code Project],0),6),"")</f>
        <v/>
      </c>
      <c r="F43" s="89"/>
      <c r="G43" s="89"/>
      <c r="H43" s="93"/>
      <c r="I43" s="93"/>
      <c r="J43" s="93"/>
      <c r="K43" s="93"/>
      <c r="L43" s="93"/>
      <c r="M43" s="93"/>
      <c r="N43" s="94">
        <f>J43+K43+L43+MYCS[[#This Row],[Non contractual commitments]]</f>
        <v>0</v>
      </c>
      <c r="O43" s="93"/>
      <c r="P43" s="93"/>
      <c r="Q43" s="93"/>
      <c r="R43" s="93"/>
      <c r="S43" s="93"/>
      <c r="T43" s="93"/>
      <c r="U43" s="94">
        <f>SUM(MYCS[[#This Row],[FY26-27 sum (signed)]:[Cumulative spending to end FY 24/25]],MYCS[[#This Row],[Approved budget FY 25/26]])</f>
        <v>0</v>
      </c>
      <c r="V43" s="95">
        <f>MYCS[[#This Row],[Total Project Commitments]]-MYCS[[#This Row],[Total approved cost of the project by DC (Value in UGX)]]</f>
        <v>0</v>
      </c>
      <c r="W43" s="89"/>
      <c r="X43" s="89"/>
      <c r="Y43" s="89"/>
      <c r="Z43" s="96"/>
    </row>
    <row r="44" spans="1:26" ht="21" x14ac:dyDescent="0.45">
      <c r="A44" s="89"/>
      <c r="B44" s="90" t="str">
        <f ca="1">IFERROR(OFFSET(DC[[#Headers],[Code Project]],MATCH(MYCS[[#This Row],[Project Code and Name ]],DC[Code Project],0),-3),"")</f>
        <v/>
      </c>
      <c r="C44" s="89"/>
      <c r="D44" s="91" t="str">
        <f ca="1">IFERROR(OFFSET(DC[[#Headers],[Code Project]],MATCH(MYCS[[#This Row],[Project Code and Name ]],DC[Code Project],0),1),"")</f>
        <v/>
      </c>
      <c r="E44" s="92" t="str">
        <f ca="1">IFERROR(OFFSET(DC[[#Headers],[Code Project]],MATCH(MYCS[[#This Row],[Project Code and Name ]],DC[Code Project],0),6),"")</f>
        <v/>
      </c>
      <c r="F44" s="89"/>
      <c r="G44" s="89"/>
      <c r="H44" s="93"/>
      <c r="I44" s="93"/>
      <c r="J44" s="93"/>
      <c r="K44" s="93"/>
      <c r="L44" s="93"/>
      <c r="M44" s="93"/>
      <c r="N44" s="94">
        <f>J44+K44+L44+MYCS[[#This Row],[Non contractual commitments]]</f>
        <v>0</v>
      </c>
      <c r="O44" s="93"/>
      <c r="P44" s="93"/>
      <c r="Q44" s="93"/>
      <c r="R44" s="93"/>
      <c r="S44" s="93"/>
      <c r="T44" s="93"/>
      <c r="U44" s="94">
        <f>SUM(MYCS[[#This Row],[FY26-27 sum (signed)]:[Cumulative spending to end FY 24/25]],MYCS[[#This Row],[Approved budget FY 25/26]])</f>
        <v>0</v>
      </c>
      <c r="V44" s="95">
        <f>MYCS[[#This Row],[Total Project Commitments]]-MYCS[[#This Row],[Total approved cost of the project by DC (Value in UGX)]]</f>
        <v>0</v>
      </c>
      <c r="W44" s="89"/>
      <c r="X44" s="89"/>
      <c r="Y44" s="89"/>
      <c r="Z44" s="96"/>
    </row>
    <row r="45" spans="1:26" ht="21" x14ac:dyDescent="0.45">
      <c r="A45" s="89"/>
      <c r="B45" s="90" t="str">
        <f ca="1">IFERROR(OFFSET(DC[[#Headers],[Code Project]],MATCH(MYCS[[#This Row],[Project Code and Name ]],DC[Code Project],0),-3),"")</f>
        <v/>
      </c>
      <c r="C45" s="89"/>
      <c r="D45" s="91" t="str">
        <f ca="1">IFERROR(OFFSET(DC[[#Headers],[Code Project]],MATCH(MYCS[[#This Row],[Project Code and Name ]],DC[Code Project],0),1),"")</f>
        <v/>
      </c>
      <c r="E45" s="92" t="str">
        <f ca="1">IFERROR(OFFSET(DC[[#Headers],[Code Project]],MATCH(MYCS[[#This Row],[Project Code and Name ]],DC[Code Project],0),6),"")</f>
        <v/>
      </c>
      <c r="F45" s="89"/>
      <c r="G45" s="89"/>
      <c r="H45" s="93"/>
      <c r="I45" s="93"/>
      <c r="J45" s="93"/>
      <c r="K45" s="93"/>
      <c r="L45" s="93"/>
      <c r="M45" s="93"/>
      <c r="N45" s="94">
        <f>J45+K45+L45+MYCS[[#This Row],[Non contractual commitments]]</f>
        <v>0</v>
      </c>
      <c r="O45" s="93"/>
      <c r="P45" s="93"/>
      <c r="Q45" s="93"/>
      <c r="R45" s="93"/>
      <c r="S45" s="93"/>
      <c r="T45" s="93"/>
      <c r="U45" s="94">
        <f>SUM(MYCS[[#This Row],[FY26-27 sum (signed)]:[Cumulative spending to end FY 24/25]],MYCS[[#This Row],[Approved budget FY 25/26]])</f>
        <v>0</v>
      </c>
      <c r="V45" s="95">
        <f>MYCS[[#This Row],[Total Project Commitments]]-MYCS[[#This Row],[Total approved cost of the project by DC (Value in UGX)]]</f>
        <v>0</v>
      </c>
      <c r="W45" s="89"/>
      <c r="X45" s="89"/>
      <c r="Y45" s="89"/>
      <c r="Z45" s="96"/>
    </row>
    <row r="46" spans="1:26" ht="21" x14ac:dyDescent="0.45">
      <c r="A46" s="89"/>
      <c r="B46" s="90" t="str">
        <f ca="1">IFERROR(OFFSET(DC[[#Headers],[Code Project]],MATCH(MYCS[[#This Row],[Project Code and Name ]],DC[Code Project],0),-3),"")</f>
        <v/>
      </c>
      <c r="C46" s="89"/>
      <c r="D46" s="91" t="str">
        <f ca="1">IFERROR(OFFSET(DC[[#Headers],[Code Project]],MATCH(MYCS[[#This Row],[Project Code and Name ]],DC[Code Project],0),1),"")</f>
        <v/>
      </c>
      <c r="E46" s="92" t="str">
        <f ca="1">IFERROR(OFFSET(DC[[#Headers],[Code Project]],MATCH(MYCS[[#This Row],[Project Code and Name ]],DC[Code Project],0),6),"")</f>
        <v/>
      </c>
      <c r="F46" s="89"/>
      <c r="G46" s="89"/>
      <c r="H46" s="93"/>
      <c r="I46" s="93"/>
      <c r="J46" s="93"/>
      <c r="K46" s="93"/>
      <c r="L46" s="93"/>
      <c r="M46" s="93"/>
      <c r="N46" s="94">
        <f>J46+K46+L46+MYCS[[#This Row],[Non contractual commitments]]</f>
        <v>0</v>
      </c>
      <c r="O46" s="93"/>
      <c r="P46" s="93"/>
      <c r="Q46" s="93"/>
      <c r="R46" s="93"/>
      <c r="S46" s="93"/>
      <c r="T46" s="93"/>
      <c r="U46" s="94">
        <f>SUM(MYCS[[#This Row],[FY26-27 sum (signed)]:[Cumulative spending to end FY 24/25]],MYCS[[#This Row],[Approved budget FY 25/26]])</f>
        <v>0</v>
      </c>
      <c r="V46" s="95">
        <f>MYCS[[#This Row],[Total Project Commitments]]-MYCS[[#This Row],[Total approved cost of the project by DC (Value in UGX)]]</f>
        <v>0</v>
      </c>
      <c r="W46" s="89"/>
      <c r="X46" s="89"/>
      <c r="Y46" s="89"/>
      <c r="Z46" s="96"/>
    </row>
    <row r="47" spans="1:26" ht="21" x14ac:dyDescent="0.45">
      <c r="A47" s="89"/>
      <c r="B47" s="90" t="str">
        <f ca="1">IFERROR(OFFSET(DC[[#Headers],[Code Project]],MATCH(MYCS[[#This Row],[Project Code and Name ]],DC[Code Project],0),-3),"")</f>
        <v/>
      </c>
      <c r="C47" s="89"/>
      <c r="D47" s="91" t="str">
        <f ca="1">IFERROR(OFFSET(DC[[#Headers],[Code Project]],MATCH(MYCS[[#This Row],[Project Code and Name ]],DC[Code Project],0),1),"")</f>
        <v/>
      </c>
      <c r="E47" s="92" t="str">
        <f ca="1">IFERROR(OFFSET(DC[[#Headers],[Code Project]],MATCH(MYCS[[#This Row],[Project Code and Name ]],DC[Code Project],0),6),"")</f>
        <v/>
      </c>
      <c r="F47" s="89"/>
      <c r="G47" s="89"/>
      <c r="H47" s="93"/>
      <c r="I47" s="93"/>
      <c r="J47" s="93"/>
      <c r="K47" s="93"/>
      <c r="L47" s="93"/>
      <c r="M47" s="93"/>
      <c r="N47" s="94">
        <f>J47+K47+L47+MYCS[[#This Row],[Non contractual commitments]]</f>
        <v>0</v>
      </c>
      <c r="O47" s="93"/>
      <c r="P47" s="93"/>
      <c r="Q47" s="93"/>
      <c r="R47" s="93"/>
      <c r="S47" s="93"/>
      <c r="T47" s="93"/>
      <c r="U47" s="94">
        <f>SUM(MYCS[[#This Row],[FY26-27 sum (signed)]:[Cumulative spending to end FY 24/25]],MYCS[[#This Row],[Approved budget FY 25/26]])</f>
        <v>0</v>
      </c>
      <c r="V47" s="95">
        <f>MYCS[[#This Row],[Total Project Commitments]]-MYCS[[#This Row],[Total approved cost of the project by DC (Value in UGX)]]</f>
        <v>0</v>
      </c>
      <c r="W47" s="89"/>
      <c r="X47" s="89"/>
      <c r="Y47" s="89"/>
      <c r="Z47" s="96"/>
    </row>
    <row r="48" spans="1:26" ht="21" x14ac:dyDescent="0.45">
      <c r="A48" s="89"/>
      <c r="B48" s="90" t="str">
        <f ca="1">IFERROR(OFFSET(DC[[#Headers],[Code Project]],MATCH(MYCS[[#This Row],[Project Code and Name ]],DC[Code Project],0),-3),"")</f>
        <v/>
      </c>
      <c r="C48" s="89"/>
      <c r="D48" s="91" t="str">
        <f ca="1">IFERROR(OFFSET(DC[[#Headers],[Code Project]],MATCH(MYCS[[#This Row],[Project Code and Name ]],DC[Code Project],0),1),"")</f>
        <v/>
      </c>
      <c r="E48" s="92" t="str">
        <f ca="1">IFERROR(OFFSET(DC[[#Headers],[Code Project]],MATCH(MYCS[[#This Row],[Project Code and Name ]],DC[Code Project],0),6),"")</f>
        <v/>
      </c>
      <c r="F48" s="89"/>
      <c r="G48" s="89"/>
      <c r="H48" s="93"/>
      <c r="I48" s="93"/>
      <c r="J48" s="93"/>
      <c r="K48" s="93"/>
      <c r="L48" s="93"/>
      <c r="M48" s="93"/>
      <c r="N48" s="94">
        <f>J48+K48+L48+MYCS[[#This Row],[Non contractual commitments]]</f>
        <v>0</v>
      </c>
      <c r="O48" s="93"/>
      <c r="P48" s="93"/>
      <c r="Q48" s="93"/>
      <c r="R48" s="93"/>
      <c r="S48" s="93"/>
      <c r="T48" s="93"/>
      <c r="U48" s="94">
        <f>SUM(MYCS[[#This Row],[FY26-27 sum (signed)]:[Cumulative spending to end FY 24/25]],MYCS[[#This Row],[Approved budget FY 25/26]])</f>
        <v>0</v>
      </c>
      <c r="V48" s="95">
        <f>MYCS[[#This Row],[Total Project Commitments]]-MYCS[[#This Row],[Total approved cost of the project by DC (Value in UGX)]]</f>
        <v>0</v>
      </c>
      <c r="W48" s="89"/>
      <c r="X48" s="89"/>
      <c r="Y48" s="89"/>
      <c r="Z48" s="96"/>
    </row>
    <row r="49" spans="1:26" ht="21" x14ac:dyDescent="0.45">
      <c r="A49" s="89"/>
      <c r="B49" s="90" t="str">
        <f ca="1">IFERROR(OFFSET(DC[[#Headers],[Code Project]],MATCH(MYCS[[#This Row],[Project Code and Name ]],DC[Code Project],0),-3),"")</f>
        <v/>
      </c>
      <c r="C49" s="89"/>
      <c r="D49" s="91" t="str">
        <f ca="1">IFERROR(OFFSET(DC[[#Headers],[Code Project]],MATCH(MYCS[[#This Row],[Project Code and Name ]],DC[Code Project],0),1),"")</f>
        <v/>
      </c>
      <c r="E49" s="92" t="str">
        <f ca="1">IFERROR(OFFSET(DC[[#Headers],[Code Project]],MATCH(MYCS[[#This Row],[Project Code and Name ]],DC[Code Project],0),6),"")</f>
        <v/>
      </c>
      <c r="F49" s="89"/>
      <c r="G49" s="89"/>
      <c r="H49" s="93"/>
      <c r="I49" s="93"/>
      <c r="J49" s="93"/>
      <c r="K49" s="93"/>
      <c r="L49" s="93"/>
      <c r="M49" s="93"/>
      <c r="N49" s="94">
        <f>J49+K49+L49+MYCS[[#This Row],[Non contractual commitments]]</f>
        <v>0</v>
      </c>
      <c r="O49" s="93"/>
      <c r="P49" s="93"/>
      <c r="Q49" s="93"/>
      <c r="R49" s="93"/>
      <c r="S49" s="93"/>
      <c r="T49" s="93"/>
      <c r="U49" s="94">
        <f>SUM(MYCS[[#This Row],[FY26-27 sum (signed)]:[Cumulative spending to end FY 24/25]],MYCS[[#This Row],[Approved budget FY 25/26]])</f>
        <v>0</v>
      </c>
      <c r="V49" s="95">
        <f>MYCS[[#This Row],[Total Project Commitments]]-MYCS[[#This Row],[Total approved cost of the project by DC (Value in UGX)]]</f>
        <v>0</v>
      </c>
      <c r="W49" s="89"/>
      <c r="X49" s="89"/>
      <c r="Y49" s="89"/>
      <c r="Z49" s="96"/>
    </row>
    <row r="50" spans="1:26" ht="21" x14ac:dyDescent="0.45">
      <c r="A50" s="89"/>
      <c r="B50" s="90" t="str">
        <f ca="1">IFERROR(OFFSET(DC[[#Headers],[Code Project]],MATCH(MYCS[[#This Row],[Project Code and Name ]],DC[Code Project],0),-3),"")</f>
        <v/>
      </c>
      <c r="C50" s="89"/>
      <c r="D50" s="91" t="str">
        <f ca="1">IFERROR(OFFSET(DC[[#Headers],[Code Project]],MATCH(MYCS[[#This Row],[Project Code and Name ]],DC[Code Project],0),1),"")</f>
        <v/>
      </c>
      <c r="E50" s="92" t="str">
        <f ca="1">IFERROR(OFFSET(DC[[#Headers],[Code Project]],MATCH(MYCS[[#This Row],[Project Code and Name ]],DC[Code Project],0),6),"")</f>
        <v/>
      </c>
      <c r="F50" s="89"/>
      <c r="G50" s="89"/>
      <c r="H50" s="93"/>
      <c r="I50" s="93"/>
      <c r="J50" s="93"/>
      <c r="K50" s="93"/>
      <c r="L50" s="93"/>
      <c r="M50" s="93"/>
      <c r="N50" s="94">
        <f>J50+K50+L50+MYCS[[#This Row],[Non contractual commitments]]</f>
        <v>0</v>
      </c>
      <c r="O50" s="93"/>
      <c r="P50" s="93"/>
      <c r="Q50" s="93"/>
      <c r="R50" s="93"/>
      <c r="S50" s="93"/>
      <c r="T50" s="93"/>
      <c r="U50" s="94">
        <f>SUM(MYCS[[#This Row],[FY26-27 sum (signed)]:[Cumulative spending to end FY 24/25]],MYCS[[#This Row],[Approved budget FY 25/26]])</f>
        <v>0</v>
      </c>
      <c r="V50" s="95">
        <f>MYCS[[#This Row],[Total Project Commitments]]-MYCS[[#This Row],[Total approved cost of the project by DC (Value in UGX)]]</f>
        <v>0</v>
      </c>
      <c r="W50" s="89"/>
      <c r="X50" s="89"/>
      <c r="Y50" s="89"/>
      <c r="Z50" s="96"/>
    </row>
    <row r="51" spans="1:26" ht="21" x14ac:dyDescent="0.45">
      <c r="A51" s="89"/>
      <c r="B51" s="90" t="str">
        <f ca="1">IFERROR(OFFSET(DC[[#Headers],[Code Project]],MATCH(MYCS[[#This Row],[Project Code and Name ]],DC[Code Project],0),-3),"")</f>
        <v/>
      </c>
      <c r="C51" s="89"/>
      <c r="D51" s="91" t="str">
        <f ca="1">IFERROR(OFFSET(DC[[#Headers],[Code Project]],MATCH(MYCS[[#This Row],[Project Code and Name ]],DC[Code Project],0),1),"")</f>
        <v/>
      </c>
      <c r="E51" s="92" t="str">
        <f ca="1">IFERROR(OFFSET(DC[[#Headers],[Code Project]],MATCH(MYCS[[#This Row],[Project Code and Name ]],DC[Code Project],0),6),"")</f>
        <v/>
      </c>
      <c r="F51" s="89"/>
      <c r="G51" s="89"/>
      <c r="H51" s="93"/>
      <c r="I51" s="93"/>
      <c r="J51" s="93"/>
      <c r="K51" s="93"/>
      <c r="L51" s="93"/>
      <c r="M51" s="93"/>
      <c r="N51" s="94">
        <f>J51+K51+L51+MYCS[[#This Row],[Non contractual commitments]]</f>
        <v>0</v>
      </c>
      <c r="O51" s="93"/>
      <c r="P51" s="93"/>
      <c r="Q51" s="93"/>
      <c r="R51" s="93"/>
      <c r="S51" s="93"/>
      <c r="T51" s="93"/>
      <c r="U51" s="94">
        <f>SUM(MYCS[[#This Row],[FY26-27 sum (signed)]:[Cumulative spending to end FY 24/25]],MYCS[[#This Row],[Approved budget FY 25/26]])</f>
        <v>0</v>
      </c>
      <c r="V51" s="95">
        <f>MYCS[[#This Row],[Total Project Commitments]]-MYCS[[#This Row],[Total approved cost of the project by DC (Value in UGX)]]</f>
        <v>0</v>
      </c>
      <c r="W51" s="89"/>
      <c r="X51" s="89"/>
      <c r="Y51" s="89"/>
      <c r="Z51" s="96"/>
    </row>
    <row r="52" spans="1:26" ht="21" x14ac:dyDescent="0.45">
      <c r="A52" s="89"/>
      <c r="B52" s="90" t="str">
        <f ca="1">IFERROR(OFFSET(DC[[#Headers],[Code Project]],MATCH(MYCS[[#This Row],[Project Code and Name ]],DC[Code Project],0),-3),"")</f>
        <v/>
      </c>
      <c r="C52" s="89"/>
      <c r="D52" s="91" t="str">
        <f ca="1">IFERROR(OFFSET(DC[[#Headers],[Code Project]],MATCH(MYCS[[#This Row],[Project Code and Name ]],DC[Code Project],0),1),"")</f>
        <v/>
      </c>
      <c r="E52" s="92" t="str">
        <f ca="1">IFERROR(OFFSET(DC[[#Headers],[Code Project]],MATCH(MYCS[[#This Row],[Project Code and Name ]],DC[Code Project],0),6),"")</f>
        <v/>
      </c>
      <c r="F52" s="89"/>
      <c r="G52" s="89"/>
      <c r="H52" s="93"/>
      <c r="I52" s="93"/>
      <c r="J52" s="93"/>
      <c r="K52" s="93"/>
      <c r="L52" s="93"/>
      <c r="M52" s="93"/>
      <c r="N52" s="94">
        <f>J52+K52+L52+MYCS[[#This Row],[Non contractual commitments]]</f>
        <v>0</v>
      </c>
      <c r="O52" s="93"/>
      <c r="P52" s="93"/>
      <c r="Q52" s="93"/>
      <c r="R52" s="93"/>
      <c r="S52" s="93"/>
      <c r="T52" s="93"/>
      <c r="U52" s="94">
        <f>SUM(MYCS[[#This Row],[FY26-27 sum (signed)]:[Cumulative spending to end FY 24/25]],MYCS[[#This Row],[Approved budget FY 25/26]])</f>
        <v>0</v>
      </c>
      <c r="V52" s="95">
        <f>MYCS[[#This Row],[Total Project Commitments]]-MYCS[[#This Row],[Total approved cost of the project by DC (Value in UGX)]]</f>
        <v>0</v>
      </c>
      <c r="W52" s="89"/>
      <c r="X52" s="89"/>
      <c r="Y52" s="89"/>
      <c r="Z52" s="96"/>
    </row>
    <row r="53" spans="1:26" ht="21" x14ac:dyDescent="0.45">
      <c r="A53" s="89"/>
      <c r="B53" s="90" t="str">
        <f ca="1">IFERROR(OFFSET(DC[[#Headers],[Code Project]],MATCH(MYCS[[#This Row],[Project Code and Name ]],DC[Code Project],0),-3),"")</f>
        <v/>
      </c>
      <c r="C53" s="89"/>
      <c r="D53" s="91" t="str">
        <f ca="1">IFERROR(OFFSET(DC[[#Headers],[Code Project]],MATCH(MYCS[[#This Row],[Project Code and Name ]],DC[Code Project],0),1),"")</f>
        <v/>
      </c>
      <c r="E53" s="92" t="str">
        <f ca="1">IFERROR(OFFSET(DC[[#Headers],[Code Project]],MATCH(MYCS[[#This Row],[Project Code and Name ]],DC[Code Project],0),6),"")</f>
        <v/>
      </c>
      <c r="F53" s="89"/>
      <c r="G53" s="89"/>
      <c r="H53" s="93"/>
      <c r="I53" s="93"/>
      <c r="J53" s="93"/>
      <c r="K53" s="93"/>
      <c r="L53" s="93"/>
      <c r="M53" s="93"/>
      <c r="N53" s="94">
        <f>J53+K53+L53+MYCS[[#This Row],[Non contractual commitments]]</f>
        <v>0</v>
      </c>
      <c r="O53" s="93"/>
      <c r="P53" s="93"/>
      <c r="Q53" s="93"/>
      <c r="R53" s="93"/>
      <c r="S53" s="93"/>
      <c r="T53" s="93"/>
      <c r="U53" s="94">
        <f>SUM(MYCS[[#This Row],[FY26-27 sum (signed)]:[Cumulative spending to end FY 24/25]],MYCS[[#This Row],[Approved budget FY 25/26]])</f>
        <v>0</v>
      </c>
      <c r="V53" s="95">
        <f>MYCS[[#This Row],[Total Project Commitments]]-MYCS[[#This Row],[Total approved cost of the project by DC (Value in UGX)]]</f>
        <v>0</v>
      </c>
      <c r="W53" s="89"/>
      <c r="X53" s="89"/>
      <c r="Y53" s="89"/>
      <c r="Z53" s="96"/>
    </row>
    <row r="54" spans="1:26" ht="21" x14ac:dyDescent="0.45">
      <c r="A54" s="89"/>
      <c r="B54" s="90" t="str">
        <f ca="1">IFERROR(OFFSET(DC[[#Headers],[Code Project]],MATCH(MYCS[[#This Row],[Project Code and Name ]],DC[Code Project],0),-3),"")</f>
        <v/>
      </c>
      <c r="C54" s="89"/>
      <c r="D54" s="91" t="str">
        <f ca="1">IFERROR(OFFSET(DC[[#Headers],[Code Project]],MATCH(MYCS[[#This Row],[Project Code and Name ]],DC[Code Project],0),1),"")</f>
        <v/>
      </c>
      <c r="E54" s="92" t="str">
        <f ca="1">IFERROR(OFFSET(DC[[#Headers],[Code Project]],MATCH(MYCS[[#This Row],[Project Code and Name ]],DC[Code Project],0),6),"")</f>
        <v/>
      </c>
      <c r="F54" s="89"/>
      <c r="G54" s="89"/>
      <c r="H54" s="93"/>
      <c r="I54" s="93"/>
      <c r="J54" s="93"/>
      <c r="K54" s="93"/>
      <c r="L54" s="93"/>
      <c r="M54" s="93"/>
      <c r="N54" s="94">
        <f>J54+K54+L54+MYCS[[#This Row],[Non contractual commitments]]</f>
        <v>0</v>
      </c>
      <c r="O54" s="93"/>
      <c r="P54" s="93"/>
      <c r="Q54" s="93"/>
      <c r="R54" s="93"/>
      <c r="S54" s="93"/>
      <c r="T54" s="93"/>
      <c r="U54" s="94">
        <f>SUM(MYCS[[#This Row],[FY26-27 sum (signed)]:[Cumulative spending to end FY 24/25]],MYCS[[#This Row],[Approved budget FY 25/26]])</f>
        <v>0</v>
      </c>
      <c r="V54" s="95">
        <f>MYCS[[#This Row],[Total Project Commitments]]-MYCS[[#This Row],[Total approved cost of the project by DC (Value in UGX)]]</f>
        <v>0</v>
      </c>
      <c r="W54" s="89"/>
      <c r="X54" s="89"/>
      <c r="Y54" s="89"/>
      <c r="Z54" s="96"/>
    </row>
    <row r="55" spans="1:26" ht="21" x14ac:dyDescent="0.45">
      <c r="A55" s="89"/>
      <c r="B55" s="90" t="str">
        <f ca="1">IFERROR(OFFSET(DC[[#Headers],[Code Project]],MATCH(MYCS[[#This Row],[Project Code and Name ]],DC[Code Project],0),-3),"")</f>
        <v/>
      </c>
      <c r="C55" s="89"/>
      <c r="D55" s="91" t="str">
        <f ca="1">IFERROR(OFFSET(DC[[#Headers],[Code Project]],MATCH(MYCS[[#This Row],[Project Code and Name ]],DC[Code Project],0),1),"")</f>
        <v/>
      </c>
      <c r="E55" s="92" t="str">
        <f ca="1">IFERROR(OFFSET(DC[[#Headers],[Code Project]],MATCH(MYCS[[#This Row],[Project Code and Name ]],DC[Code Project],0),6),"")</f>
        <v/>
      </c>
      <c r="F55" s="89"/>
      <c r="G55" s="89"/>
      <c r="H55" s="93"/>
      <c r="I55" s="93"/>
      <c r="J55" s="93"/>
      <c r="K55" s="93"/>
      <c r="L55" s="93"/>
      <c r="M55" s="93"/>
      <c r="N55" s="94">
        <f>J55+K55+L55+MYCS[[#This Row],[Non contractual commitments]]</f>
        <v>0</v>
      </c>
      <c r="O55" s="93"/>
      <c r="P55" s="93"/>
      <c r="Q55" s="93"/>
      <c r="R55" s="93"/>
      <c r="S55" s="93"/>
      <c r="T55" s="93"/>
      <c r="U55" s="94">
        <f>SUM(MYCS[[#This Row],[FY26-27 sum (signed)]:[Cumulative spending to end FY 24/25]],MYCS[[#This Row],[Approved budget FY 25/26]])</f>
        <v>0</v>
      </c>
      <c r="V55" s="95">
        <f>MYCS[[#This Row],[Total Project Commitments]]-MYCS[[#This Row],[Total approved cost of the project by DC (Value in UGX)]]</f>
        <v>0</v>
      </c>
      <c r="W55" s="89"/>
      <c r="X55" s="89"/>
      <c r="Y55" s="89"/>
      <c r="Z55" s="96"/>
    </row>
    <row r="56" spans="1:26" ht="21" x14ac:dyDescent="0.45">
      <c r="A56" s="89"/>
      <c r="B56" s="90" t="str">
        <f ca="1">IFERROR(OFFSET(DC[[#Headers],[Code Project]],MATCH(MYCS[[#This Row],[Project Code and Name ]],DC[Code Project],0),-3),"")</f>
        <v/>
      </c>
      <c r="C56" s="89"/>
      <c r="D56" s="91" t="str">
        <f ca="1">IFERROR(OFFSET(DC[[#Headers],[Code Project]],MATCH(MYCS[[#This Row],[Project Code and Name ]],DC[Code Project],0),1),"")</f>
        <v/>
      </c>
      <c r="E56" s="92" t="str">
        <f ca="1">IFERROR(OFFSET(DC[[#Headers],[Code Project]],MATCH(MYCS[[#This Row],[Project Code and Name ]],DC[Code Project],0),6),"")</f>
        <v/>
      </c>
      <c r="F56" s="89"/>
      <c r="G56" s="89"/>
      <c r="H56" s="93"/>
      <c r="I56" s="93"/>
      <c r="J56" s="93"/>
      <c r="K56" s="93"/>
      <c r="L56" s="93"/>
      <c r="M56" s="93"/>
      <c r="N56" s="94">
        <f>J56+K56+L56+MYCS[[#This Row],[Non contractual commitments]]</f>
        <v>0</v>
      </c>
      <c r="O56" s="93"/>
      <c r="P56" s="93"/>
      <c r="Q56" s="93"/>
      <c r="R56" s="93"/>
      <c r="S56" s="93"/>
      <c r="T56" s="93"/>
      <c r="U56" s="94">
        <f>SUM(MYCS[[#This Row],[FY26-27 sum (signed)]:[Cumulative spending to end FY 24/25]],MYCS[[#This Row],[Approved budget FY 25/26]])</f>
        <v>0</v>
      </c>
      <c r="V56" s="95">
        <f>MYCS[[#This Row],[Total Project Commitments]]-MYCS[[#This Row],[Total approved cost of the project by DC (Value in UGX)]]</f>
        <v>0</v>
      </c>
      <c r="W56" s="89"/>
      <c r="X56" s="89"/>
      <c r="Y56" s="89"/>
      <c r="Z56" s="96"/>
    </row>
    <row r="57" spans="1:26" ht="21" x14ac:dyDescent="0.45">
      <c r="A57" s="89"/>
      <c r="B57" s="90" t="str">
        <f ca="1">IFERROR(OFFSET(DC[[#Headers],[Code Project]],MATCH(MYCS[[#This Row],[Project Code and Name ]],DC[Code Project],0),-3),"")</f>
        <v/>
      </c>
      <c r="C57" s="89"/>
      <c r="D57" s="91" t="str">
        <f ca="1">IFERROR(OFFSET(DC[[#Headers],[Code Project]],MATCH(MYCS[[#This Row],[Project Code and Name ]],DC[Code Project],0),1),"")</f>
        <v/>
      </c>
      <c r="E57" s="92" t="str">
        <f ca="1">IFERROR(OFFSET(DC[[#Headers],[Code Project]],MATCH(MYCS[[#This Row],[Project Code and Name ]],DC[Code Project],0),6),"")</f>
        <v/>
      </c>
      <c r="F57" s="89"/>
      <c r="G57" s="89"/>
      <c r="H57" s="93"/>
      <c r="I57" s="93"/>
      <c r="J57" s="93"/>
      <c r="K57" s="93"/>
      <c r="L57" s="93"/>
      <c r="M57" s="93"/>
      <c r="N57" s="94">
        <f>J57+K57+L57+MYCS[[#This Row],[Non contractual commitments]]</f>
        <v>0</v>
      </c>
      <c r="O57" s="93"/>
      <c r="P57" s="93"/>
      <c r="Q57" s="93"/>
      <c r="R57" s="93"/>
      <c r="S57" s="93"/>
      <c r="T57" s="93"/>
      <c r="U57" s="94">
        <f>SUM(MYCS[[#This Row],[FY26-27 sum (signed)]:[Cumulative spending to end FY 24/25]],MYCS[[#This Row],[Approved budget FY 25/26]])</f>
        <v>0</v>
      </c>
      <c r="V57" s="95">
        <f>MYCS[[#This Row],[Total Project Commitments]]-MYCS[[#This Row],[Total approved cost of the project by DC (Value in UGX)]]</f>
        <v>0</v>
      </c>
      <c r="W57" s="89"/>
      <c r="X57" s="89"/>
      <c r="Y57" s="89"/>
      <c r="Z57" s="96"/>
    </row>
    <row r="58" spans="1:26" ht="21" x14ac:dyDescent="0.45">
      <c r="A58" s="89"/>
      <c r="B58" s="90" t="str">
        <f ca="1">IFERROR(OFFSET(DC[[#Headers],[Code Project]],MATCH(MYCS[[#This Row],[Project Code and Name ]],DC[Code Project],0),-3),"")</f>
        <v/>
      </c>
      <c r="C58" s="89"/>
      <c r="D58" s="91" t="str">
        <f ca="1">IFERROR(OFFSET(DC[[#Headers],[Code Project]],MATCH(MYCS[[#This Row],[Project Code and Name ]],DC[Code Project],0),1),"")</f>
        <v/>
      </c>
      <c r="E58" s="92" t="str">
        <f ca="1">IFERROR(OFFSET(DC[[#Headers],[Code Project]],MATCH(MYCS[[#This Row],[Project Code and Name ]],DC[Code Project],0),6),"")</f>
        <v/>
      </c>
      <c r="F58" s="89"/>
      <c r="G58" s="89"/>
      <c r="H58" s="93"/>
      <c r="I58" s="93"/>
      <c r="J58" s="93"/>
      <c r="K58" s="93"/>
      <c r="L58" s="93"/>
      <c r="M58" s="93"/>
      <c r="N58" s="94">
        <f>J58+K58+L58+MYCS[[#This Row],[Non contractual commitments]]</f>
        <v>0</v>
      </c>
      <c r="O58" s="93"/>
      <c r="P58" s="93"/>
      <c r="Q58" s="93"/>
      <c r="R58" s="93"/>
      <c r="S58" s="93"/>
      <c r="T58" s="93"/>
      <c r="U58" s="94">
        <f>SUM(MYCS[[#This Row],[FY26-27 sum (signed)]:[Cumulative spending to end FY 24/25]],MYCS[[#This Row],[Approved budget FY 25/26]])</f>
        <v>0</v>
      </c>
      <c r="V58" s="95">
        <f>MYCS[[#This Row],[Total Project Commitments]]-MYCS[[#This Row],[Total approved cost of the project by DC (Value in UGX)]]</f>
        <v>0</v>
      </c>
      <c r="W58" s="89"/>
      <c r="X58" s="89"/>
      <c r="Y58" s="89"/>
      <c r="Z58" s="96"/>
    </row>
    <row r="59" spans="1:26" ht="21" x14ac:dyDescent="0.45">
      <c r="A59" s="89"/>
      <c r="B59" s="90" t="str">
        <f ca="1">IFERROR(OFFSET(DC[[#Headers],[Code Project]],MATCH(MYCS[[#This Row],[Project Code and Name ]],DC[Code Project],0),-3),"")</f>
        <v/>
      </c>
      <c r="C59" s="89"/>
      <c r="D59" s="91" t="str">
        <f ca="1">IFERROR(OFFSET(DC[[#Headers],[Code Project]],MATCH(MYCS[[#This Row],[Project Code and Name ]],DC[Code Project],0),1),"")</f>
        <v/>
      </c>
      <c r="E59" s="92" t="str">
        <f ca="1">IFERROR(OFFSET(DC[[#Headers],[Code Project]],MATCH(MYCS[[#This Row],[Project Code and Name ]],DC[Code Project],0),6),"")</f>
        <v/>
      </c>
      <c r="F59" s="89"/>
      <c r="G59" s="89"/>
      <c r="H59" s="93"/>
      <c r="I59" s="93"/>
      <c r="J59" s="93"/>
      <c r="K59" s="93"/>
      <c r="L59" s="93"/>
      <c r="M59" s="93"/>
      <c r="N59" s="94">
        <f>J59+K59+L59+MYCS[[#This Row],[Non contractual commitments]]</f>
        <v>0</v>
      </c>
      <c r="O59" s="93"/>
      <c r="P59" s="93"/>
      <c r="Q59" s="93"/>
      <c r="R59" s="93"/>
      <c r="S59" s="93"/>
      <c r="T59" s="93"/>
      <c r="U59" s="94">
        <f>SUM(MYCS[[#This Row],[FY26-27 sum (signed)]:[Cumulative spending to end FY 24/25]],MYCS[[#This Row],[Approved budget FY 25/26]])</f>
        <v>0</v>
      </c>
      <c r="V59" s="95">
        <f>MYCS[[#This Row],[Total Project Commitments]]-MYCS[[#This Row],[Total approved cost of the project by DC (Value in UGX)]]</f>
        <v>0</v>
      </c>
      <c r="W59" s="89"/>
      <c r="X59" s="89"/>
      <c r="Y59" s="89"/>
      <c r="Z59" s="96"/>
    </row>
    <row r="60" spans="1:26" ht="21" x14ac:dyDescent="0.45">
      <c r="A60" s="89"/>
      <c r="B60" s="90" t="str">
        <f ca="1">IFERROR(OFFSET(DC[[#Headers],[Code Project]],MATCH(MYCS[[#This Row],[Project Code and Name ]],DC[Code Project],0),-3),"")</f>
        <v/>
      </c>
      <c r="C60" s="89"/>
      <c r="D60" s="91" t="str">
        <f ca="1">IFERROR(OFFSET(DC[[#Headers],[Code Project]],MATCH(MYCS[[#This Row],[Project Code and Name ]],DC[Code Project],0),1),"")</f>
        <v/>
      </c>
      <c r="E60" s="92" t="str">
        <f ca="1">IFERROR(OFFSET(DC[[#Headers],[Code Project]],MATCH(MYCS[[#This Row],[Project Code and Name ]],DC[Code Project],0),6),"")</f>
        <v/>
      </c>
      <c r="F60" s="89"/>
      <c r="G60" s="89"/>
      <c r="H60" s="93"/>
      <c r="I60" s="93"/>
      <c r="J60" s="93"/>
      <c r="K60" s="93"/>
      <c r="L60" s="93"/>
      <c r="M60" s="93"/>
      <c r="N60" s="94">
        <f>J60+K60+L60+MYCS[[#This Row],[Non contractual commitments]]</f>
        <v>0</v>
      </c>
      <c r="O60" s="93"/>
      <c r="P60" s="93"/>
      <c r="Q60" s="93"/>
      <c r="R60" s="93"/>
      <c r="S60" s="93"/>
      <c r="T60" s="93"/>
      <c r="U60" s="94">
        <f>SUM(MYCS[[#This Row],[FY26-27 sum (signed)]:[Cumulative spending to end FY 24/25]],MYCS[[#This Row],[Approved budget FY 25/26]])</f>
        <v>0</v>
      </c>
      <c r="V60" s="95">
        <f>MYCS[[#This Row],[Total Project Commitments]]-MYCS[[#This Row],[Total approved cost of the project by DC (Value in UGX)]]</f>
        <v>0</v>
      </c>
      <c r="W60" s="89"/>
      <c r="X60" s="89"/>
      <c r="Y60" s="89"/>
      <c r="Z60" s="96"/>
    </row>
    <row r="61" spans="1:26" ht="21" x14ac:dyDescent="0.45">
      <c r="A61" s="89"/>
      <c r="B61" s="90" t="str">
        <f ca="1">IFERROR(OFFSET(DC[[#Headers],[Code Project]],MATCH(MYCS[[#This Row],[Project Code and Name ]],DC[Code Project],0),-3),"")</f>
        <v/>
      </c>
      <c r="C61" s="89"/>
      <c r="D61" s="91" t="str">
        <f ca="1">IFERROR(OFFSET(DC[[#Headers],[Code Project]],MATCH(MYCS[[#This Row],[Project Code and Name ]],DC[Code Project],0),1),"")</f>
        <v/>
      </c>
      <c r="E61" s="92" t="str">
        <f ca="1">IFERROR(OFFSET(DC[[#Headers],[Code Project]],MATCH(MYCS[[#This Row],[Project Code and Name ]],DC[Code Project],0),6),"")</f>
        <v/>
      </c>
      <c r="F61" s="89"/>
      <c r="G61" s="89"/>
      <c r="H61" s="93"/>
      <c r="I61" s="93"/>
      <c r="J61" s="93"/>
      <c r="K61" s="93"/>
      <c r="L61" s="93"/>
      <c r="M61" s="93"/>
      <c r="N61" s="94">
        <f>J61+K61+L61+MYCS[[#This Row],[Non contractual commitments]]</f>
        <v>0</v>
      </c>
      <c r="O61" s="93"/>
      <c r="P61" s="93"/>
      <c r="Q61" s="93"/>
      <c r="R61" s="93"/>
      <c r="S61" s="93"/>
      <c r="T61" s="93"/>
      <c r="U61" s="94">
        <f>SUM(MYCS[[#This Row],[FY26-27 sum (signed)]:[Cumulative spending to end FY 24/25]],MYCS[[#This Row],[Approved budget FY 25/26]])</f>
        <v>0</v>
      </c>
      <c r="V61" s="95">
        <f>MYCS[[#This Row],[Total Project Commitments]]-MYCS[[#This Row],[Total approved cost of the project by DC (Value in UGX)]]</f>
        <v>0</v>
      </c>
      <c r="W61" s="89"/>
      <c r="X61" s="89"/>
      <c r="Y61" s="89"/>
      <c r="Z61" s="96"/>
    </row>
    <row r="62" spans="1:26" ht="21" x14ac:dyDescent="0.45">
      <c r="A62" s="89"/>
      <c r="B62" s="90" t="str">
        <f ca="1">IFERROR(OFFSET(DC[[#Headers],[Code Project]],MATCH(MYCS[[#This Row],[Project Code and Name ]],DC[Code Project],0),-3),"")</f>
        <v/>
      </c>
      <c r="C62" s="89"/>
      <c r="D62" s="91" t="str">
        <f ca="1">IFERROR(OFFSET(DC[[#Headers],[Code Project]],MATCH(MYCS[[#This Row],[Project Code and Name ]],DC[Code Project],0),1),"")</f>
        <v/>
      </c>
      <c r="E62" s="92" t="str">
        <f ca="1">IFERROR(OFFSET(DC[[#Headers],[Code Project]],MATCH(MYCS[[#This Row],[Project Code and Name ]],DC[Code Project],0),6),"")</f>
        <v/>
      </c>
      <c r="F62" s="89"/>
      <c r="G62" s="89"/>
      <c r="H62" s="93"/>
      <c r="I62" s="93"/>
      <c r="J62" s="93"/>
      <c r="K62" s="93"/>
      <c r="L62" s="93"/>
      <c r="M62" s="93"/>
      <c r="N62" s="94">
        <f>J62+K62+L62+MYCS[[#This Row],[Non contractual commitments]]</f>
        <v>0</v>
      </c>
      <c r="O62" s="93"/>
      <c r="P62" s="93"/>
      <c r="Q62" s="93"/>
      <c r="R62" s="93"/>
      <c r="S62" s="93"/>
      <c r="T62" s="93"/>
      <c r="U62" s="94">
        <f>SUM(MYCS[[#This Row],[FY26-27 sum (signed)]:[Cumulative spending to end FY 24/25]],MYCS[[#This Row],[Approved budget FY 25/26]])</f>
        <v>0</v>
      </c>
      <c r="V62" s="95">
        <f>MYCS[[#This Row],[Total Project Commitments]]-MYCS[[#This Row],[Total approved cost of the project by DC (Value in UGX)]]</f>
        <v>0</v>
      </c>
      <c r="W62" s="89"/>
      <c r="X62" s="89"/>
      <c r="Y62" s="89"/>
      <c r="Z62" s="96"/>
    </row>
    <row r="63" spans="1:26" ht="21" x14ac:dyDescent="0.45">
      <c r="A63" s="89"/>
      <c r="B63" s="90" t="str">
        <f ca="1">IFERROR(OFFSET(DC[[#Headers],[Code Project]],MATCH(MYCS[[#This Row],[Project Code and Name ]],DC[Code Project],0),-3),"")</f>
        <v/>
      </c>
      <c r="C63" s="89"/>
      <c r="D63" s="91" t="str">
        <f ca="1">IFERROR(OFFSET(DC[[#Headers],[Code Project]],MATCH(MYCS[[#This Row],[Project Code and Name ]],DC[Code Project],0),1),"")</f>
        <v/>
      </c>
      <c r="E63" s="92" t="str">
        <f ca="1">IFERROR(OFFSET(DC[[#Headers],[Code Project]],MATCH(MYCS[[#This Row],[Project Code and Name ]],DC[Code Project],0),6),"")</f>
        <v/>
      </c>
      <c r="F63" s="89"/>
      <c r="G63" s="89"/>
      <c r="H63" s="93"/>
      <c r="I63" s="93"/>
      <c r="J63" s="93"/>
      <c r="K63" s="93"/>
      <c r="L63" s="93"/>
      <c r="M63" s="93"/>
      <c r="N63" s="94">
        <f>J63+K63+L63+MYCS[[#This Row],[Non contractual commitments]]</f>
        <v>0</v>
      </c>
      <c r="O63" s="93"/>
      <c r="P63" s="93"/>
      <c r="Q63" s="93"/>
      <c r="R63" s="93"/>
      <c r="S63" s="93"/>
      <c r="T63" s="93"/>
      <c r="U63" s="94">
        <f>SUM(MYCS[[#This Row],[FY26-27 sum (signed)]:[Cumulative spending to end FY 24/25]],MYCS[[#This Row],[Approved budget FY 25/26]])</f>
        <v>0</v>
      </c>
      <c r="V63" s="95">
        <f>MYCS[[#This Row],[Total Project Commitments]]-MYCS[[#This Row],[Total approved cost of the project by DC (Value in UGX)]]</f>
        <v>0</v>
      </c>
      <c r="W63" s="89"/>
      <c r="X63" s="89"/>
      <c r="Y63" s="89"/>
      <c r="Z63" s="96"/>
    </row>
    <row r="64" spans="1:26" ht="21" x14ac:dyDescent="0.45">
      <c r="A64" s="89"/>
      <c r="B64" s="90" t="str">
        <f ca="1">IFERROR(OFFSET(DC[[#Headers],[Code Project]],MATCH(MYCS[[#This Row],[Project Code and Name ]],DC[Code Project],0),-3),"")</f>
        <v/>
      </c>
      <c r="C64" s="89"/>
      <c r="D64" s="91" t="str">
        <f ca="1">IFERROR(OFFSET(DC[[#Headers],[Code Project]],MATCH(MYCS[[#This Row],[Project Code and Name ]],DC[Code Project],0),1),"")</f>
        <v/>
      </c>
      <c r="E64" s="92" t="str">
        <f ca="1">IFERROR(OFFSET(DC[[#Headers],[Code Project]],MATCH(MYCS[[#This Row],[Project Code and Name ]],DC[Code Project],0),6),"")</f>
        <v/>
      </c>
      <c r="F64" s="89"/>
      <c r="G64" s="89"/>
      <c r="H64" s="93"/>
      <c r="I64" s="93"/>
      <c r="J64" s="93"/>
      <c r="K64" s="93"/>
      <c r="L64" s="93"/>
      <c r="M64" s="93"/>
      <c r="N64" s="94">
        <f>J64+K64+L64+MYCS[[#This Row],[Non contractual commitments]]</f>
        <v>0</v>
      </c>
      <c r="O64" s="93"/>
      <c r="P64" s="93"/>
      <c r="Q64" s="93"/>
      <c r="R64" s="93"/>
      <c r="S64" s="93"/>
      <c r="T64" s="93"/>
      <c r="U64" s="94">
        <f>SUM(MYCS[[#This Row],[FY26-27 sum (signed)]:[Cumulative spending to end FY 24/25]],MYCS[[#This Row],[Approved budget FY 25/26]])</f>
        <v>0</v>
      </c>
      <c r="V64" s="95">
        <f>MYCS[[#This Row],[Total Project Commitments]]-MYCS[[#This Row],[Total approved cost of the project by DC (Value in UGX)]]</f>
        <v>0</v>
      </c>
      <c r="W64" s="89"/>
      <c r="X64" s="89"/>
      <c r="Y64" s="89"/>
      <c r="Z64" s="96"/>
    </row>
    <row r="65" spans="1:26" ht="21" x14ac:dyDescent="0.45">
      <c r="A65" s="89"/>
      <c r="B65" s="90" t="str">
        <f ca="1">IFERROR(OFFSET(DC[[#Headers],[Code Project]],MATCH(MYCS[[#This Row],[Project Code and Name ]],DC[Code Project],0),-3),"")</f>
        <v/>
      </c>
      <c r="C65" s="89"/>
      <c r="D65" s="91" t="str">
        <f ca="1">IFERROR(OFFSET(DC[[#Headers],[Code Project]],MATCH(MYCS[[#This Row],[Project Code and Name ]],DC[Code Project],0),1),"")</f>
        <v/>
      </c>
      <c r="E65" s="92" t="str">
        <f ca="1">IFERROR(OFFSET(DC[[#Headers],[Code Project]],MATCH(MYCS[[#This Row],[Project Code and Name ]],DC[Code Project],0),6),"")</f>
        <v/>
      </c>
      <c r="F65" s="89"/>
      <c r="G65" s="89"/>
      <c r="H65" s="93"/>
      <c r="I65" s="93"/>
      <c r="J65" s="93"/>
      <c r="K65" s="93"/>
      <c r="L65" s="93"/>
      <c r="M65" s="93"/>
      <c r="N65" s="94">
        <f>J65+K65+L65+MYCS[[#This Row],[Non contractual commitments]]</f>
        <v>0</v>
      </c>
      <c r="O65" s="93"/>
      <c r="P65" s="93"/>
      <c r="Q65" s="93"/>
      <c r="R65" s="93"/>
      <c r="S65" s="93"/>
      <c r="T65" s="93"/>
      <c r="U65" s="94">
        <f>SUM(MYCS[[#This Row],[FY26-27 sum (signed)]:[Cumulative spending to end FY 24/25]],MYCS[[#This Row],[Approved budget FY 25/26]])</f>
        <v>0</v>
      </c>
      <c r="V65" s="95">
        <f>MYCS[[#This Row],[Total Project Commitments]]-MYCS[[#This Row],[Total approved cost of the project by DC (Value in UGX)]]</f>
        <v>0</v>
      </c>
      <c r="W65" s="89"/>
      <c r="X65" s="89"/>
      <c r="Y65" s="89"/>
      <c r="Z65" s="96"/>
    </row>
    <row r="66" spans="1:26" ht="21" x14ac:dyDescent="0.45">
      <c r="A66" s="89"/>
      <c r="B66" s="90" t="str">
        <f ca="1">IFERROR(OFFSET(DC[[#Headers],[Code Project]],MATCH(MYCS[[#This Row],[Project Code and Name ]],DC[Code Project],0),-3),"")</f>
        <v/>
      </c>
      <c r="C66" s="89"/>
      <c r="D66" s="91" t="str">
        <f ca="1">IFERROR(OFFSET(DC[[#Headers],[Code Project]],MATCH(MYCS[[#This Row],[Project Code and Name ]],DC[Code Project],0),1),"")</f>
        <v/>
      </c>
      <c r="E66" s="92" t="str">
        <f ca="1">IFERROR(OFFSET(DC[[#Headers],[Code Project]],MATCH(MYCS[[#This Row],[Project Code and Name ]],DC[Code Project],0),6),"")</f>
        <v/>
      </c>
      <c r="F66" s="89"/>
      <c r="G66" s="89"/>
      <c r="H66" s="93"/>
      <c r="I66" s="93"/>
      <c r="J66" s="93"/>
      <c r="K66" s="93"/>
      <c r="L66" s="93"/>
      <c r="M66" s="93"/>
      <c r="N66" s="94">
        <f>J66+K66+L66+MYCS[[#This Row],[Non contractual commitments]]</f>
        <v>0</v>
      </c>
      <c r="O66" s="93"/>
      <c r="P66" s="93"/>
      <c r="Q66" s="93"/>
      <c r="R66" s="93"/>
      <c r="S66" s="93"/>
      <c r="T66" s="93"/>
      <c r="U66" s="94">
        <f>SUM(MYCS[[#This Row],[FY26-27 sum (signed)]:[Cumulative spending to end FY 24/25]],MYCS[[#This Row],[Approved budget FY 25/26]])</f>
        <v>0</v>
      </c>
      <c r="V66" s="95">
        <f>MYCS[[#This Row],[Total Project Commitments]]-MYCS[[#This Row],[Total approved cost of the project by DC (Value in UGX)]]</f>
        <v>0</v>
      </c>
      <c r="W66" s="89"/>
      <c r="X66" s="89"/>
      <c r="Y66" s="89"/>
      <c r="Z66" s="96"/>
    </row>
    <row r="67" spans="1:26" ht="21" x14ac:dyDescent="0.45">
      <c r="A67" s="89"/>
      <c r="B67" s="90" t="str">
        <f ca="1">IFERROR(OFFSET(DC[[#Headers],[Code Project]],MATCH(MYCS[[#This Row],[Project Code and Name ]],DC[Code Project],0),-3),"")</f>
        <v/>
      </c>
      <c r="C67" s="89"/>
      <c r="D67" s="91" t="str">
        <f ca="1">IFERROR(OFFSET(DC[[#Headers],[Code Project]],MATCH(MYCS[[#This Row],[Project Code and Name ]],DC[Code Project],0),1),"")</f>
        <v/>
      </c>
      <c r="E67" s="92" t="str">
        <f ca="1">IFERROR(OFFSET(DC[[#Headers],[Code Project]],MATCH(MYCS[[#This Row],[Project Code and Name ]],DC[Code Project],0),6),"")</f>
        <v/>
      </c>
      <c r="F67" s="89"/>
      <c r="G67" s="89"/>
      <c r="H67" s="93"/>
      <c r="I67" s="93"/>
      <c r="J67" s="93"/>
      <c r="K67" s="93"/>
      <c r="L67" s="93"/>
      <c r="M67" s="93"/>
      <c r="N67" s="94">
        <f>J67+K67+L67+MYCS[[#This Row],[Non contractual commitments]]</f>
        <v>0</v>
      </c>
      <c r="O67" s="93"/>
      <c r="P67" s="93"/>
      <c r="Q67" s="93"/>
      <c r="R67" s="93"/>
      <c r="S67" s="93"/>
      <c r="T67" s="93"/>
      <c r="U67" s="94">
        <f>SUM(MYCS[[#This Row],[FY26-27 sum (signed)]:[Cumulative spending to end FY 24/25]],MYCS[[#This Row],[Approved budget FY 25/26]])</f>
        <v>0</v>
      </c>
      <c r="V67" s="95">
        <f>MYCS[[#This Row],[Total Project Commitments]]-MYCS[[#This Row],[Total approved cost of the project by DC (Value in UGX)]]</f>
        <v>0</v>
      </c>
      <c r="W67" s="89"/>
      <c r="X67" s="89"/>
      <c r="Y67" s="89"/>
      <c r="Z67" s="96"/>
    </row>
    <row r="68" spans="1:26" ht="21" x14ac:dyDescent="0.45">
      <c r="A68" s="89"/>
      <c r="B68" s="90" t="str">
        <f ca="1">IFERROR(OFFSET(DC[[#Headers],[Code Project]],MATCH(MYCS[[#This Row],[Project Code and Name ]],DC[Code Project],0),-3),"")</f>
        <v/>
      </c>
      <c r="C68" s="89"/>
      <c r="D68" s="91" t="str">
        <f ca="1">IFERROR(OFFSET(DC[[#Headers],[Code Project]],MATCH(MYCS[[#This Row],[Project Code and Name ]],DC[Code Project],0),1),"")</f>
        <v/>
      </c>
      <c r="E68" s="92" t="str">
        <f ca="1">IFERROR(OFFSET(DC[[#Headers],[Code Project]],MATCH(MYCS[[#This Row],[Project Code and Name ]],DC[Code Project],0),6),"")</f>
        <v/>
      </c>
      <c r="F68" s="89"/>
      <c r="G68" s="89"/>
      <c r="H68" s="93"/>
      <c r="I68" s="93"/>
      <c r="J68" s="93"/>
      <c r="K68" s="93"/>
      <c r="L68" s="93"/>
      <c r="M68" s="93"/>
      <c r="N68" s="94">
        <f>J68+K68+L68+MYCS[[#This Row],[Non contractual commitments]]</f>
        <v>0</v>
      </c>
      <c r="O68" s="93"/>
      <c r="P68" s="93"/>
      <c r="Q68" s="93"/>
      <c r="R68" s="93"/>
      <c r="S68" s="93"/>
      <c r="T68" s="93"/>
      <c r="U68" s="94">
        <f>SUM(MYCS[[#This Row],[FY26-27 sum (signed)]:[Cumulative spending to end FY 24/25]],MYCS[[#This Row],[Approved budget FY 25/26]])</f>
        <v>0</v>
      </c>
      <c r="V68" s="95">
        <f>MYCS[[#This Row],[Total Project Commitments]]-MYCS[[#This Row],[Total approved cost of the project by DC (Value in UGX)]]</f>
        <v>0</v>
      </c>
      <c r="W68" s="89"/>
      <c r="X68" s="89"/>
      <c r="Y68" s="89"/>
      <c r="Z68" s="96"/>
    </row>
    <row r="69" spans="1:26" ht="21" x14ac:dyDescent="0.45">
      <c r="A69" s="89"/>
      <c r="B69" s="90" t="str">
        <f ca="1">IFERROR(OFFSET(DC[[#Headers],[Code Project]],MATCH(MYCS[[#This Row],[Project Code and Name ]],DC[Code Project],0),-3),"")</f>
        <v/>
      </c>
      <c r="C69" s="89"/>
      <c r="D69" s="91" t="str">
        <f ca="1">IFERROR(OFFSET(DC[[#Headers],[Code Project]],MATCH(MYCS[[#This Row],[Project Code and Name ]],DC[Code Project],0),1),"")</f>
        <v/>
      </c>
      <c r="E69" s="92" t="str">
        <f ca="1">IFERROR(OFFSET(DC[[#Headers],[Code Project]],MATCH(MYCS[[#This Row],[Project Code and Name ]],DC[Code Project],0),6),"")</f>
        <v/>
      </c>
      <c r="F69" s="89"/>
      <c r="G69" s="89"/>
      <c r="H69" s="93"/>
      <c r="I69" s="93"/>
      <c r="J69" s="93"/>
      <c r="K69" s="93"/>
      <c r="L69" s="93"/>
      <c r="M69" s="93"/>
      <c r="N69" s="94">
        <f>J69+K69+L69+MYCS[[#This Row],[Non contractual commitments]]</f>
        <v>0</v>
      </c>
      <c r="O69" s="93"/>
      <c r="P69" s="93"/>
      <c r="Q69" s="93"/>
      <c r="R69" s="93"/>
      <c r="S69" s="93"/>
      <c r="T69" s="93"/>
      <c r="U69" s="94">
        <f>SUM(MYCS[[#This Row],[FY26-27 sum (signed)]:[Cumulative spending to end FY 24/25]],MYCS[[#This Row],[Approved budget FY 25/26]])</f>
        <v>0</v>
      </c>
      <c r="V69" s="95">
        <f>MYCS[[#This Row],[Total Project Commitments]]-MYCS[[#This Row],[Total approved cost of the project by DC (Value in UGX)]]</f>
        <v>0</v>
      </c>
      <c r="W69" s="89"/>
      <c r="X69" s="89"/>
      <c r="Y69" s="89"/>
      <c r="Z69" s="96"/>
    </row>
    <row r="70" spans="1:26" ht="21" x14ac:dyDescent="0.45">
      <c r="A70" s="89"/>
      <c r="B70" s="90" t="str">
        <f ca="1">IFERROR(OFFSET(DC[[#Headers],[Code Project]],MATCH(MYCS[[#This Row],[Project Code and Name ]],DC[Code Project],0),-3),"")</f>
        <v/>
      </c>
      <c r="C70" s="89"/>
      <c r="D70" s="91" t="str">
        <f ca="1">IFERROR(OFFSET(DC[[#Headers],[Code Project]],MATCH(MYCS[[#This Row],[Project Code and Name ]],DC[Code Project],0),1),"")</f>
        <v/>
      </c>
      <c r="E70" s="92" t="str">
        <f ca="1">IFERROR(OFFSET(DC[[#Headers],[Code Project]],MATCH(MYCS[[#This Row],[Project Code and Name ]],DC[Code Project],0),6),"")</f>
        <v/>
      </c>
      <c r="F70" s="89"/>
      <c r="G70" s="89"/>
      <c r="H70" s="93"/>
      <c r="I70" s="93"/>
      <c r="J70" s="93"/>
      <c r="K70" s="93"/>
      <c r="L70" s="93"/>
      <c r="M70" s="93"/>
      <c r="N70" s="94">
        <f>J70+K70+L70+MYCS[[#This Row],[Non contractual commitments]]</f>
        <v>0</v>
      </c>
      <c r="O70" s="93"/>
      <c r="P70" s="93"/>
      <c r="Q70" s="93"/>
      <c r="R70" s="93"/>
      <c r="S70" s="93"/>
      <c r="T70" s="93"/>
      <c r="U70" s="94">
        <f>SUM(MYCS[[#This Row],[FY26-27 sum (signed)]:[Cumulative spending to end FY 24/25]],MYCS[[#This Row],[Approved budget FY 25/26]])</f>
        <v>0</v>
      </c>
      <c r="V70" s="95">
        <f>MYCS[[#This Row],[Total Project Commitments]]-MYCS[[#This Row],[Total approved cost of the project by DC (Value in UGX)]]</f>
        <v>0</v>
      </c>
      <c r="W70" s="89"/>
      <c r="X70" s="89"/>
      <c r="Y70" s="89"/>
      <c r="Z70" s="96"/>
    </row>
    <row r="71" spans="1:26" ht="21" x14ac:dyDescent="0.45">
      <c r="A71" s="89"/>
      <c r="B71" s="90" t="str">
        <f ca="1">IFERROR(OFFSET(DC[[#Headers],[Code Project]],MATCH(MYCS[[#This Row],[Project Code and Name ]],DC[Code Project],0),-3),"")</f>
        <v/>
      </c>
      <c r="C71" s="89"/>
      <c r="D71" s="91" t="str">
        <f ca="1">IFERROR(OFFSET(DC[[#Headers],[Code Project]],MATCH(MYCS[[#This Row],[Project Code and Name ]],DC[Code Project],0),1),"")</f>
        <v/>
      </c>
      <c r="E71" s="92" t="str">
        <f ca="1">IFERROR(OFFSET(DC[[#Headers],[Code Project]],MATCH(MYCS[[#This Row],[Project Code and Name ]],DC[Code Project],0),6),"")</f>
        <v/>
      </c>
      <c r="F71" s="89"/>
      <c r="G71" s="89"/>
      <c r="H71" s="93"/>
      <c r="I71" s="93"/>
      <c r="J71" s="93"/>
      <c r="K71" s="93"/>
      <c r="L71" s="93"/>
      <c r="M71" s="93"/>
      <c r="N71" s="94">
        <f>J71+K71+L71+MYCS[[#This Row],[Non contractual commitments]]</f>
        <v>0</v>
      </c>
      <c r="O71" s="93"/>
      <c r="P71" s="93"/>
      <c r="Q71" s="93"/>
      <c r="R71" s="93"/>
      <c r="S71" s="93"/>
      <c r="T71" s="93"/>
      <c r="U71" s="94">
        <f>SUM(MYCS[[#This Row],[FY26-27 sum (signed)]:[Cumulative spending to end FY 24/25]],MYCS[[#This Row],[Approved budget FY 25/26]])</f>
        <v>0</v>
      </c>
      <c r="V71" s="95">
        <f>MYCS[[#This Row],[Total Project Commitments]]-MYCS[[#This Row],[Total approved cost of the project by DC (Value in UGX)]]</f>
        <v>0</v>
      </c>
      <c r="W71" s="89"/>
      <c r="X71" s="89"/>
      <c r="Y71" s="89"/>
      <c r="Z71" s="96"/>
    </row>
    <row r="72" spans="1:26" ht="21" x14ac:dyDescent="0.45">
      <c r="A72" s="89"/>
      <c r="B72" s="90" t="str">
        <f ca="1">IFERROR(OFFSET(DC[[#Headers],[Code Project]],MATCH(MYCS[[#This Row],[Project Code and Name ]],DC[Code Project],0),-3),"")</f>
        <v/>
      </c>
      <c r="C72" s="89"/>
      <c r="D72" s="91" t="str">
        <f ca="1">IFERROR(OFFSET(DC[[#Headers],[Code Project]],MATCH(MYCS[[#This Row],[Project Code and Name ]],DC[Code Project],0),1),"")</f>
        <v/>
      </c>
      <c r="E72" s="92" t="str">
        <f ca="1">IFERROR(OFFSET(DC[[#Headers],[Code Project]],MATCH(MYCS[[#This Row],[Project Code and Name ]],DC[Code Project],0),6),"")</f>
        <v/>
      </c>
      <c r="F72" s="89"/>
      <c r="G72" s="89"/>
      <c r="H72" s="93"/>
      <c r="I72" s="93"/>
      <c r="J72" s="93"/>
      <c r="K72" s="93"/>
      <c r="L72" s="93"/>
      <c r="M72" s="93"/>
      <c r="N72" s="94">
        <f>J72+K72+L72+MYCS[[#This Row],[Non contractual commitments]]</f>
        <v>0</v>
      </c>
      <c r="O72" s="93"/>
      <c r="P72" s="93"/>
      <c r="Q72" s="93"/>
      <c r="R72" s="93"/>
      <c r="S72" s="93"/>
      <c r="T72" s="93"/>
      <c r="U72" s="94">
        <f>SUM(MYCS[[#This Row],[FY26-27 sum (signed)]:[Cumulative spending to end FY 24/25]],MYCS[[#This Row],[Approved budget FY 25/26]])</f>
        <v>0</v>
      </c>
      <c r="V72" s="95">
        <f>MYCS[[#This Row],[Total Project Commitments]]-MYCS[[#This Row],[Total approved cost of the project by DC (Value in UGX)]]</f>
        <v>0</v>
      </c>
      <c r="W72" s="89"/>
      <c r="X72" s="89"/>
      <c r="Y72" s="89"/>
      <c r="Z72" s="96"/>
    </row>
    <row r="73" spans="1:26" ht="21" x14ac:dyDescent="0.45">
      <c r="A73" s="89"/>
      <c r="B73" s="90" t="str">
        <f ca="1">IFERROR(OFFSET(DC[[#Headers],[Code Project]],MATCH(MYCS[[#This Row],[Project Code and Name ]],DC[Code Project],0),-3),"")</f>
        <v/>
      </c>
      <c r="C73" s="89"/>
      <c r="D73" s="91" t="str">
        <f ca="1">IFERROR(OFFSET(DC[[#Headers],[Code Project]],MATCH(MYCS[[#This Row],[Project Code and Name ]],DC[Code Project],0),1),"")</f>
        <v/>
      </c>
      <c r="E73" s="92" t="str">
        <f ca="1">IFERROR(OFFSET(DC[[#Headers],[Code Project]],MATCH(MYCS[[#This Row],[Project Code and Name ]],DC[Code Project],0),6),"")</f>
        <v/>
      </c>
      <c r="F73" s="89"/>
      <c r="G73" s="89"/>
      <c r="H73" s="93"/>
      <c r="I73" s="93"/>
      <c r="J73" s="93"/>
      <c r="K73" s="93"/>
      <c r="L73" s="93"/>
      <c r="M73" s="93"/>
      <c r="N73" s="94">
        <f>J73+K73+L73+MYCS[[#This Row],[Non contractual commitments]]</f>
        <v>0</v>
      </c>
      <c r="O73" s="93"/>
      <c r="P73" s="93"/>
      <c r="Q73" s="93"/>
      <c r="R73" s="93"/>
      <c r="S73" s="93"/>
      <c r="T73" s="93"/>
      <c r="U73" s="94">
        <f>SUM(MYCS[[#This Row],[FY26-27 sum (signed)]:[Cumulative spending to end FY 24/25]],MYCS[[#This Row],[Approved budget FY 25/26]])</f>
        <v>0</v>
      </c>
      <c r="V73" s="95">
        <f>MYCS[[#This Row],[Total Project Commitments]]-MYCS[[#This Row],[Total approved cost of the project by DC (Value in UGX)]]</f>
        <v>0</v>
      </c>
      <c r="W73" s="89"/>
      <c r="X73" s="89"/>
      <c r="Y73" s="89"/>
      <c r="Z73" s="96"/>
    </row>
    <row r="74" spans="1:26" ht="21" x14ac:dyDescent="0.45">
      <c r="A74" s="89"/>
      <c r="B74" s="90" t="str">
        <f ca="1">IFERROR(OFFSET(DC[[#Headers],[Code Project]],MATCH(MYCS[[#This Row],[Project Code and Name ]],DC[Code Project],0),-3),"")</f>
        <v/>
      </c>
      <c r="C74" s="89"/>
      <c r="D74" s="91" t="str">
        <f ca="1">IFERROR(OFFSET(DC[[#Headers],[Code Project]],MATCH(MYCS[[#This Row],[Project Code and Name ]],DC[Code Project],0),1),"")</f>
        <v/>
      </c>
      <c r="E74" s="92" t="str">
        <f ca="1">IFERROR(OFFSET(DC[[#Headers],[Code Project]],MATCH(MYCS[[#This Row],[Project Code and Name ]],DC[Code Project],0),6),"")</f>
        <v/>
      </c>
      <c r="F74" s="89"/>
      <c r="G74" s="89"/>
      <c r="H74" s="93"/>
      <c r="I74" s="93"/>
      <c r="J74" s="93"/>
      <c r="K74" s="93"/>
      <c r="L74" s="93"/>
      <c r="M74" s="93"/>
      <c r="N74" s="94">
        <f>J74+K74+L74+MYCS[[#This Row],[Non contractual commitments]]</f>
        <v>0</v>
      </c>
      <c r="O74" s="93"/>
      <c r="P74" s="93"/>
      <c r="Q74" s="93"/>
      <c r="R74" s="93"/>
      <c r="S74" s="93"/>
      <c r="T74" s="93"/>
      <c r="U74" s="94">
        <f>SUM(MYCS[[#This Row],[FY26-27 sum (signed)]:[Cumulative spending to end FY 24/25]],MYCS[[#This Row],[Approved budget FY 25/26]])</f>
        <v>0</v>
      </c>
      <c r="V74" s="95">
        <f>MYCS[[#This Row],[Total Project Commitments]]-MYCS[[#This Row],[Total approved cost of the project by DC (Value in UGX)]]</f>
        <v>0</v>
      </c>
      <c r="W74" s="89"/>
      <c r="X74" s="89"/>
      <c r="Y74" s="89"/>
      <c r="Z74" s="96"/>
    </row>
    <row r="75" spans="1:26" ht="21" x14ac:dyDescent="0.45">
      <c r="A75" s="89"/>
      <c r="B75" s="90" t="str">
        <f ca="1">IFERROR(OFFSET(DC[[#Headers],[Code Project]],MATCH(MYCS[[#This Row],[Project Code and Name ]],DC[Code Project],0),-3),"")</f>
        <v/>
      </c>
      <c r="C75" s="89"/>
      <c r="D75" s="91" t="str">
        <f ca="1">IFERROR(OFFSET(DC[[#Headers],[Code Project]],MATCH(MYCS[[#This Row],[Project Code and Name ]],DC[Code Project],0),1),"")</f>
        <v/>
      </c>
      <c r="E75" s="92" t="str">
        <f ca="1">IFERROR(OFFSET(DC[[#Headers],[Code Project]],MATCH(MYCS[[#This Row],[Project Code and Name ]],DC[Code Project],0),6),"")</f>
        <v/>
      </c>
      <c r="F75" s="89"/>
      <c r="G75" s="89"/>
      <c r="H75" s="93"/>
      <c r="I75" s="93"/>
      <c r="J75" s="93"/>
      <c r="K75" s="93"/>
      <c r="L75" s="93"/>
      <c r="M75" s="93"/>
      <c r="N75" s="94">
        <f>J75+K75+L75+MYCS[[#This Row],[Non contractual commitments]]</f>
        <v>0</v>
      </c>
      <c r="O75" s="93"/>
      <c r="P75" s="93"/>
      <c r="Q75" s="93"/>
      <c r="R75" s="93"/>
      <c r="S75" s="93"/>
      <c r="T75" s="93"/>
      <c r="U75" s="94">
        <f>SUM(MYCS[[#This Row],[FY26-27 sum (signed)]:[Cumulative spending to end FY 24/25]],MYCS[[#This Row],[Approved budget FY 25/26]])</f>
        <v>0</v>
      </c>
      <c r="V75" s="95">
        <f>MYCS[[#This Row],[Total Project Commitments]]-MYCS[[#This Row],[Total approved cost of the project by DC (Value in UGX)]]</f>
        <v>0</v>
      </c>
      <c r="W75" s="89"/>
      <c r="X75" s="89"/>
      <c r="Y75" s="89"/>
      <c r="Z75" s="96"/>
    </row>
    <row r="76" spans="1:26" ht="21" x14ac:dyDescent="0.45">
      <c r="A76" s="89"/>
      <c r="B76" s="90" t="str">
        <f ca="1">IFERROR(OFFSET(DC[[#Headers],[Code Project]],MATCH(MYCS[[#This Row],[Project Code and Name ]],DC[Code Project],0),-3),"")</f>
        <v/>
      </c>
      <c r="C76" s="89"/>
      <c r="D76" s="91" t="str">
        <f ca="1">IFERROR(OFFSET(DC[[#Headers],[Code Project]],MATCH(MYCS[[#This Row],[Project Code and Name ]],DC[Code Project],0),1),"")</f>
        <v/>
      </c>
      <c r="E76" s="92" t="str">
        <f ca="1">IFERROR(OFFSET(DC[[#Headers],[Code Project]],MATCH(MYCS[[#This Row],[Project Code and Name ]],DC[Code Project],0),6),"")</f>
        <v/>
      </c>
      <c r="F76" s="89"/>
      <c r="G76" s="89"/>
      <c r="H76" s="93"/>
      <c r="I76" s="93"/>
      <c r="J76" s="93"/>
      <c r="K76" s="93"/>
      <c r="L76" s="93"/>
      <c r="M76" s="93"/>
      <c r="N76" s="94">
        <f>J76+K76+L76+MYCS[[#This Row],[Non contractual commitments]]</f>
        <v>0</v>
      </c>
      <c r="O76" s="93"/>
      <c r="P76" s="93"/>
      <c r="Q76" s="93"/>
      <c r="R76" s="93"/>
      <c r="S76" s="93"/>
      <c r="T76" s="93"/>
      <c r="U76" s="94">
        <f>SUM(MYCS[[#This Row],[FY26-27 sum (signed)]:[Cumulative spending to end FY 24/25]],MYCS[[#This Row],[Approved budget FY 25/26]])</f>
        <v>0</v>
      </c>
      <c r="V76" s="95">
        <f>MYCS[[#This Row],[Total Project Commitments]]-MYCS[[#This Row],[Total approved cost of the project by DC (Value in UGX)]]</f>
        <v>0</v>
      </c>
      <c r="W76" s="89"/>
      <c r="X76" s="89"/>
      <c r="Y76" s="89"/>
      <c r="Z76" s="96"/>
    </row>
    <row r="77" spans="1:26" ht="21" x14ac:dyDescent="0.45">
      <c r="A77" s="89"/>
      <c r="B77" s="90" t="str">
        <f ca="1">IFERROR(OFFSET(DC[[#Headers],[Code Project]],MATCH(MYCS[[#This Row],[Project Code and Name ]],DC[Code Project],0),-3),"")</f>
        <v/>
      </c>
      <c r="C77" s="89"/>
      <c r="D77" s="91" t="str">
        <f ca="1">IFERROR(OFFSET(DC[[#Headers],[Code Project]],MATCH(MYCS[[#This Row],[Project Code and Name ]],DC[Code Project],0),1),"")</f>
        <v/>
      </c>
      <c r="E77" s="92" t="str">
        <f ca="1">IFERROR(OFFSET(DC[[#Headers],[Code Project]],MATCH(MYCS[[#This Row],[Project Code and Name ]],DC[Code Project],0),6),"")</f>
        <v/>
      </c>
      <c r="F77" s="89"/>
      <c r="G77" s="89"/>
      <c r="H77" s="93"/>
      <c r="I77" s="93"/>
      <c r="J77" s="93"/>
      <c r="K77" s="93"/>
      <c r="L77" s="93"/>
      <c r="M77" s="93"/>
      <c r="N77" s="94">
        <f>J77+K77+L77+MYCS[[#This Row],[Non contractual commitments]]</f>
        <v>0</v>
      </c>
      <c r="O77" s="93"/>
      <c r="P77" s="93"/>
      <c r="Q77" s="93"/>
      <c r="R77" s="93"/>
      <c r="S77" s="93"/>
      <c r="T77" s="93"/>
      <c r="U77" s="94">
        <f>SUM(MYCS[[#This Row],[FY26-27 sum (signed)]:[Cumulative spending to end FY 24/25]],MYCS[[#This Row],[Approved budget FY 25/26]])</f>
        <v>0</v>
      </c>
      <c r="V77" s="95">
        <f>MYCS[[#This Row],[Total Project Commitments]]-MYCS[[#This Row],[Total approved cost of the project by DC (Value in UGX)]]</f>
        <v>0</v>
      </c>
      <c r="W77" s="89"/>
      <c r="X77" s="89"/>
      <c r="Y77" s="89"/>
      <c r="Z77" s="96"/>
    </row>
    <row r="78" spans="1:26" ht="21" x14ac:dyDescent="0.45">
      <c r="A78" s="89"/>
      <c r="B78" s="90" t="str">
        <f ca="1">IFERROR(OFFSET(DC[[#Headers],[Code Project]],MATCH(MYCS[[#This Row],[Project Code and Name ]],DC[Code Project],0),-3),"")</f>
        <v/>
      </c>
      <c r="C78" s="89"/>
      <c r="D78" s="91" t="str">
        <f ca="1">IFERROR(OFFSET(DC[[#Headers],[Code Project]],MATCH(MYCS[[#This Row],[Project Code and Name ]],DC[Code Project],0),1),"")</f>
        <v/>
      </c>
      <c r="E78" s="92" t="str">
        <f ca="1">IFERROR(OFFSET(DC[[#Headers],[Code Project]],MATCH(MYCS[[#This Row],[Project Code and Name ]],DC[Code Project],0),6),"")</f>
        <v/>
      </c>
      <c r="F78" s="89"/>
      <c r="G78" s="89"/>
      <c r="H78" s="93"/>
      <c r="I78" s="93"/>
      <c r="J78" s="93"/>
      <c r="K78" s="93"/>
      <c r="L78" s="93"/>
      <c r="M78" s="93"/>
      <c r="N78" s="94">
        <f>J78+K78+L78+MYCS[[#This Row],[Non contractual commitments]]</f>
        <v>0</v>
      </c>
      <c r="O78" s="93"/>
      <c r="P78" s="93"/>
      <c r="Q78" s="93"/>
      <c r="R78" s="93"/>
      <c r="S78" s="93"/>
      <c r="T78" s="93"/>
      <c r="U78" s="94">
        <f>SUM(MYCS[[#This Row],[FY26-27 sum (signed)]:[Cumulative spending to end FY 24/25]],MYCS[[#This Row],[Approved budget FY 25/26]])</f>
        <v>0</v>
      </c>
      <c r="V78" s="95">
        <f>MYCS[[#This Row],[Total Project Commitments]]-MYCS[[#This Row],[Total approved cost of the project by DC (Value in UGX)]]</f>
        <v>0</v>
      </c>
      <c r="W78" s="89"/>
      <c r="X78" s="89"/>
      <c r="Y78" s="89"/>
      <c r="Z78" s="96"/>
    </row>
    <row r="79" spans="1:26" ht="21" x14ac:dyDescent="0.45">
      <c r="A79" s="89"/>
      <c r="B79" s="90" t="str">
        <f ca="1">IFERROR(OFFSET(DC[[#Headers],[Code Project]],MATCH(MYCS[[#This Row],[Project Code and Name ]],DC[Code Project],0),-3),"")</f>
        <v/>
      </c>
      <c r="C79" s="89"/>
      <c r="D79" s="91" t="str">
        <f ca="1">IFERROR(OFFSET(DC[[#Headers],[Code Project]],MATCH(MYCS[[#This Row],[Project Code and Name ]],DC[Code Project],0),1),"")</f>
        <v/>
      </c>
      <c r="E79" s="92" t="str">
        <f ca="1">IFERROR(OFFSET(DC[[#Headers],[Code Project]],MATCH(MYCS[[#This Row],[Project Code and Name ]],DC[Code Project],0),6),"")</f>
        <v/>
      </c>
      <c r="F79" s="89"/>
      <c r="G79" s="89"/>
      <c r="H79" s="93"/>
      <c r="I79" s="93"/>
      <c r="J79" s="93"/>
      <c r="K79" s="93"/>
      <c r="L79" s="93"/>
      <c r="M79" s="93"/>
      <c r="N79" s="94">
        <f>J79+K79+L79+MYCS[[#This Row],[Non contractual commitments]]</f>
        <v>0</v>
      </c>
      <c r="O79" s="93"/>
      <c r="P79" s="93"/>
      <c r="Q79" s="93"/>
      <c r="R79" s="93"/>
      <c r="S79" s="93"/>
      <c r="T79" s="93"/>
      <c r="U79" s="94">
        <f>SUM(MYCS[[#This Row],[FY26-27 sum (signed)]:[Cumulative spending to end FY 24/25]],MYCS[[#This Row],[Approved budget FY 25/26]])</f>
        <v>0</v>
      </c>
      <c r="V79" s="95">
        <f>MYCS[[#This Row],[Total Project Commitments]]-MYCS[[#This Row],[Total approved cost of the project by DC (Value in UGX)]]</f>
        <v>0</v>
      </c>
      <c r="W79" s="89"/>
      <c r="X79" s="89"/>
      <c r="Y79" s="89"/>
      <c r="Z79" s="96"/>
    </row>
    <row r="80" spans="1:26" ht="21" x14ac:dyDescent="0.45">
      <c r="A80" s="89"/>
      <c r="B80" s="90" t="str">
        <f ca="1">IFERROR(OFFSET(DC[[#Headers],[Code Project]],MATCH(MYCS[[#This Row],[Project Code and Name ]],DC[Code Project],0),-3),"")</f>
        <v/>
      </c>
      <c r="C80" s="89"/>
      <c r="D80" s="91" t="str">
        <f ca="1">IFERROR(OFFSET(DC[[#Headers],[Code Project]],MATCH(MYCS[[#This Row],[Project Code and Name ]],DC[Code Project],0),1),"")</f>
        <v/>
      </c>
      <c r="E80" s="92" t="str">
        <f ca="1">IFERROR(OFFSET(DC[[#Headers],[Code Project]],MATCH(MYCS[[#This Row],[Project Code and Name ]],DC[Code Project],0),6),"")</f>
        <v/>
      </c>
      <c r="F80" s="89"/>
      <c r="G80" s="89"/>
      <c r="H80" s="93"/>
      <c r="I80" s="93"/>
      <c r="J80" s="93"/>
      <c r="K80" s="93"/>
      <c r="L80" s="93"/>
      <c r="M80" s="93"/>
      <c r="N80" s="94">
        <f>J80+K80+L80+MYCS[[#This Row],[Non contractual commitments]]</f>
        <v>0</v>
      </c>
      <c r="O80" s="93"/>
      <c r="P80" s="93"/>
      <c r="Q80" s="93"/>
      <c r="R80" s="93"/>
      <c r="S80" s="93"/>
      <c r="T80" s="93"/>
      <c r="U80" s="94">
        <f>SUM(MYCS[[#This Row],[FY26-27 sum (signed)]:[Cumulative spending to end FY 24/25]],MYCS[[#This Row],[Approved budget FY 25/26]])</f>
        <v>0</v>
      </c>
      <c r="V80" s="95">
        <f>MYCS[[#This Row],[Total Project Commitments]]-MYCS[[#This Row],[Total approved cost of the project by DC (Value in UGX)]]</f>
        <v>0</v>
      </c>
      <c r="W80" s="89"/>
      <c r="X80" s="89"/>
      <c r="Y80" s="89"/>
      <c r="Z80" s="96"/>
    </row>
    <row r="81" spans="1:26" ht="21" x14ac:dyDescent="0.45">
      <c r="A81" s="89"/>
      <c r="B81" s="90" t="str">
        <f ca="1">IFERROR(OFFSET(DC[[#Headers],[Code Project]],MATCH(MYCS[[#This Row],[Project Code and Name ]],DC[Code Project],0),-3),"")</f>
        <v/>
      </c>
      <c r="C81" s="89"/>
      <c r="D81" s="91" t="str">
        <f ca="1">IFERROR(OFFSET(DC[[#Headers],[Code Project]],MATCH(MYCS[[#This Row],[Project Code and Name ]],DC[Code Project],0),1),"")</f>
        <v/>
      </c>
      <c r="E81" s="92" t="str">
        <f ca="1">IFERROR(OFFSET(DC[[#Headers],[Code Project]],MATCH(MYCS[[#This Row],[Project Code and Name ]],DC[Code Project],0),6),"")</f>
        <v/>
      </c>
      <c r="F81" s="89"/>
      <c r="G81" s="89"/>
      <c r="H81" s="93"/>
      <c r="I81" s="93"/>
      <c r="J81" s="93"/>
      <c r="K81" s="93"/>
      <c r="L81" s="93"/>
      <c r="M81" s="93"/>
      <c r="N81" s="94">
        <f>J81+K81+L81+MYCS[[#This Row],[Non contractual commitments]]</f>
        <v>0</v>
      </c>
      <c r="O81" s="93"/>
      <c r="P81" s="93"/>
      <c r="Q81" s="93"/>
      <c r="R81" s="93"/>
      <c r="S81" s="93"/>
      <c r="T81" s="93"/>
      <c r="U81" s="94">
        <f>SUM(MYCS[[#This Row],[FY26-27 sum (signed)]:[Cumulative spending to end FY 24/25]],MYCS[[#This Row],[Approved budget FY 25/26]])</f>
        <v>0</v>
      </c>
      <c r="V81" s="95">
        <f>MYCS[[#This Row],[Total Project Commitments]]-MYCS[[#This Row],[Total approved cost of the project by DC (Value in UGX)]]</f>
        <v>0</v>
      </c>
      <c r="W81" s="89"/>
      <c r="X81" s="89"/>
      <c r="Y81" s="89"/>
      <c r="Z81" s="96"/>
    </row>
    <row r="82" spans="1:26" ht="21" x14ac:dyDescent="0.45">
      <c r="A82" s="89"/>
      <c r="B82" s="90" t="str">
        <f ca="1">IFERROR(OFFSET(DC[[#Headers],[Code Project]],MATCH(MYCS[[#This Row],[Project Code and Name ]],DC[Code Project],0),-3),"")</f>
        <v/>
      </c>
      <c r="C82" s="89"/>
      <c r="D82" s="91" t="str">
        <f ca="1">IFERROR(OFFSET(DC[[#Headers],[Code Project]],MATCH(MYCS[[#This Row],[Project Code and Name ]],DC[Code Project],0),1),"")</f>
        <v/>
      </c>
      <c r="E82" s="92" t="str">
        <f ca="1">IFERROR(OFFSET(DC[[#Headers],[Code Project]],MATCH(MYCS[[#This Row],[Project Code and Name ]],DC[Code Project],0),6),"")</f>
        <v/>
      </c>
      <c r="F82" s="89"/>
      <c r="G82" s="89"/>
      <c r="H82" s="93"/>
      <c r="I82" s="93"/>
      <c r="J82" s="93"/>
      <c r="K82" s="93"/>
      <c r="L82" s="93"/>
      <c r="M82" s="93"/>
      <c r="N82" s="94">
        <f>J82+K82+L82+MYCS[[#This Row],[Non contractual commitments]]</f>
        <v>0</v>
      </c>
      <c r="O82" s="93"/>
      <c r="P82" s="93"/>
      <c r="Q82" s="93"/>
      <c r="R82" s="93"/>
      <c r="S82" s="93"/>
      <c r="T82" s="93"/>
      <c r="U82" s="94">
        <f>SUM(MYCS[[#This Row],[FY26-27 sum (signed)]:[Cumulative spending to end FY 24/25]],MYCS[[#This Row],[Approved budget FY 25/26]])</f>
        <v>0</v>
      </c>
      <c r="V82" s="95">
        <f>MYCS[[#This Row],[Total Project Commitments]]-MYCS[[#This Row],[Total approved cost of the project by DC (Value in UGX)]]</f>
        <v>0</v>
      </c>
      <c r="W82" s="89"/>
      <c r="X82" s="89"/>
      <c r="Y82" s="89"/>
      <c r="Z82" s="96"/>
    </row>
    <row r="83" spans="1:26" ht="21" x14ac:dyDescent="0.45">
      <c r="A83" s="89"/>
      <c r="B83" s="90" t="str">
        <f ca="1">IFERROR(OFFSET(DC[[#Headers],[Code Project]],MATCH(MYCS[[#This Row],[Project Code and Name ]],DC[Code Project],0),-3),"")</f>
        <v/>
      </c>
      <c r="C83" s="89"/>
      <c r="D83" s="91" t="str">
        <f ca="1">IFERROR(OFFSET(DC[[#Headers],[Code Project]],MATCH(MYCS[[#This Row],[Project Code and Name ]],DC[Code Project],0),1),"")</f>
        <v/>
      </c>
      <c r="E83" s="92" t="str">
        <f ca="1">IFERROR(OFFSET(DC[[#Headers],[Code Project]],MATCH(MYCS[[#This Row],[Project Code and Name ]],DC[Code Project],0),6),"")</f>
        <v/>
      </c>
      <c r="F83" s="89"/>
      <c r="G83" s="89"/>
      <c r="H83" s="93"/>
      <c r="I83" s="93"/>
      <c r="J83" s="93"/>
      <c r="K83" s="93"/>
      <c r="L83" s="93"/>
      <c r="M83" s="93"/>
      <c r="N83" s="94">
        <f>J83+K83+L83+MYCS[[#This Row],[Non contractual commitments]]</f>
        <v>0</v>
      </c>
      <c r="O83" s="93"/>
      <c r="P83" s="93"/>
      <c r="Q83" s="93"/>
      <c r="R83" s="93"/>
      <c r="S83" s="93"/>
      <c r="T83" s="93"/>
      <c r="U83" s="94">
        <f>SUM(MYCS[[#This Row],[FY26-27 sum (signed)]:[Cumulative spending to end FY 24/25]],MYCS[[#This Row],[Approved budget FY 25/26]])</f>
        <v>0</v>
      </c>
      <c r="V83" s="95">
        <f>MYCS[[#This Row],[Total Project Commitments]]-MYCS[[#This Row],[Total approved cost of the project by DC (Value in UGX)]]</f>
        <v>0</v>
      </c>
      <c r="W83" s="89"/>
      <c r="X83" s="89"/>
      <c r="Y83" s="89"/>
      <c r="Z83" s="96"/>
    </row>
    <row r="84" spans="1:26" ht="21" x14ac:dyDescent="0.45">
      <c r="A84" s="89"/>
      <c r="B84" s="90" t="str">
        <f ca="1">IFERROR(OFFSET(DC[[#Headers],[Code Project]],MATCH(MYCS[[#This Row],[Project Code and Name ]],DC[Code Project],0),-3),"")</f>
        <v/>
      </c>
      <c r="C84" s="89"/>
      <c r="D84" s="91" t="str">
        <f ca="1">IFERROR(OFFSET(DC[[#Headers],[Code Project]],MATCH(MYCS[[#This Row],[Project Code and Name ]],DC[Code Project],0),1),"")</f>
        <v/>
      </c>
      <c r="E84" s="92" t="str">
        <f ca="1">IFERROR(OFFSET(DC[[#Headers],[Code Project]],MATCH(MYCS[[#This Row],[Project Code and Name ]],DC[Code Project],0),6),"")</f>
        <v/>
      </c>
      <c r="F84" s="89"/>
      <c r="G84" s="89"/>
      <c r="H84" s="93"/>
      <c r="I84" s="93"/>
      <c r="J84" s="93"/>
      <c r="K84" s="93"/>
      <c r="L84" s="93"/>
      <c r="M84" s="93"/>
      <c r="N84" s="94">
        <f>J84+K84+L84+MYCS[[#This Row],[Non contractual commitments]]</f>
        <v>0</v>
      </c>
      <c r="O84" s="93"/>
      <c r="P84" s="93"/>
      <c r="Q84" s="93"/>
      <c r="R84" s="93"/>
      <c r="S84" s="93"/>
      <c r="T84" s="93"/>
      <c r="U84" s="94">
        <f>SUM(MYCS[[#This Row],[FY26-27 sum (signed)]:[Cumulative spending to end FY 24/25]],MYCS[[#This Row],[Approved budget FY 25/26]])</f>
        <v>0</v>
      </c>
      <c r="V84" s="95">
        <f>MYCS[[#This Row],[Total Project Commitments]]-MYCS[[#This Row],[Total approved cost of the project by DC (Value in UGX)]]</f>
        <v>0</v>
      </c>
      <c r="W84" s="89"/>
      <c r="X84" s="89"/>
      <c r="Y84" s="89"/>
      <c r="Z84" s="96"/>
    </row>
    <row r="85" spans="1:26" ht="21" x14ac:dyDescent="0.45">
      <c r="A85" s="89"/>
      <c r="B85" s="90" t="str">
        <f ca="1">IFERROR(OFFSET(DC[[#Headers],[Code Project]],MATCH(MYCS[[#This Row],[Project Code and Name ]],DC[Code Project],0),-3),"")</f>
        <v/>
      </c>
      <c r="C85" s="89"/>
      <c r="D85" s="91" t="str">
        <f ca="1">IFERROR(OFFSET(DC[[#Headers],[Code Project]],MATCH(MYCS[[#This Row],[Project Code and Name ]],DC[Code Project],0),1),"")</f>
        <v/>
      </c>
      <c r="E85" s="92" t="str">
        <f ca="1">IFERROR(OFFSET(DC[[#Headers],[Code Project]],MATCH(MYCS[[#This Row],[Project Code and Name ]],DC[Code Project],0),6),"")</f>
        <v/>
      </c>
      <c r="F85" s="89"/>
      <c r="G85" s="89"/>
      <c r="H85" s="93"/>
      <c r="I85" s="93"/>
      <c r="J85" s="93"/>
      <c r="K85" s="93"/>
      <c r="L85" s="93"/>
      <c r="M85" s="93"/>
      <c r="N85" s="94">
        <f>J85+K85+L85+MYCS[[#This Row],[Non contractual commitments]]</f>
        <v>0</v>
      </c>
      <c r="O85" s="93"/>
      <c r="P85" s="93"/>
      <c r="Q85" s="93"/>
      <c r="R85" s="93"/>
      <c r="S85" s="93"/>
      <c r="T85" s="93"/>
      <c r="U85" s="94">
        <f>SUM(MYCS[[#This Row],[FY26-27 sum (signed)]:[Cumulative spending to end FY 24/25]],MYCS[[#This Row],[Approved budget FY 25/26]])</f>
        <v>0</v>
      </c>
      <c r="V85" s="95">
        <f>MYCS[[#This Row],[Total Project Commitments]]-MYCS[[#This Row],[Total approved cost of the project by DC (Value in UGX)]]</f>
        <v>0</v>
      </c>
      <c r="W85" s="89"/>
      <c r="X85" s="89"/>
      <c r="Y85" s="89"/>
      <c r="Z85" s="96"/>
    </row>
    <row r="86" spans="1:26" ht="21" x14ac:dyDescent="0.45">
      <c r="A86" s="89"/>
      <c r="B86" s="90" t="str">
        <f ca="1">IFERROR(OFFSET(DC[[#Headers],[Code Project]],MATCH(MYCS[[#This Row],[Project Code and Name ]],DC[Code Project],0),-3),"")</f>
        <v/>
      </c>
      <c r="C86" s="89"/>
      <c r="D86" s="91" t="str">
        <f ca="1">IFERROR(OFFSET(DC[[#Headers],[Code Project]],MATCH(MYCS[[#This Row],[Project Code and Name ]],DC[Code Project],0),1),"")</f>
        <v/>
      </c>
      <c r="E86" s="92" t="str">
        <f ca="1">IFERROR(OFFSET(DC[[#Headers],[Code Project]],MATCH(MYCS[[#This Row],[Project Code and Name ]],DC[Code Project],0),6),"")</f>
        <v/>
      </c>
      <c r="F86" s="89"/>
      <c r="G86" s="89"/>
      <c r="H86" s="93"/>
      <c r="I86" s="93"/>
      <c r="J86" s="93"/>
      <c r="K86" s="93"/>
      <c r="L86" s="93"/>
      <c r="M86" s="93"/>
      <c r="N86" s="94">
        <f>J86+K86+L86+MYCS[[#This Row],[Non contractual commitments]]</f>
        <v>0</v>
      </c>
      <c r="O86" s="93"/>
      <c r="P86" s="93"/>
      <c r="Q86" s="93"/>
      <c r="R86" s="93"/>
      <c r="S86" s="93"/>
      <c r="T86" s="93"/>
      <c r="U86" s="94">
        <f>SUM(MYCS[[#This Row],[FY26-27 sum (signed)]:[Cumulative spending to end FY 24/25]],MYCS[[#This Row],[Approved budget FY 25/26]])</f>
        <v>0</v>
      </c>
      <c r="V86" s="95">
        <f>MYCS[[#This Row],[Total Project Commitments]]-MYCS[[#This Row],[Total approved cost of the project by DC (Value in UGX)]]</f>
        <v>0</v>
      </c>
      <c r="W86" s="89"/>
      <c r="X86" s="89"/>
      <c r="Y86" s="89"/>
      <c r="Z86" s="96"/>
    </row>
    <row r="87" spans="1:26" ht="21" x14ac:dyDescent="0.45">
      <c r="A87" s="89"/>
      <c r="B87" s="90" t="str">
        <f ca="1">IFERROR(OFFSET(DC[[#Headers],[Code Project]],MATCH(MYCS[[#This Row],[Project Code and Name ]],DC[Code Project],0),-3),"")</f>
        <v/>
      </c>
      <c r="C87" s="89"/>
      <c r="D87" s="91" t="str">
        <f ca="1">IFERROR(OFFSET(DC[[#Headers],[Code Project]],MATCH(MYCS[[#This Row],[Project Code and Name ]],DC[Code Project],0),1),"")</f>
        <v/>
      </c>
      <c r="E87" s="92" t="str">
        <f ca="1">IFERROR(OFFSET(DC[[#Headers],[Code Project]],MATCH(MYCS[[#This Row],[Project Code and Name ]],DC[Code Project],0),6),"")</f>
        <v/>
      </c>
      <c r="F87" s="89"/>
      <c r="G87" s="89"/>
      <c r="H87" s="93"/>
      <c r="I87" s="93"/>
      <c r="J87" s="93"/>
      <c r="K87" s="93"/>
      <c r="L87" s="93"/>
      <c r="M87" s="93"/>
      <c r="N87" s="94">
        <f>J87+K87+L87+MYCS[[#This Row],[Non contractual commitments]]</f>
        <v>0</v>
      </c>
      <c r="O87" s="93"/>
      <c r="P87" s="93"/>
      <c r="Q87" s="93"/>
      <c r="R87" s="93"/>
      <c r="S87" s="93"/>
      <c r="T87" s="93"/>
      <c r="U87" s="94">
        <f>SUM(MYCS[[#This Row],[FY26-27 sum (signed)]:[Cumulative spending to end FY 24/25]],MYCS[[#This Row],[Approved budget FY 25/26]])</f>
        <v>0</v>
      </c>
      <c r="V87" s="95">
        <f>MYCS[[#This Row],[Total Project Commitments]]-MYCS[[#This Row],[Total approved cost of the project by DC (Value in UGX)]]</f>
        <v>0</v>
      </c>
      <c r="W87" s="89"/>
      <c r="X87" s="89"/>
      <c r="Y87" s="89"/>
      <c r="Z87" s="96"/>
    </row>
    <row r="88" spans="1:26" ht="21" x14ac:dyDescent="0.45">
      <c r="A88" s="89"/>
      <c r="B88" s="90" t="str">
        <f ca="1">IFERROR(OFFSET(DC[[#Headers],[Code Project]],MATCH(MYCS[[#This Row],[Project Code and Name ]],DC[Code Project],0),-3),"")</f>
        <v/>
      </c>
      <c r="C88" s="89"/>
      <c r="D88" s="91" t="str">
        <f ca="1">IFERROR(OFFSET(DC[[#Headers],[Code Project]],MATCH(MYCS[[#This Row],[Project Code and Name ]],DC[Code Project],0),1),"")</f>
        <v/>
      </c>
      <c r="E88" s="92" t="str">
        <f ca="1">IFERROR(OFFSET(DC[[#Headers],[Code Project]],MATCH(MYCS[[#This Row],[Project Code and Name ]],DC[Code Project],0),6),"")</f>
        <v/>
      </c>
      <c r="F88" s="89"/>
      <c r="G88" s="89"/>
      <c r="H88" s="93"/>
      <c r="I88" s="93"/>
      <c r="J88" s="93"/>
      <c r="K88" s="93"/>
      <c r="L88" s="93"/>
      <c r="M88" s="93"/>
      <c r="N88" s="94">
        <f>J88+K88+L88+MYCS[[#This Row],[Non contractual commitments]]</f>
        <v>0</v>
      </c>
      <c r="O88" s="93"/>
      <c r="P88" s="93"/>
      <c r="Q88" s="93"/>
      <c r="R88" s="93"/>
      <c r="S88" s="93"/>
      <c r="T88" s="93"/>
      <c r="U88" s="94">
        <f>SUM(MYCS[[#This Row],[FY26-27 sum (signed)]:[Cumulative spending to end FY 24/25]],MYCS[[#This Row],[Approved budget FY 25/26]])</f>
        <v>0</v>
      </c>
      <c r="V88" s="95">
        <f>MYCS[[#This Row],[Total Project Commitments]]-MYCS[[#This Row],[Total approved cost of the project by DC (Value in UGX)]]</f>
        <v>0</v>
      </c>
      <c r="W88" s="89"/>
      <c r="X88" s="89"/>
      <c r="Y88" s="89"/>
      <c r="Z88" s="96"/>
    </row>
    <row r="89" spans="1:26" ht="21" x14ac:dyDescent="0.45">
      <c r="A89" s="89"/>
      <c r="B89" s="90" t="str">
        <f ca="1">IFERROR(OFFSET(DC[[#Headers],[Code Project]],MATCH(MYCS[[#This Row],[Project Code and Name ]],DC[Code Project],0),-3),"")</f>
        <v/>
      </c>
      <c r="C89" s="89"/>
      <c r="D89" s="91" t="str">
        <f ca="1">IFERROR(OFFSET(DC[[#Headers],[Code Project]],MATCH(MYCS[[#This Row],[Project Code and Name ]],DC[Code Project],0),1),"")</f>
        <v/>
      </c>
      <c r="E89" s="92" t="str">
        <f ca="1">IFERROR(OFFSET(DC[[#Headers],[Code Project]],MATCH(MYCS[[#This Row],[Project Code and Name ]],DC[Code Project],0),6),"")</f>
        <v/>
      </c>
      <c r="F89" s="89"/>
      <c r="G89" s="89"/>
      <c r="H89" s="93"/>
      <c r="I89" s="93"/>
      <c r="J89" s="93"/>
      <c r="K89" s="93"/>
      <c r="L89" s="93"/>
      <c r="M89" s="93"/>
      <c r="N89" s="94">
        <f>J89+K89+L89+MYCS[[#This Row],[Non contractual commitments]]</f>
        <v>0</v>
      </c>
      <c r="O89" s="93"/>
      <c r="P89" s="93"/>
      <c r="Q89" s="93"/>
      <c r="R89" s="93"/>
      <c r="S89" s="93"/>
      <c r="T89" s="93"/>
      <c r="U89" s="94">
        <f>SUM(MYCS[[#This Row],[FY26-27 sum (signed)]:[Cumulative spending to end FY 24/25]],MYCS[[#This Row],[Approved budget FY 25/26]])</f>
        <v>0</v>
      </c>
      <c r="V89" s="95">
        <f>MYCS[[#This Row],[Total Project Commitments]]-MYCS[[#This Row],[Total approved cost of the project by DC (Value in UGX)]]</f>
        <v>0</v>
      </c>
      <c r="W89" s="89"/>
      <c r="X89" s="89"/>
      <c r="Y89" s="89"/>
      <c r="Z89" s="96"/>
    </row>
    <row r="90" spans="1:26" ht="21" x14ac:dyDescent="0.45">
      <c r="A90" s="89"/>
      <c r="B90" s="90" t="str">
        <f ca="1">IFERROR(OFFSET(DC[[#Headers],[Code Project]],MATCH(MYCS[[#This Row],[Project Code and Name ]],DC[Code Project],0),-3),"")</f>
        <v/>
      </c>
      <c r="C90" s="89"/>
      <c r="D90" s="91" t="str">
        <f ca="1">IFERROR(OFFSET(DC[[#Headers],[Code Project]],MATCH(MYCS[[#This Row],[Project Code and Name ]],DC[Code Project],0),1),"")</f>
        <v/>
      </c>
      <c r="E90" s="92" t="str">
        <f ca="1">IFERROR(OFFSET(DC[[#Headers],[Code Project]],MATCH(MYCS[[#This Row],[Project Code and Name ]],DC[Code Project],0),6),"")</f>
        <v/>
      </c>
      <c r="F90" s="89"/>
      <c r="G90" s="89"/>
      <c r="H90" s="93"/>
      <c r="I90" s="93"/>
      <c r="J90" s="93"/>
      <c r="K90" s="93"/>
      <c r="L90" s="93"/>
      <c r="M90" s="93"/>
      <c r="N90" s="94">
        <f>J90+K90+L90+MYCS[[#This Row],[Non contractual commitments]]</f>
        <v>0</v>
      </c>
      <c r="O90" s="93"/>
      <c r="P90" s="93"/>
      <c r="Q90" s="93"/>
      <c r="R90" s="93"/>
      <c r="S90" s="93"/>
      <c r="T90" s="93"/>
      <c r="U90" s="94">
        <f>SUM(MYCS[[#This Row],[FY26-27 sum (signed)]:[Cumulative spending to end FY 24/25]],MYCS[[#This Row],[Approved budget FY 25/26]])</f>
        <v>0</v>
      </c>
      <c r="V90" s="95">
        <f>MYCS[[#This Row],[Total Project Commitments]]-MYCS[[#This Row],[Total approved cost of the project by DC (Value in UGX)]]</f>
        <v>0</v>
      </c>
      <c r="W90" s="89"/>
      <c r="X90" s="89"/>
      <c r="Y90" s="89"/>
      <c r="Z90" s="96"/>
    </row>
    <row r="91" spans="1:26" ht="21" x14ac:dyDescent="0.45">
      <c r="A91" s="89"/>
      <c r="B91" s="90" t="str">
        <f ca="1">IFERROR(OFFSET(DC[[#Headers],[Code Project]],MATCH(MYCS[[#This Row],[Project Code and Name ]],DC[Code Project],0),-3),"")</f>
        <v/>
      </c>
      <c r="C91" s="89"/>
      <c r="D91" s="91" t="str">
        <f ca="1">IFERROR(OFFSET(DC[[#Headers],[Code Project]],MATCH(MYCS[[#This Row],[Project Code and Name ]],DC[Code Project],0),1),"")</f>
        <v/>
      </c>
      <c r="E91" s="92" t="str">
        <f ca="1">IFERROR(OFFSET(DC[[#Headers],[Code Project]],MATCH(MYCS[[#This Row],[Project Code and Name ]],DC[Code Project],0),6),"")</f>
        <v/>
      </c>
      <c r="F91" s="89"/>
      <c r="G91" s="89"/>
      <c r="H91" s="93"/>
      <c r="I91" s="93"/>
      <c r="J91" s="93"/>
      <c r="K91" s="93"/>
      <c r="L91" s="93"/>
      <c r="M91" s="93"/>
      <c r="N91" s="94">
        <f>J91+K91+L91+MYCS[[#This Row],[Non contractual commitments]]</f>
        <v>0</v>
      </c>
      <c r="O91" s="93"/>
      <c r="P91" s="93"/>
      <c r="Q91" s="93"/>
      <c r="R91" s="93"/>
      <c r="S91" s="93"/>
      <c r="T91" s="93"/>
      <c r="U91" s="94">
        <f>SUM(MYCS[[#This Row],[FY26-27 sum (signed)]:[Cumulative spending to end FY 24/25]],MYCS[[#This Row],[Approved budget FY 25/26]])</f>
        <v>0</v>
      </c>
      <c r="V91" s="95">
        <f>MYCS[[#This Row],[Total Project Commitments]]-MYCS[[#This Row],[Total approved cost of the project by DC (Value in UGX)]]</f>
        <v>0</v>
      </c>
      <c r="W91" s="89"/>
      <c r="X91" s="89"/>
      <c r="Y91" s="89"/>
      <c r="Z91" s="96"/>
    </row>
    <row r="92" spans="1:26" ht="21" x14ac:dyDescent="0.45">
      <c r="A92" s="89"/>
      <c r="B92" s="90" t="str">
        <f ca="1">IFERROR(OFFSET(DC[[#Headers],[Code Project]],MATCH(MYCS[[#This Row],[Project Code and Name ]],DC[Code Project],0),-3),"")</f>
        <v/>
      </c>
      <c r="C92" s="89"/>
      <c r="D92" s="91" t="str">
        <f ca="1">IFERROR(OFFSET(DC[[#Headers],[Code Project]],MATCH(MYCS[[#This Row],[Project Code and Name ]],DC[Code Project],0),1),"")</f>
        <v/>
      </c>
      <c r="E92" s="92" t="str">
        <f ca="1">IFERROR(OFFSET(DC[[#Headers],[Code Project]],MATCH(MYCS[[#This Row],[Project Code and Name ]],DC[Code Project],0),6),"")</f>
        <v/>
      </c>
      <c r="F92" s="89"/>
      <c r="G92" s="89"/>
      <c r="H92" s="93"/>
      <c r="I92" s="93"/>
      <c r="J92" s="93"/>
      <c r="K92" s="93"/>
      <c r="L92" s="93"/>
      <c r="M92" s="93"/>
      <c r="N92" s="94">
        <f>J92+K92+L92+MYCS[[#This Row],[Non contractual commitments]]</f>
        <v>0</v>
      </c>
      <c r="O92" s="93"/>
      <c r="P92" s="93"/>
      <c r="Q92" s="93"/>
      <c r="R92" s="93"/>
      <c r="S92" s="93"/>
      <c r="T92" s="93"/>
      <c r="U92" s="94">
        <f>SUM(MYCS[[#This Row],[FY26-27 sum (signed)]:[Cumulative spending to end FY 24/25]],MYCS[[#This Row],[Approved budget FY 25/26]])</f>
        <v>0</v>
      </c>
      <c r="V92" s="95">
        <f>MYCS[[#This Row],[Total Project Commitments]]-MYCS[[#This Row],[Total approved cost of the project by DC (Value in UGX)]]</f>
        <v>0</v>
      </c>
      <c r="W92" s="89"/>
      <c r="X92" s="89"/>
      <c r="Y92" s="89"/>
      <c r="Z92" s="96"/>
    </row>
    <row r="93" spans="1:26" ht="21" x14ac:dyDescent="0.45">
      <c r="A93" s="89"/>
      <c r="B93" s="90" t="str">
        <f ca="1">IFERROR(OFFSET(DC[[#Headers],[Code Project]],MATCH(MYCS[[#This Row],[Project Code and Name ]],DC[Code Project],0),-3),"")</f>
        <v/>
      </c>
      <c r="C93" s="89"/>
      <c r="D93" s="91" t="str">
        <f ca="1">IFERROR(OFFSET(DC[[#Headers],[Code Project]],MATCH(MYCS[[#This Row],[Project Code and Name ]],DC[Code Project],0),1),"")</f>
        <v/>
      </c>
      <c r="E93" s="92" t="str">
        <f ca="1">IFERROR(OFFSET(DC[[#Headers],[Code Project]],MATCH(MYCS[[#This Row],[Project Code and Name ]],DC[Code Project],0),6),"")</f>
        <v/>
      </c>
      <c r="F93" s="89"/>
      <c r="G93" s="89"/>
      <c r="H93" s="93"/>
      <c r="I93" s="93"/>
      <c r="J93" s="93"/>
      <c r="K93" s="93"/>
      <c r="L93" s="93"/>
      <c r="M93" s="93"/>
      <c r="N93" s="94">
        <f>J93+K93+L93+MYCS[[#This Row],[Non contractual commitments]]</f>
        <v>0</v>
      </c>
      <c r="O93" s="93"/>
      <c r="P93" s="93"/>
      <c r="Q93" s="93"/>
      <c r="R93" s="93"/>
      <c r="S93" s="93"/>
      <c r="T93" s="93"/>
      <c r="U93" s="94">
        <f>SUM(MYCS[[#This Row],[FY26-27 sum (signed)]:[Cumulative spending to end FY 24/25]],MYCS[[#This Row],[Approved budget FY 25/26]])</f>
        <v>0</v>
      </c>
      <c r="V93" s="95">
        <f>MYCS[[#This Row],[Total Project Commitments]]-MYCS[[#This Row],[Total approved cost of the project by DC (Value in UGX)]]</f>
        <v>0</v>
      </c>
      <c r="W93" s="89"/>
      <c r="X93" s="89"/>
      <c r="Y93" s="89"/>
      <c r="Z93" s="96"/>
    </row>
    <row r="94" spans="1:26" ht="21" x14ac:dyDescent="0.45">
      <c r="A94" s="89"/>
      <c r="B94" s="90" t="str">
        <f ca="1">IFERROR(OFFSET(DC[[#Headers],[Code Project]],MATCH(MYCS[[#This Row],[Project Code and Name ]],DC[Code Project],0),-3),"")</f>
        <v/>
      </c>
      <c r="C94" s="89"/>
      <c r="D94" s="91" t="str">
        <f ca="1">IFERROR(OFFSET(DC[[#Headers],[Code Project]],MATCH(MYCS[[#This Row],[Project Code and Name ]],DC[Code Project],0),1),"")</f>
        <v/>
      </c>
      <c r="E94" s="92" t="str">
        <f ca="1">IFERROR(OFFSET(DC[[#Headers],[Code Project]],MATCH(MYCS[[#This Row],[Project Code and Name ]],DC[Code Project],0),6),"")</f>
        <v/>
      </c>
      <c r="F94" s="89"/>
      <c r="G94" s="89"/>
      <c r="H94" s="93"/>
      <c r="I94" s="93"/>
      <c r="J94" s="93"/>
      <c r="K94" s="93"/>
      <c r="L94" s="93"/>
      <c r="M94" s="93"/>
      <c r="N94" s="94">
        <f>J94+K94+L94+MYCS[[#This Row],[Non contractual commitments]]</f>
        <v>0</v>
      </c>
      <c r="O94" s="93"/>
      <c r="P94" s="93"/>
      <c r="Q94" s="93"/>
      <c r="R94" s="93"/>
      <c r="S94" s="93"/>
      <c r="T94" s="93"/>
      <c r="U94" s="94">
        <f>SUM(MYCS[[#This Row],[FY26-27 sum (signed)]:[Cumulative spending to end FY 24/25]],MYCS[[#This Row],[Approved budget FY 25/26]])</f>
        <v>0</v>
      </c>
      <c r="V94" s="95">
        <f>MYCS[[#This Row],[Total Project Commitments]]-MYCS[[#This Row],[Total approved cost of the project by DC (Value in UGX)]]</f>
        <v>0</v>
      </c>
      <c r="W94" s="89"/>
      <c r="X94" s="89"/>
      <c r="Y94" s="89"/>
      <c r="Z94" s="96"/>
    </row>
    <row r="95" spans="1:26" ht="21" x14ac:dyDescent="0.45">
      <c r="A95" s="89"/>
      <c r="B95" s="90" t="str">
        <f ca="1">IFERROR(OFFSET(DC[[#Headers],[Code Project]],MATCH(MYCS[[#This Row],[Project Code and Name ]],DC[Code Project],0),-3),"")</f>
        <v/>
      </c>
      <c r="C95" s="89"/>
      <c r="D95" s="91" t="str">
        <f ca="1">IFERROR(OFFSET(DC[[#Headers],[Code Project]],MATCH(MYCS[[#This Row],[Project Code and Name ]],DC[Code Project],0),1),"")</f>
        <v/>
      </c>
      <c r="E95" s="92" t="str">
        <f ca="1">IFERROR(OFFSET(DC[[#Headers],[Code Project]],MATCH(MYCS[[#This Row],[Project Code and Name ]],DC[Code Project],0),6),"")</f>
        <v/>
      </c>
      <c r="F95" s="89"/>
      <c r="G95" s="89"/>
      <c r="H95" s="93"/>
      <c r="I95" s="93"/>
      <c r="J95" s="93"/>
      <c r="K95" s="93"/>
      <c r="L95" s="93"/>
      <c r="M95" s="93"/>
      <c r="N95" s="94">
        <f>J95+K95+L95+MYCS[[#This Row],[Non contractual commitments]]</f>
        <v>0</v>
      </c>
      <c r="O95" s="93"/>
      <c r="P95" s="93"/>
      <c r="Q95" s="93"/>
      <c r="R95" s="93"/>
      <c r="S95" s="93"/>
      <c r="T95" s="93"/>
      <c r="U95" s="94">
        <f>SUM(MYCS[[#This Row],[FY26-27 sum (signed)]:[Cumulative spending to end FY 24/25]],MYCS[[#This Row],[Approved budget FY 25/26]])</f>
        <v>0</v>
      </c>
      <c r="V95" s="95">
        <f>MYCS[[#This Row],[Total Project Commitments]]-MYCS[[#This Row],[Total approved cost of the project by DC (Value in UGX)]]</f>
        <v>0</v>
      </c>
      <c r="W95" s="89"/>
      <c r="X95" s="89"/>
      <c r="Y95" s="89"/>
      <c r="Z95" s="96"/>
    </row>
    <row r="96" spans="1:26" ht="21" x14ac:dyDescent="0.45">
      <c r="A96" s="89"/>
      <c r="B96" s="90" t="str">
        <f ca="1">IFERROR(OFFSET(DC[[#Headers],[Code Project]],MATCH(MYCS[[#This Row],[Project Code and Name ]],DC[Code Project],0),-3),"")</f>
        <v/>
      </c>
      <c r="C96" s="89"/>
      <c r="D96" s="91" t="str">
        <f ca="1">IFERROR(OFFSET(DC[[#Headers],[Code Project]],MATCH(MYCS[[#This Row],[Project Code and Name ]],DC[Code Project],0),1),"")</f>
        <v/>
      </c>
      <c r="E96" s="92" t="str">
        <f ca="1">IFERROR(OFFSET(DC[[#Headers],[Code Project]],MATCH(MYCS[[#This Row],[Project Code and Name ]],DC[Code Project],0),6),"")</f>
        <v/>
      </c>
      <c r="F96" s="89"/>
      <c r="G96" s="89"/>
      <c r="H96" s="93"/>
      <c r="I96" s="93"/>
      <c r="J96" s="93"/>
      <c r="K96" s="93"/>
      <c r="L96" s="93"/>
      <c r="M96" s="93"/>
      <c r="N96" s="94">
        <f>J96+K96+L96+MYCS[[#This Row],[Non contractual commitments]]</f>
        <v>0</v>
      </c>
      <c r="O96" s="93"/>
      <c r="P96" s="93"/>
      <c r="Q96" s="93"/>
      <c r="R96" s="93"/>
      <c r="S96" s="93"/>
      <c r="T96" s="93"/>
      <c r="U96" s="94">
        <f>SUM(MYCS[[#This Row],[FY26-27 sum (signed)]:[Cumulative spending to end FY 24/25]],MYCS[[#This Row],[Approved budget FY 25/26]])</f>
        <v>0</v>
      </c>
      <c r="V96" s="95">
        <f>MYCS[[#This Row],[Total Project Commitments]]-MYCS[[#This Row],[Total approved cost of the project by DC (Value in UGX)]]</f>
        <v>0</v>
      </c>
      <c r="W96" s="89"/>
      <c r="X96" s="89"/>
      <c r="Y96" s="89"/>
      <c r="Z96" s="96"/>
    </row>
    <row r="97" spans="1:26" ht="21" x14ac:dyDescent="0.45">
      <c r="A97" s="89"/>
      <c r="B97" s="90" t="str">
        <f ca="1">IFERROR(OFFSET(DC[[#Headers],[Code Project]],MATCH(MYCS[[#This Row],[Project Code and Name ]],DC[Code Project],0),-3),"")</f>
        <v/>
      </c>
      <c r="C97" s="89"/>
      <c r="D97" s="91" t="str">
        <f ca="1">IFERROR(OFFSET(DC[[#Headers],[Code Project]],MATCH(MYCS[[#This Row],[Project Code and Name ]],DC[Code Project],0),1),"")</f>
        <v/>
      </c>
      <c r="E97" s="92" t="str">
        <f ca="1">IFERROR(OFFSET(DC[[#Headers],[Code Project]],MATCH(MYCS[[#This Row],[Project Code and Name ]],DC[Code Project],0),6),"")</f>
        <v/>
      </c>
      <c r="F97" s="89"/>
      <c r="G97" s="89"/>
      <c r="H97" s="93"/>
      <c r="I97" s="93"/>
      <c r="J97" s="93"/>
      <c r="K97" s="93"/>
      <c r="L97" s="93"/>
      <c r="M97" s="93"/>
      <c r="N97" s="94">
        <f>J97+K97+L97+MYCS[[#This Row],[Non contractual commitments]]</f>
        <v>0</v>
      </c>
      <c r="O97" s="93"/>
      <c r="P97" s="93"/>
      <c r="Q97" s="93"/>
      <c r="R97" s="93"/>
      <c r="S97" s="93"/>
      <c r="T97" s="93"/>
      <c r="U97" s="94">
        <f>SUM(MYCS[[#This Row],[FY26-27 sum (signed)]:[Cumulative spending to end FY 24/25]],MYCS[[#This Row],[Approved budget FY 25/26]])</f>
        <v>0</v>
      </c>
      <c r="V97" s="95">
        <f>MYCS[[#This Row],[Total Project Commitments]]-MYCS[[#This Row],[Total approved cost of the project by DC (Value in UGX)]]</f>
        <v>0</v>
      </c>
      <c r="W97" s="89"/>
      <c r="X97" s="89"/>
      <c r="Y97" s="89"/>
      <c r="Z97" s="96"/>
    </row>
    <row r="98" spans="1:26" ht="21" x14ac:dyDescent="0.45">
      <c r="A98" s="89"/>
      <c r="B98" s="90" t="str">
        <f ca="1">IFERROR(OFFSET(DC[[#Headers],[Code Project]],MATCH(MYCS[[#This Row],[Project Code and Name ]],DC[Code Project],0),-3),"")</f>
        <v/>
      </c>
      <c r="C98" s="89"/>
      <c r="D98" s="91" t="str">
        <f ca="1">IFERROR(OFFSET(DC[[#Headers],[Code Project]],MATCH(MYCS[[#This Row],[Project Code and Name ]],DC[Code Project],0),1),"")</f>
        <v/>
      </c>
      <c r="E98" s="92" t="str">
        <f ca="1">IFERROR(OFFSET(DC[[#Headers],[Code Project]],MATCH(MYCS[[#This Row],[Project Code and Name ]],DC[Code Project],0),6),"")</f>
        <v/>
      </c>
      <c r="F98" s="89"/>
      <c r="G98" s="89"/>
      <c r="H98" s="93"/>
      <c r="I98" s="93"/>
      <c r="J98" s="93"/>
      <c r="K98" s="93"/>
      <c r="L98" s="93"/>
      <c r="M98" s="93"/>
      <c r="N98" s="94">
        <f>J98+K98+L98+MYCS[[#This Row],[Non contractual commitments]]</f>
        <v>0</v>
      </c>
      <c r="O98" s="93"/>
      <c r="P98" s="93"/>
      <c r="Q98" s="93"/>
      <c r="R98" s="93"/>
      <c r="S98" s="93"/>
      <c r="T98" s="93"/>
      <c r="U98" s="94">
        <f>SUM(MYCS[[#This Row],[FY26-27 sum (signed)]:[Cumulative spending to end FY 24/25]],MYCS[[#This Row],[Approved budget FY 25/26]])</f>
        <v>0</v>
      </c>
      <c r="V98" s="95">
        <f>MYCS[[#This Row],[Total Project Commitments]]-MYCS[[#This Row],[Total approved cost of the project by DC (Value in UGX)]]</f>
        <v>0</v>
      </c>
      <c r="W98" s="89"/>
      <c r="X98" s="89"/>
      <c r="Y98" s="89"/>
      <c r="Z98" s="96"/>
    </row>
    <row r="99" spans="1:26" ht="21" x14ac:dyDescent="0.45">
      <c r="A99" s="89"/>
      <c r="B99" s="90" t="str">
        <f ca="1">IFERROR(OFFSET(DC[[#Headers],[Code Project]],MATCH(MYCS[[#This Row],[Project Code and Name ]],DC[Code Project],0),-3),"")</f>
        <v/>
      </c>
      <c r="C99" s="89"/>
      <c r="D99" s="91" t="str">
        <f ca="1">IFERROR(OFFSET(DC[[#Headers],[Code Project]],MATCH(MYCS[[#This Row],[Project Code and Name ]],DC[Code Project],0),1),"")</f>
        <v/>
      </c>
      <c r="E99" s="92" t="str">
        <f ca="1">IFERROR(OFFSET(DC[[#Headers],[Code Project]],MATCH(MYCS[[#This Row],[Project Code and Name ]],DC[Code Project],0),6),"")</f>
        <v/>
      </c>
      <c r="F99" s="89"/>
      <c r="G99" s="89"/>
      <c r="H99" s="93"/>
      <c r="I99" s="93"/>
      <c r="J99" s="93"/>
      <c r="K99" s="93"/>
      <c r="L99" s="93"/>
      <c r="M99" s="93"/>
      <c r="N99" s="94">
        <f>J99+K99+L99+MYCS[[#This Row],[Non contractual commitments]]</f>
        <v>0</v>
      </c>
      <c r="O99" s="93"/>
      <c r="P99" s="93"/>
      <c r="Q99" s="93"/>
      <c r="R99" s="93"/>
      <c r="S99" s="93"/>
      <c r="T99" s="93"/>
      <c r="U99" s="94">
        <f>SUM(MYCS[[#This Row],[FY26-27 sum (signed)]:[Cumulative spending to end FY 24/25]],MYCS[[#This Row],[Approved budget FY 25/26]])</f>
        <v>0</v>
      </c>
      <c r="V99" s="95">
        <f>MYCS[[#This Row],[Total Project Commitments]]-MYCS[[#This Row],[Total approved cost of the project by DC (Value in UGX)]]</f>
        <v>0</v>
      </c>
      <c r="W99" s="89"/>
      <c r="X99" s="89"/>
      <c r="Y99" s="89"/>
      <c r="Z99" s="96"/>
    </row>
    <row r="100" spans="1:26" ht="21" x14ac:dyDescent="0.45">
      <c r="A100" s="89"/>
      <c r="B100" s="90" t="str">
        <f ca="1">IFERROR(OFFSET(DC[[#Headers],[Code Project]],MATCH(MYCS[[#This Row],[Project Code and Name ]],DC[Code Project],0),-3),"")</f>
        <v/>
      </c>
      <c r="C100" s="89"/>
      <c r="D100" s="91" t="str">
        <f ca="1">IFERROR(OFFSET(DC[[#Headers],[Code Project]],MATCH(MYCS[[#This Row],[Project Code and Name ]],DC[Code Project],0),1),"")</f>
        <v/>
      </c>
      <c r="E100" s="92" t="str">
        <f ca="1">IFERROR(OFFSET(DC[[#Headers],[Code Project]],MATCH(MYCS[[#This Row],[Project Code and Name ]],DC[Code Project],0),6),"")</f>
        <v/>
      </c>
      <c r="F100" s="89"/>
      <c r="G100" s="89"/>
      <c r="H100" s="93"/>
      <c r="I100" s="93"/>
      <c r="J100" s="93"/>
      <c r="K100" s="93"/>
      <c r="L100" s="93"/>
      <c r="M100" s="93"/>
      <c r="N100" s="94">
        <f>J100+K100+L100+MYCS[[#This Row],[Non contractual commitments]]</f>
        <v>0</v>
      </c>
      <c r="O100" s="93"/>
      <c r="P100" s="93"/>
      <c r="Q100" s="93"/>
      <c r="R100" s="93"/>
      <c r="S100" s="93"/>
      <c r="T100" s="93"/>
      <c r="U100" s="94">
        <f>SUM(MYCS[[#This Row],[FY26-27 sum (signed)]:[Cumulative spending to end FY 24/25]],MYCS[[#This Row],[Approved budget FY 25/26]])</f>
        <v>0</v>
      </c>
      <c r="V100" s="95">
        <f>MYCS[[#This Row],[Total Project Commitments]]-MYCS[[#This Row],[Total approved cost of the project by DC (Value in UGX)]]</f>
        <v>0</v>
      </c>
      <c r="W100" s="89"/>
      <c r="X100" s="89"/>
      <c r="Y100" s="89"/>
      <c r="Z100" s="96"/>
    </row>
    <row r="101" spans="1:26" ht="21" x14ac:dyDescent="0.45">
      <c r="A101" s="89"/>
      <c r="B101" s="90" t="str">
        <f ca="1">IFERROR(OFFSET(DC[[#Headers],[Code Project]],MATCH(MYCS[[#This Row],[Project Code and Name ]],DC[Code Project],0),-3),"")</f>
        <v/>
      </c>
      <c r="C101" s="89"/>
      <c r="D101" s="91" t="str">
        <f ca="1">IFERROR(OFFSET(DC[[#Headers],[Code Project]],MATCH(MYCS[[#This Row],[Project Code and Name ]],DC[Code Project],0),1),"")</f>
        <v/>
      </c>
      <c r="E101" s="92" t="str">
        <f ca="1">IFERROR(OFFSET(DC[[#Headers],[Code Project]],MATCH(MYCS[[#This Row],[Project Code and Name ]],DC[Code Project],0),6),"")</f>
        <v/>
      </c>
      <c r="F101" s="89"/>
      <c r="G101" s="89"/>
      <c r="H101" s="93"/>
      <c r="I101" s="93"/>
      <c r="J101" s="93"/>
      <c r="K101" s="93"/>
      <c r="L101" s="93"/>
      <c r="M101" s="93"/>
      <c r="N101" s="94">
        <f>J101+K101+L101+MYCS[[#This Row],[Non contractual commitments]]</f>
        <v>0</v>
      </c>
      <c r="O101" s="93"/>
      <c r="P101" s="93"/>
      <c r="Q101" s="93"/>
      <c r="R101" s="93"/>
      <c r="S101" s="93"/>
      <c r="T101" s="93"/>
      <c r="U101" s="94">
        <f>SUM(MYCS[[#This Row],[FY26-27 sum (signed)]:[Cumulative spending to end FY 24/25]],MYCS[[#This Row],[Approved budget FY 25/26]])</f>
        <v>0</v>
      </c>
      <c r="V101" s="95">
        <f>MYCS[[#This Row],[Total Project Commitments]]-MYCS[[#This Row],[Total approved cost of the project by DC (Value in UGX)]]</f>
        <v>0</v>
      </c>
      <c r="W101" s="89"/>
      <c r="X101" s="89"/>
      <c r="Y101" s="89"/>
      <c r="Z101" s="96"/>
    </row>
    <row r="102" spans="1:26" ht="21" x14ac:dyDescent="0.45">
      <c r="A102" s="89"/>
      <c r="B102" s="90" t="str">
        <f ca="1">IFERROR(OFFSET(DC[[#Headers],[Code Project]],MATCH(MYCS[[#This Row],[Project Code and Name ]],DC[Code Project],0),-3),"")</f>
        <v/>
      </c>
      <c r="C102" s="89"/>
      <c r="D102" s="91" t="str">
        <f ca="1">IFERROR(OFFSET(DC[[#Headers],[Code Project]],MATCH(MYCS[[#This Row],[Project Code and Name ]],DC[Code Project],0),1),"")</f>
        <v/>
      </c>
      <c r="E102" s="92" t="str">
        <f ca="1">IFERROR(OFFSET(DC[[#Headers],[Code Project]],MATCH(MYCS[[#This Row],[Project Code and Name ]],DC[Code Project],0),6),"")</f>
        <v/>
      </c>
      <c r="F102" s="89"/>
      <c r="G102" s="89"/>
      <c r="H102" s="93"/>
      <c r="I102" s="93"/>
      <c r="J102" s="93"/>
      <c r="K102" s="93"/>
      <c r="L102" s="93"/>
      <c r="M102" s="93"/>
      <c r="N102" s="94">
        <f>J102+K102+L102+MYCS[[#This Row],[Non contractual commitments]]</f>
        <v>0</v>
      </c>
      <c r="O102" s="93"/>
      <c r="P102" s="93"/>
      <c r="Q102" s="93"/>
      <c r="R102" s="93"/>
      <c r="S102" s="93"/>
      <c r="T102" s="93"/>
      <c r="U102" s="94">
        <f>SUM(MYCS[[#This Row],[FY26-27 sum (signed)]:[Cumulative spending to end FY 24/25]],MYCS[[#This Row],[Approved budget FY 25/26]])</f>
        <v>0</v>
      </c>
      <c r="V102" s="95">
        <f>MYCS[[#This Row],[Total Project Commitments]]-MYCS[[#This Row],[Total approved cost of the project by DC (Value in UGX)]]</f>
        <v>0</v>
      </c>
      <c r="W102" s="89"/>
      <c r="X102" s="89"/>
      <c r="Y102" s="89"/>
      <c r="Z102" s="96"/>
    </row>
    <row r="103" spans="1:26" ht="21" x14ac:dyDescent="0.45">
      <c r="A103" s="89"/>
      <c r="B103" s="90" t="str">
        <f ca="1">IFERROR(OFFSET(DC[[#Headers],[Code Project]],MATCH(MYCS[[#This Row],[Project Code and Name ]],DC[Code Project],0),-3),"")</f>
        <v/>
      </c>
      <c r="C103" s="89"/>
      <c r="D103" s="91" t="str">
        <f ca="1">IFERROR(OFFSET(DC[[#Headers],[Code Project]],MATCH(MYCS[[#This Row],[Project Code and Name ]],DC[Code Project],0),1),"")</f>
        <v/>
      </c>
      <c r="E103" s="92" t="str">
        <f ca="1">IFERROR(OFFSET(DC[[#Headers],[Code Project]],MATCH(MYCS[[#This Row],[Project Code and Name ]],DC[Code Project],0),6),"")</f>
        <v/>
      </c>
      <c r="F103" s="89"/>
      <c r="G103" s="89"/>
      <c r="H103" s="93"/>
      <c r="I103" s="93"/>
      <c r="J103" s="93"/>
      <c r="K103" s="93"/>
      <c r="L103" s="93"/>
      <c r="M103" s="93"/>
      <c r="N103" s="94">
        <f>J103+K103+L103+MYCS[[#This Row],[Non contractual commitments]]</f>
        <v>0</v>
      </c>
      <c r="O103" s="93"/>
      <c r="P103" s="93"/>
      <c r="Q103" s="93"/>
      <c r="R103" s="93"/>
      <c r="S103" s="93"/>
      <c r="T103" s="93"/>
      <c r="U103" s="94">
        <f>SUM(MYCS[[#This Row],[FY26-27 sum (signed)]:[Cumulative spending to end FY 24/25]],MYCS[[#This Row],[Approved budget FY 25/26]])</f>
        <v>0</v>
      </c>
      <c r="V103" s="95">
        <f>MYCS[[#This Row],[Total Project Commitments]]-MYCS[[#This Row],[Total approved cost of the project by DC (Value in UGX)]]</f>
        <v>0</v>
      </c>
      <c r="W103" s="89"/>
      <c r="X103" s="89"/>
      <c r="Y103" s="89"/>
      <c r="Z103" s="96"/>
    </row>
    <row r="104" spans="1:26" ht="21" x14ac:dyDescent="0.45">
      <c r="A104" s="89"/>
      <c r="B104" s="90" t="str">
        <f ca="1">IFERROR(OFFSET(DC[[#Headers],[Code Project]],MATCH(MYCS[[#This Row],[Project Code and Name ]],DC[Code Project],0),-3),"")</f>
        <v/>
      </c>
      <c r="C104" s="89"/>
      <c r="D104" s="91" t="str">
        <f ca="1">IFERROR(OFFSET(DC[[#Headers],[Code Project]],MATCH(MYCS[[#This Row],[Project Code and Name ]],DC[Code Project],0),1),"")</f>
        <v/>
      </c>
      <c r="E104" s="92" t="str">
        <f ca="1">IFERROR(OFFSET(DC[[#Headers],[Code Project]],MATCH(MYCS[[#This Row],[Project Code and Name ]],DC[Code Project],0),6),"")</f>
        <v/>
      </c>
      <c r="F104" s="89"/>
      <c r="G104" s="89"/>
      <c r="H104" s="93"/>
      <c r="I104" s="93"/>
      <c r="J104" s="93"/>
      <c r="K104" s="93"/>
      <c r="L104" s="93"/>
      <c r="M104" s="93"/>
      <c r="N104" s="94">
        <f>J104+K104+L104+MYCS[[#This Row],[Non contractual commitments]]</f>
        <v>0</v>
      </c>
      <c r="O104" s="93"/>
      <c r="P104" s="93"/>
      <c r="Q104" s="93"/>
      <c r="R104" s="93"/>
      <c r="S104" s="93"/>
      <c r="T104" s="93"/>
      <c r="U104" s="94">
        <f>SUM(MYCS[[#This Row],[FY26-27 sum (signed)]:[Cumulative spending to end FY 24/25]],MYCS[[#This Row],[Approved budget FY 25/26]])</f>
        <v>0</v>
      </c>
      <c r="V104" s="95">
        <f>MYCS[[#This Row],[Total Project Commitments]]-MYCS[[#This Row],[Total approved cost of the project by DC (Value in UGX)]]</f>
        <v>0</v>
      </c>
      <c r="W104" s="89"/>
      <c r="X104" s="89"/>
      <c r="Y104" s="89"/>
      <c r="Z104" s="96"/>
    </row>
    <row r="105" spans="1:26" ht="21" x14ac:dyDescent="0.45">
      <c r="A105" s="89"/>
      <c r="B105" s="90" t="str">
        <f ca="1">IFERROR(OFFSET(DC[[#Headers],[Code Project]],MATCH(MYCS[[#This Row],[Project Code and Name ]],DC[Code Project],0),-3),"")</f>
        <v/>
      </c>
      <c r="C105" s="89"/>
      <c r="D105" s="91" t="str">
        <f ca="1">IFERROR(OFFSET(DC[[#Headers],[Code Project]],MATCH(MYCS[[#This Row],[Project Code and Name ]],DC[Code Project],0),1),"")</f>
        <v/>
      </c>
      <c r="E105" s="92" t="str">
        <f ca="1">IFERROR(OFFSET(DC[[#Headers],[Code Project]],MATCH(MYCS[[#This Row],[Project Code and Name ]],DC[Code Project],0),6),"")</f>
        <v/>
      </c>
      <c r="F105" s="89"/>
      <c r="G105" s="89"/>
      <c r="H105" s="93"/>
      <c r="I105" s="93"/>
      <c r="J105" s="93"/>
      <c r="K105" s="93"/>
      <c r="L105" s="93"/>
      <c r="M105" s="93"/>
      <c r="N105" s="94">
        <f>J105+K105+L105+MYCS[[#This Row],[Non contractual commitments]]</f>
        <v>0</v>
      </c>
      <c r="O105" s="93"/>
      <c r="P105" s="93"/>
      <c r="Q105" s="93"/>
      <c r="R105" s="93"/>
      <c r="S105" s="93"/>
      <c r="T105" s="93"/>
      <c r="U105" s="94">
        <f>SUM(MYCS[[#This Row],[FY26-27 sum (signed)]:[Cumulative spending to end FY 24/25]],MYCS[[#This Row],[Approved budget FY 25/26]])</f>
        <v>0</v>
      </c>
      <c r="V105" s="95">
        <f>MYCS[[#This Row],[Total Project Commitments]]-MYCS[[#This Row],[Total approved cost of the project by DC (Value in UGX)]]</f>
        <v>0</v>
      </c>
      <c r="W105" s="89"/>
      <c r="X105" s="89"/>
      <c r="Y105" s="89"/>
      <c r="Z105" s="96"/>
    </row>
    <row r="106" spans="1:26" ht="21" x14ac:dyDescent="0.45">
      <c r="A106" s="89"/>
      <c r="B106" s="90" t="str">
        <f ca="1">IFERROR(OFFSET(DC[[#Headers],[Code Project]],MATCH(MYCS[[#This Row],[Project Code and Name ]],DC[Code Project],0),-3),"")</f>
        <v/>
      </c>
      <c r="C106" s="89"/>
      <c r="D106" s="91" t="str">
        <f ca="1">IFERROR(OFFSET(DC[[#Headers],[Code Project]],MATCH(MYCS[[#This Row],[Project Code and Name ]],DC[Code Project],0),1),"")</f>
        <v/>
      </c>
      <c r="E106" s="92" t="str">
        <f ca="1">IFERROR(OFFSET(DC[[#Headers],[Code Project]],MATCH(MYCS[[#This Row],[Project Code and Name ]],DC[Code Project],0),6),"")</f>
        <v/>
      </c>
      <c r="F106" s="89"/>
      <c r="G106" s="89"/>
      <c r="H106" s="93"/>
      <c r="I106" s="93"/>
      <c r="J106" s="93"/>
      <c r="K106" s="93"/>
      <c r="L106" s="93"/>
      <c r="M106" s="93"/>
      <c r="N106" s="94">
        <f>J106+K106+L106+MYCS[[#This Row],[Non contractual commitments]]</f>
        <v>0</v>
      </c>
      <c r="O106" s="93"/>
      <c r="P106" s="93"/>
      <c r="Q106" s="93"/>
      <c r="R106" s="93"/>
      <c r="S106" s="93"/>
      <c r="T106" s="93"/>
      <c r="U106" s="94">
        <f>SUM(MYCS[[#This Row],[FY26-27 sum (signed)]:[Cumulative spending to end FY 24/25]],MYCS[[#This Row],[Approved budget FY 25/26]])</f>
        <v>0</v>
      </c>
      <c r="V106" s="95">
        <f>MYCS[[#This Row],[Total Project Commitments]]-MYCS[[#This Row],[Total approved cost of the project by DC (Value in UGX)]]</f>
        <v>0</v>
      </c>
      <c r="W106" s="89"/>
      <c r="X106" s="89"/>
      <c r="Y106" s="89"/>
      <c r="Z106" s="96"/>
    </row>
    <row r="107" spans="1:26" ht="21" x14ac:dyDescent="0.45">
      <c r="A107" s="89"/>
      <c r="B107" s="90" t="str">
        <f ca="1">IFERROR(OFFSET(DC[[#Headers],[Code Project]],MATCH(MYCS[[#This Row],[Project Code and Name ]],DC[Code Project],0),-3),"")</f>
        <v/>
      </c>
      <c r="C107" s="89"/>
      <c r="D107" s="91" t="str">
        <f ca="1">IFERROR(OFFSET(DC[[#Headers],[Code Project]],MATCH(MYCS[[#This Row],[Project Code and Name ]],DC[Code Project],0),1),"")</f>
        <v/>
      </c>
      <c r="E107" s="92" t="str">
        <f ca="1">IFERROR(OFFSET(DC[[#Headers],[Code Project]],MATCH(MYCS[[#This Row],[Project Code and Name ]],DC[Code Project],0),6),"")</f>
        <v/>
      </c>
      <c r="F107" s="89"/>
      <c r="G107" s="89"/>
      <c r="H107" s="93"/>
      <c r="I107" s="93"/>
      <c r="J107" s="93"/>
      <c r="K107" s="93"/>
      <c r="L107" s="93"/>
      <c r="M107" s="93"/>
      <c r="N107" s="94">
        <f>J107+K107+L107+MYCS[[#This Row],[Non contractual commitments]]</f>
        <v>0</v>
      </c>
      <c r="O107" s="93"/>
      <c r="P107" s="93"/>
      <c r="Q107" s="93"/>
      <c r="R107" s="93"/>
      <c r="S107" s="93"/>
      <c r="T107" s="93"/>
      <c r="U107" s="94">
        <f>SUM(MYCS[[#This Row],[FY26-27 sum (signed)]:[Cumulative spending to end FY 24/25]],MYCS[[#This Row],[Approved budget FY 25/26]])</f>
        <v>0</v>
      </c>
      <c r="V107" s="95">
        <f>MYCS[[#This Row],[Total Project Commitments]]-MYCS[[#This Row],[Total approved cost of the project by DC (Value in UGX)]]</f>
        <v>0</v>
      </c>
      <c r="W107" s="89"/>
      <c r="X107" s="89"/>
      <c r="Y107" s="89"/>
      <c r="Z107" s="96"/>
    </row>
    <row r="108" spans="1:26" ht="21" x14ac:dyDescent="0.45">
      <c r="A108" s="89"/>
      <c r="B108" s="90" t="str">
        <f ca="1">IFERROR(OFFSET(DC[[#Headers],[Code Project]],MATCH(MYCS[[#This Row],[Project Code and Name ]],DC[Code Project],0),-3),"")</f>
        <v/>
      </c>
      <c r="C108" s="89"/>
      <c r="D108" s="91" t="str">
        <f ca="1">IFERROR(OFFSET(DC[[#Headers],[Code Project]],MATCH(MYCS[[#This Row],[Project Code and Name ]],DC[Code Project],0),1),"")</f>
        <v/>
      </c>
      <c r="E108" s="92" t="str">
        <f ca="1">IFERROR(OFFSET(DC[[#Headers],[Code Project]],MATCH(MYCS[[#This Row],[Project Code and Name ]],DC[Code Project],0),6),"")</f>
        <v/>
      </c>
      <c r="F108" s="89"/>
      <c r="G108" s="89"/>
      <c r="H108" s="93"/>
      <c r="I108" s="93"/>
      <c r="J108" s="93"/>
      <c r="K108" s="93"/>
      <c r="L108" s="93"/>
      <c r="M108" s="93"/>
      <c r="N108" s="94">
        <f>J108+K108+L108+MYCS[[#This Row],[Non contractual commitments]]</f>
        <v>0</v>
      </c>
      <c r="O108" s="93"/>
      <c r="P108" s="93"/>
      <c r="Q108" s="93"/>
      <c r="R108" s="93"/>
      <c r="S108" s="93"/>
      <c r="T108" s="93"/>
      <c r="U108" s="94">
        <f>SUM(MYCS[[#This Row],[FY26-27 sum (signed)]:[Cumulative spending to end FY 24/25]],MYCS[[#This Row],[Approved budget FY 25/26]])</f>
        <v>0</v>
      </c>
      <c r="V108" s="95">
        <f>MYCS[[#This Row],[Total Project Commitments]]-MYCS[[#This Row],[Total approved cost of the project by DC (Value in UGX)]]</f>
        <v>0</v>
      </c>
      <c r="W108" s="89"/>
      <c r="X108" s="89"/>
      <c r="Y108" s="89"/>
      <c r="Z108" s="96"/>
    </row>
    <row r="109" spans="1:26" ht="21" x14ac:dyDescent="0.45">
      <c r="A109" s="89"/>
      <c r="B109" s="90" t="str">
        <f ca="1">IFERROR(OFFSET(DC[[#Headers],[Code Project]],MATCH(MYCS[[#This Row],[Project Code and Name ]],DC[Code Project],0),-3),"")</f>
        <v/>
      </c>
      <c r="C109" s="89"/>
      <c r="D109" s="91" t="str">
        <f ca="1">IFERROR(OFFSET(DC[[#Headers],[Code Project]],MATCH(MYCS[[#This Row],[Project Code and Name ]],DC[Code Project],0),1),"")</f>
        <v/>
      </c>
      <c r="E109" s="92" t="str">
        <f ca="1">IFERROR(OFFSET(DC[[#Headers],[Code Project]],MATCH(MYCS[[#This Row],[Project Code and Name ]],DC[Code Project],0),6),"")</f>
        <v/>
      </c>
      <c r="F109" s="89"/>
      <c r="G109" s="89"/>
      <c r="H109" s="93"/>
      <c r="I109" s="93"/>
      <c r="J109" s="93"/>
      <c r="K109" s="93"/>
      <c r="L109" s="93"/>
      <c r="M109" s="93"/>
      <c r="N109" s="94">
        <f>J109+K109+L109+MYCS[[#This Row],[Non contractual commitments]]</f>
        <v>0</v>
      </c>
      <c r="O109" s="93"/>
      <c r="P109" s="93"/>
      <c r="Q109" s="93"/>
      <c r="R109" s="93"/>
      <c r="S109" s="93"/>
      <c r="T109" s="93"/>
      <c r="U109" s="94">
        <f>SUM(MYCS[[#This Row],[FY26-27 sum (signed)]:[Cumulative spending to end FY 24/25]],MYCS[[#This Row],[Approved budget FY 25/26]])</f>
        <v>0</v>
      </c>
      <c r="V109" s="95">
        <f>MYCS[[#This Row],[Total Project Commitments]]-MYCS[[#This Row],[Total approved cost of the project by DC (Value in UGX)]]</f>
        <v>0</v>
      </c>
      <c r="W109" s="89"/>
      <c r="X109" s="89"/>
      <c r="Y109" s="89"/>
      <c r="Z109" s="96"/>
    </row>
    <row r="110" spans="1:26" ht="21" x14ac:dyDescent="0.45">
      <c r="A110" s="89"/>
      <c r="B110" s="90" t="str">
        <f ca="1">IFERROR(OFFSET(DC[[#Headers],[Code Project]],MATCH(MYCS[[#This Row],[Project Code and Name ]],DC[Code Project],0),-3),"")</f>
        <v/>
      </c>
      <c r="C110" s="89"/>
      <c r="D110" s="91" t="str">
        <f ca="1">IFERROR(OFFSET(DC[[#Headers],[Code Project]],MATCH(MYCS[[#This Row],[Project Code and Name ]],DC[Code Project],0),1),"")</f>
        <v/>
      </c>
      <c r="E110" s="92" t="str">
        <f ca="1">IFERROR(OFFSET(DC[[#Headers],[Code Project]],MATCH(MYCS[[#This Row],[Project Code and Name ]],DC[Code Project],0),6),"")</f>
        <v/>
      </c>
      <c r="F110" s="89"/>
      <c r="G110" s="89"/>
      <c r="H110" s="93"/>
      <c r="I110" s="93"/>
      <c r="J110" s="93"/>
      <c r="K110" s="93"/>
      <c r="L110" s="93"/>
      <c r="M110" s="93"/>
      <c r="N110" s="94">
        <f>J110+K110+L110+MYCS[[#This Row],[Non contractual commitments]]</f>
        <v>0</v>
      </c>
      <c r="O110" s="93"/>
      <c r="P110" s="93"/>
      <c r="Q110" s="93"/>
      <c r="R110" s="93"/>
      <c r="S110" s="93"/>
      <c r="T110" s="93"/>
      <c r="U110" s="94">
        <f>SUM(MYCS[[#This Row],[FY26-27 sum (signed)]:[Cumulative spending to end FY 24/25]],MYCS[[#This Row],[Approved budget FY 25/26]])</f>
        <v>0</v>
      </c>
      <c r="V110" s="95">
        <f>MYCS[[#This Row],[Total Project Commitments]]-MYCS[[#This Row],[Total approved cost of the project by DC (Value in UGX)]]</f>
        <v>0</v>
      </c>
      <c r="W110" s="89"/>
      <c r="X110" s="89"/>
      <c r="Y110" s="89"/>
      <c r="Z110" s="96"/>
    </row>
    <row r="111" spans="1:26" ht="21" x14ac:dyDescent="0.45">
      <c r="A111" s="89"/>
      <c r="B111" s="90" t="str">
        <f ca="1">IFERROR(OFFSET(DC[[#Headers],[Code Project]],MATCH(MYCS[[#This Row],[Project Code and Name ]],DC[Code Project],0),-3),"")</f>
        <v/>
      </c>
      <c r="C111" s="89"/>
      <c r="D111" s="91" t="str">
        <f ca="1">IFERROR(OFFSET(DC[[#Headers],[Code Project]],MATCH(MYCS[[#This Row],[Project Code and Name ]],DC[Code Project],0),1),"")</f>
        <v/>
      </c>
      <c r="E111" s="92" t="str">
        <f ca="1">IFERROR(OFFSET(DC[[#Headers],[Code Project]],MATCH(MYCS[[#This Row],[Project Code and Name ]],DC[Code Project],0),6),"")</f>
        <v/>
      </c>
      <c r="F111" s="89"/>
      <c r="G111" s="89"/>
      <c r="H111" s="93"/>
      <c r="I111" s="93"/>
      <c r="J111" s="93"/>
      <c r="K111" s="93"/>
      <c r="L111" s="93"/>
      <c r="M111" s="93"/>
      <c r="N111" s="94">
        <f>J111+K111+L111+MYCS[[#This Row],[Non contractual commitments]]</f>
        <v>0</v>
      </c>
      <c r="O111" s="93"/>
      <c r="P111" s="93"/>
      <c r="Q111" s="93"/>
      <c r="R111" s="93"/>
      <c r="S111" s="93"/>
      <c r="T111" s="93"/>
      <c r="U111" s="94">
        <f>SUM(MYCS[[#This Row],[FY26-27 sum (signed)]:[Cumulative spending to end FY 24/25]],MYCS[[#This Row],[Approved budget FY 25/26]])</f>
        <v>0</v>
      </c>
      <c r="V111" s="95">
        <f>MYCS[[#This Row],[Total Project Commitments]]-MYCS[[#This Row],[Total approved cost of the project by DC (Value in UGX)]]</f>
        <v>0</v>
      </c>
      <c r="W111" s="89"/>
      <c r="X111" s="89"/>
      <c r="Y111" s="89"/>
      <c r="Z111" s="96"/>
    </row>
    <row r="112" spans="1:26" ht="21" x14ac:dyDescent="0.45">
      <c r="A112" s="89"/>
      <c r="B112" s="90" t="str">
        <f ca="1">IFERROR(OFFSET(DC[[#Headers],[Code Project]],MATCH(MYCS[[#This Row],[Project Code and Name ]],DC[Code Project],0),-3),"")</f>
        <v/>
      </c>
      <c r="C112" s="89"/>
      <c r="D112" s="91" t="str">
        <f ca="1">IFERROR(OFFSET(DC[[#Headers],[Code Project]],MATCH(MYCS[[#This Row],[Project Code and Name ]],DC[Code Project],0),1),"")</f>
        <v/>
      </c>
      <c r="E112" s="92" t="str">
        <f ca="1">IFERROR(OFFSET(DC[[#Headers],[Code Project]],MATCH(MYCS[[#This Row],[Project Code and Name ]],DC[Code Project],0),6),"")</f>
        <v/>
      </c>
      <c r="F112" s="89"/>
      <c r="G112" s="89"/>
      <c r="H112" s="93"/>
      <c r="I112" s="93"/>
      <c r="J112" s="93"/>
      <c r="K112" s="93"/>
      <c r="L112" s="93"/>
      <c r="M112" s="93"/>
      <c r="N112" s="94">
        <f>J112+K112+L112+MYCS[[#This Row],[Non contractual commitments]]</f>
        <v>0</v>
      </c>
      <c r="O112" s="93"/>
      <c r="P112" s="93"/>
      <c r="Q112" s="93"/>
      <c r="R112" s="93"/>
      <c r="S112" s="93"/>
      <c r="T112" s="93"/>
      <c r="U112" s="94">
        <f>SUM(MYCS[[#This Row],[FY26-27 sum (signed)]:[Cumulative spending to end FY 24/25]],MYCS[[#This Row],[Approved budget FY 25/26]])</f>
        <v>0</v>
      </c>
      <c r="V112" s="95">
        <f>MYCS[[#This Row],[Total Project Commitments]]-MYCS[[#This Row],[Total approved cost of the project by DC (Value in UGX)]]</f>
        <v>0</v>
      </c>
      <c r="W112" s="89"/>
      <c r="X112" s="89"/>
      <c r="Y112" s="89"/>
      <c r="Z112" s="96"/>
    </row>
    <row r="113" spans="1:26" ht="21" x14ac:dyDescent="0.45">
      <c r="A113" s="89"/>
      <c r="B113" s="90" t="str">
        <f ca="1">IFERROR(OFFSET(DC[[#Headers],[Code Project]],MATCH(MYCS[[#This Row],[Project Code and Name ]],DC[Code Project],0),-3),"")</f>
        <v/>
      </c>
      <c r="C113" s="89"/>
      <c r="D113" s="91" t="str">
        <f ca="1">IFERROR(OFFSET(DC[[#Headers],[Code Project]],MATCH(MYCS[[#This Row],[Project Code and Name ]],DC[Code Project],0),1),"")</f>
        <v/>
      </c>
      <c r="E113" s="92" t="str">
        <f ca="1">IFERROR(OFFSET(DC[[#Headers],[Code Project]],MATCH(MYCS[[#This Row],[Project Code and Name ]],DC[Code Project],0),6),"")</f>
        <v/>
      </c>
      <c r="F113" s="89"/>
      <c r="G113" s="89"/>
      <c r="H113" s="93"/>
      <c r="I113" s="93"/>
      <c r="J113" s="93"/>
      <c r="K113" s="93"/>
      <c r="L113" s="93"/>
      <c r="M113" s="93"/>
      <c r="N113" s="94">
        <f>J113+K113+L113+MYCS[[#This Row],[Non contractual commitments]]</f>
        <v>0</v>
      </c>
      <c r="O113" s="93"/>
      <c r="P113" s="93"/>
      <c r="Q113" s="93"/>
      <c r="R113" s="93"/>
      <c r="S113" s="93"/>
      <c r="T113" s="93"/>
      <c r="U113" s="94">
        <f>SUM(MYCS[[#This Row],[FY26-27 sum (signed)]:[Cumulative spending to end FY 24/25]],MYCS[[#This Row],[Approved budget FY 25/26]])</f>
        <v>0</v>
      </c>
      <c r="V113" s="95">
        <f>MYCS[[#This Row],[Total Project Commitments]]-MYCS[[#This Row],[Total approved cost of the project by DC (Value in UGX)]]</f>
        <v>0</v>
      </c>
      <c r="W113" s="89"/>
      <c r="X113" s="89"/>
      <c r="Y113" s="89"/>
      <c r="Z113" s="96"/>
    </row>
    <row r="114" spans="1:26" ht="21" x14ac:dyDescent="0.45">
      <c r="A114" s="89"/>
      <c r="B114" s="90" t="str">
        <f ca="1">IFERROR(OFFSET(DC[[#Headers],[Code Project]],MATCH(MYCS[[#This Row],[Project Code and Name ]],DC[Code Project],0),-3),"")</f>
        <v/>
      </c>
      <c r="C114" s="89"/>
      <c r="D114" s="91" t="str">
        <f ca="1">IFERROR(OFFSET(DC[[#Headers],[Code Project]],MATCH(MYCS[[#This Row],[Project Code and Name ]],DC[Code Project],0),1),"")</f>
        <v/>
      </c>
      <c r="E114" s="92" t="str">
        <f ca="1">IFERROR(OFFSET(DC[[#Headers],[Code Project]],MATCH(MYCS[[#This Row],[Project Code and Name ]],DC[Code Project],0),6),"")</f>
        <v/>
      </c>
      <c r="F114" s="89"/>
      <c r="G114" s="89"/>
      <c r="H114" s="93"/>
      <c r="I114" s="93"/>
      <c r="J114" s="93"/>
      <c r="K114" s="93"/>
      <c r="L114" s="93"/>
      <c r="M114" s="93"/>
      <c r="N114" s="94">
        <f>J114+K114+L114+MYCS[[#This Row],[Non contractual commitments]]</f>
        <v>0</v>
      </c>
      <c r="O114" s="93"/>
      <c r="P114" s="93"/>
      <c r="Q114" s="93"/>
      <c r="R114" s="93"/>
      <c r="S114" s="93"/>
      <c r="T114" s="93"/>
      <c r="U114" s="94">
        <f>SUM(MYCS[[#This Row],[FY26-27 sum (signed)]:[Cumulative spending to end FY 24/25]],MYCS[[#This Row],[Approved budget FY 25/26]])</f>
        <v>0</v>
      </c>
      <c r="V114" s="95">
        <f>MYCS[[#This Row],[Total Project Commitments]]-MYCS[[#This Row],[Total approved cost of the project by DC (Value in UGX)]]</f>
        <v>0</v>
      </c>
      <c r="W114" s="89"/>
      <c r="X114" s="89"/>
      <c r="Y114" s="89"/>
      <c r="Z114" s="96"/>
    </row>
    <row r="115" spans="1:26" ht="21" x14ac:dyDescent="0.45">
      <c r="A115" s="89"/>
      <c r="B115" s="90" t="str">
        <f ca="1">IFERROR(OFFSET(DC[[#Headers],[Code Project]],MATCH(MYCS[[#This Row],[Project Code and Name ]],DC[Code Project],0),-3),"")</f>
        <v/>
      </c>
      <c r="C115" s="89"/>
      <c r="D115" s="91" t="str">
        <f ca="1">IFERROR(OFFSET(DC[[#Headers],[Code Project]],MATCH(MYCS[[#This Row],[Project Code and Name ]],DC[Code Project],0),1),"")</f>
        <v/>
      </c>
      <c r="E115" s="92" t="str">
        <f ca="1">IFERROR(OFFSET(DC[[#Headers],[Code Project]],MATCH(MYCS[[#This Row],[Project Code and Name ]],DC[Code Project],0),6),"")</f>
        <v/>
      </c>
      <c r="F115" s="89"/>
      <c r="G115" s="89"/>
      <c r="H115" s="93"/>
      <c r="I115" s="93"/>
      <c r="J115" s="93"/>
      <c r="K115" s="93"/>
      <c r="L115" s="93"/>
      <c r="M115" s="93"/>
      <c r="N115" s="94">
        <f>J115+K115+L115+MYCS[[#This Row],[Non contractual commitments]]</f>
        <v>0</v>
      </c>
      <c r="O115" s="93"/>
      <c r="P115" s="93"/>
      <c r="Q115" s="93"/>
      <c r="R115" s="93"/>
      <c r="S115" s="93"/>
      <c r="T115" s="93"/>
      <c r="U115" s="94">
        <f>SUM(MYCS[[#This Row],[FY26-27 sum (signed)]:[Cumulative spending to end FY 24/25]],MYCS[[#This Row],[Approved budget FY 25/26]])</f>
        <v>0</v>
      </c>
      <c r="V115" s="95">
        <f>MYCS[[#This Row],[Total Project Commitments]]-MYCS[[#This Row],[Total approved cost of the project by DC (Value in UGX)]]</f>
        <v>0</v>
      </c>
      <c r="W115" s="89"/>
      <c r="X115" s="89"/>
      <c r="Y115" s="89"/>
      <c r="Z115" s="96"/>
    </row>
    <row r="116" spans="1:26" ht="21" x14ac:dyDescent="0.45">
      <c r="A116" s="89"/>
      <c r="B116" s="90" t="str">
        <f ca="1">IFERROR(OFFSET(DC[[#Headers],[Code Project]],MATCH(MYCS[[#This Row],[Project Code and Name ]],DC[Code Project],0),-3),"")</f>
        <v/>
      </c>
      <c r="C116" s="89"/>
      <c r="D116" s="91" t="str">
        <f ca="1">IFERROR(OFFSET(DC[[#Headers],[Code Project]],MATCH(MYCS[[#This Row],[Project Code and Name ]],DC[Code Project],0),1),"")</f>
        <v/>
      </c>
      <c r="E116" s="92" t="str">
        <f ca="1">IFERROR(OFFSET(DC[[#Headers],[Code Project]],MATCH(MYCS[[#This Row],[Project Code and Name ]],DC[Code Project],0),6),"")</f>
        <v/>
      </c>
      <c r="F116" s="89"/>
      <c r="G116" s="89"/>
      <c r="H116" s="93"/>
      <c r="I116" s="93"/>
      <c r="J116" s="93"/>
      <c r="K116" s="93"/>
      <c r="L116" s="93"/>
      <c r="M116" s="93"/>
      <c r="N116" s="94">
        <f>J116+K116+L116+MYCS[[#This Row],[Non contractual commitments]]</f>
        <v>0</v>
      </c>
      <c r="O116" s="93"/>
      <c r="P116" s="93"/>
      <c r="Q116" s="93"/>
      <c r="R116" s="93"/>
      <c r="S116" s="93"/>
      <c r="T116" s="93"/>
      <c r="U116" s="94">
        <f>SUM(MYCS[[#This Row],[FY26-27 sum (signed)]:[Cumulative spending to end FY 24/25]],MYCS[[#This Row],[Approved budget FY 25/26]])</f>
        <v>0</v>
      </c>
      <c r="V116" s="95">
        <f>MYCS[[#This Row],[Total Project Commitments]]-MYCS[[#This Row],[Total approved cost of the project by DC (Value in UGX)]]</f>
        <v>0</v>
      </c>
      <c r="W116" s="89"/>
      <c r="X116" s="89"/>
      <c r="Y116" s="89"/>
      <c r="Z116" s="96"/>
    </row>
    <row r="117" spans="1:26" ht="21" x14ac:dyDescent="0.45">
      <c r="A117" s="89"/>
      <c r="B117" s="90" t="str">
        <f ca="1">IFERROR(OFFSET(DC[[#Headers],[Code Project]],MATCH(MYCS[[#This Row],[Project Code and Name ]],DC[Code Project],0),-3),"")</f>
        <v/>
      </c>
      <c r="C117" s="89"/>
      <c r="D117" s="91" t="str">
        <f ca="1">IFERROR(OFFSET(DC[[#Headers],[Code Project]],MATCH(MYCS[[#This Row],[Project Code and Name ]],DC[Code Project],0),1),"")</f>
        <v/>
      </c>
      <c r="E117" s="92" t="str">
        <f ca="1">IFERROR(OFFSET(DC[[#Headers],[Code Project]],MATCH(MYCS[[#This Row],[Project Code and Name ]],DC[Code Project],0),6),"")</f>
        <v/>
      </c>
      <c r="F117" s="89"/>
      <c r="G117" s="89"/>
      <c r="H117" s="93"/>
      <c r="I117" s="93"/>
      <c r="J117" s="93"/>
      <c r="K117" s="93"/>
      <c r="L117" s="93"/>
      <c r="M117" s="93"/>
      <c r="N117" s="94">
        <f>J117+K117+L117+MYCS[[#This Row],[Non contractual commitments]]</f>
        <v>0</v>
      </c>
      <c r="O117" s="93"/>
      <c r="P117" s="93"/>
      <c r="Q117" s="93"/>
      <c r="R117" s="93"/>
      <c r="S117" s="93"/>
      <c r="T117" s="93"/>
      <c r="U117" s="94">
        <f>SUM(MYCS[[#This Row],[FY26-27 sum (signed)]:[Cumulative spending to end FY 24/25]],MYCS[[#This Row],[Approved budget FY 25/26]])</f>
        <v>0</v>
      </c>
      <c r="V117" s="95">
        <f>MYCS[[#This Row],[Total Project Commitments]]-MYCS[[#This Row],[Total approved cost of the project by DC (Value in UGX)]]</f>
        <v>0</v>
      </c>
      <c r="W117" s="89"/>
      <c r="X117" s="89"/>
      <c r="Y117" s="89"/>
      <c r="Z117" s="96"/>
    </row>
    <row r="118" spans="1:26" ht="21" x14ac:dyDescent="0.45">
      <c r="A118" s="89"/>
      <c r="B118" s="90" t="str">
        <f ca="1">IFERROR(OFFSET(DC[[#Headers],[Code Project]],MATCH(MYCS[[#This Row],[Project Code and Name ]],DC[Code Project],0),-3),"")</f>
        <v/>
      </c>
      <c r="C118" s="89"/>
      <c r="D118" s="91" t="str">
        <f ca="1">IFERROR(OFFSET(DC[[#Headers],[Code Project]],MATCH(MYCS[[#This Row],[Project Code and Name ]],DC[Code Project],0),1),"")</f>
        <v/>
      </c>
      <c r="E118" s="92" t="str">
        <f ca="1">IFERROR(OFFSET(DC[[#Headers],[Code Project]],MATCH(MYCS[[#This Row],[Project Code and Name ]],DC[Code Project],0),6),"")</f>
        <v/>
      </c>
      <c r="F118" s="89"/>
      <c r="G118" s="89"/>
      <c r="H118" s="93"/>
      <c r="I118" s="93"/>
      <c r="J118" s="93"/>
      <c r="K118" s="93"/>
      <c r="L118" s="93"/>
      <c r="M118" s="93"/>
      <c r="N118" s="94">
        <f>J118+K118+L118+MYCS[[#This Row],[Non contractual commitments]]</f>
        <v>0</v>
      </c>
      <c r="O118" s="93"/>
      <c r="P118" s="93"/>
      <c r="Q118" s="93"/>
      <c r="R118" s="93"/>
      <c r="S118" s="93"/>
      <c r="T118" s="93"/>
      <c r="U118" s="94">
        <f>SUM(MYCS[[#This Row],[FY26-27 sum (signed)]:[Cumulative spending to end FY 24/25]],MYCS[[#This Row],[Approved budget FY 25/26]])</f>
        <v>0</v>
      </c>
      <c r="V118" s="95">
        <f>MYCS[[#This Row],[Total Project Commitments]]-MYCS[[#This Row],[Total approved cost of the project by DC (Value in UGX)]]</f>
        <v>0</v>
      </c>
      <c r="W118" s="89"/>
      <c r="X118" s="89"/>
      <c r="Y118" s="89"/>
      <c r="Z118" s="96"/>
    </row>
    <row r="119" spans="1:26" ht="21" x14ac:dyDescent="0.45">
      <c r="A119" s="89"/>
      <c r="B119" s="90" t="str">
        <f ca="1">IFERROR(OFFSET(DC[[#Headers],[Code Project]],MATCH(MYCS[[#This Row],[Project Code and Name ]],DC[Code Project],0),-3),"")</f>
        <v/>
      </c>
      <c r="C119" s="89"/>
      <c r="D119" s="91" t="str">
        <f ca="1">IFERROR(OFFSET(DC[[#Headers],[Code Project]],MATCH(MYCS[[#This Row],[Project Code and Name ]],DC[Code Project],0),1),"")</f>
        <v/>
      </c>
      <c r="E119" s="92" t="str">
        <f ca="1">IFERROR(OFFSET(DC[[#Headers],[Code Project]],MATCH(MYCS[[#This Row],[Project Code and Name ]],DC[Code Project],0),6),"")</f>
        <v/>
      </c>
      <c r="F119" s="89"/>
      <c r="G119" s="89"/>
      <c r="H119" s="93"/>
      <c r="I119" s="93"/>
      <c r="J119" s="93"/>
      <c r="K119" s="93"/>
      <c r="L119" s="93"/>
      <c r="M119" s="93"/>
      <c r="N119" s="94">
        <f>J119+K119+L119+MYCS[[#This Row],[Non contractual commitments]]</f>
        <v>0</v>
      </c>
      <c r="O119" s="93"/>
      <c r="P119" s="93"/>
      <c r="Q119" s="93"/>
      <c r="R119" s="93"/>
      <c r="S119" s="93"/>
      <c r="T119" s="93"/>
      <c r="U119" s="94">
        <f>SUM(MYCS[[#This Row],[FY26-27 sum (signed)]:[Cumulative spending to end FY 24/25]],MYCS[[#This Row],[Approved budget FY 25/26]])</f>
        <v>0</v>
      </c>
      <c r="V119" s="95">
        <f>MYCS[[#This Row],[Total Project Commitments]]-MYCS[[#This Row],[Total approved cost of the project by DC (Value in UGX)]]</f>
        <v>0</v>
      </c>
      <c r="W119" s="89"/>
      <c r="X119" s="89"/>
      <c r="Y119" s="89"/>
      <c r="Z119" s="96"/>
    </row>
    <row r="120" spans="1:26" ht="21" x14ac:dyDescent="0.45">
      <c r="A120" s="89"/>
      <c r="B120" s="90" t="str">
        <f ca="1">IFERROR(OFFSET(DC[[#Headers],[Code Project]],MATCH(MYCS[[#This Row],[Project Code and Name ]],DC[Code Project],0),-3),"")</f>
        <v/>
      </c>
      <c r="C120" s="89"/>
      <c r="D120" s="91" t="str">
        <f ca="1">IFERROR(OFFSET(DC[[#Headers],[Code Project]],MATCH(MYCS[[#This Row],[Project Code and Name ]],DC[Code Project],0),1),"")</f>
        <v/>
      </c>
      <c r="E120" s="92" t="str">
        <f ca="1">IFERROR(OFFSET(DC[[#Headers],[Code Project]],MATCH(MYCS[[#This Row],[Project Code and Name ]],DC[Code Project],0),6),"")</f>
        <v/>
      </c>
      <c r="F120" s="89"/>
      <c r="G120" s="89"/>
      <c r="H120" s="93"/>
      <c r="I120" s="93"/>
      <c r="J120" s="93"/>
      <c r="K120" s="93"/>
      <c r="L120" s="93"/>
      <c r="M120" s="93"/>
      <c r="N120" s="94">
        <f>J120+K120+L120+MYCS[[#This Row],[Non contractual commitments]]</f>
        <v>0</v>
      </c>
      <c r="O120" s="93"/>
      <c r="P120" s="93"/>
      <c r="Q120" s="93"/>
      <c r="R120" s="93"/>
      <c r="S120" s="93"/>
      <c r="T120" s="93"/>
      <c r="U120" s="94">
        <f>SUM(MYCS[[#This Row],[FY26-27 sum (signed)]:[Cumulative spending to end FY 24/25]],MYCS[[#This Row],[Approved budget FY 25/26]])</f>
        <v>0</v>
      </c>
      <c r="V120" s="95">
        <f>MYCS[[#This Row],[Total Project Commitments]]-MYCS[[#This Row],[Total approved cost of the project by DC (Value in UGX)]]</f>
        <v>0</v>
      </c>
      <c r="W120" s="89"/>
      <c r="X120" s="89"/>
      <c r="Y120" s="89"/>
      <c r="Z120" s="96"/>
    </row>
    <row r="121" spans="1:26" ht="21" x14ac:dyDescent="0.45">
      <c r="A121" s="89"/>
      <c r="B121" s="90" t="str">
        <f ca="1">IFERROR(OFFSET(DC[[#Headers],[Code Project]],MATCH(MYCS[[#This Row],[Project Code and Name ]],DC[Code Project],0),-3),"")</f>
        <v/>
      </c>
      <c r="C121" s="89"/>
      <c r="D121" s="91" t="str">
        <f ca="1">IFERROR(OFFSET(DC[[#Headers],[Code Project]],MATCH(MYCS[[#This Row],[Project Code and Name ]],DC[Code Project],0),1),"")</f>
        <v/>
      </c>
      <c r="E121" s="92" t="str">
        <f ca="1">IFERROR(OFFSET(DC[[#Headers],[Code Project]],MATCH(MYCS[[#This Row],[Project Code and Name ]],DC[Code Project],0),6),"")</f>
        <v/>
      </c>
      <c r="F121" s="89"/>
      <c r="G121" s="89"/>
      <c r="H121" s="93"/>
      <c r="I121" s="93"/>
      <c r="J121" s="93"/>
      <c r="K121" s="93"/>
      <c r="L121" s="93"/>
      <c r="M121" s="93"/>
      <c r="N121" s="94">
        <f>J121+K121+L121+MYCS[[#This Row],[Non contractual commitments]]</f>
        <v>0</v>
      </c>
      <c r="O121" s="93"/>
      <c r="P121" s="93"/>
      <c r="Q121" s="93"/>
      <c r="R121" s="93"/>
      <c r="S121" s="93"/>
      <c r="T121" s="93"/>
      <c r="U121" s="94">
        <f>SUM(MYCS[[#This Row],[FY26-27 sum (signed)]:[Cumulative spending to end FY 24/25]],MYCS[[#This Row],[Approved budget FY 25/26]])</f>
        <v>0</v>
      </c>
      <c r="V121" s="95">
        <f>MYCS[[#This Row],[Total Project Commitments]]-MYCS[[#This Row],[Total approved cost of the project by DC (Value in UGX)]]</f>
        <v>0</v>
      </c>
      <c r="W121" s="89"/>
      <c r="X121" s="89"/>
      <c r="Y121" s="89"/>
      <c r="Z121" s="96"/>
    </row>
    <row r="122" spans="1:26" ht="21" x14ac:dyDescent="0.45">
      <c r="A122" s="89"/>
      <c r="B122" s="90" t="str">
        <f ca="1">IFERROR(OFFSET(DC[[#Headers],[Code Project]],MATCH(MYCS[[#This Row],[Project Code and Name ]],DC[Code Project],0),-3),"")</f>
        <v/>
      </c>
      <c r="C122" s="89"/>
      <c r="D122" s="91" t="str">
        <f ca="1">IFERROR(OFFSET(DC[[#Headers],[Code Project]],MATCH(MYCS[[#This Row],[Project Code and Name ]],DC[Code Project],0),1),"")</f>
        <v/>
      </c>
      <c r="E122" s="92" t="str">
        <f ca="1">IFERROR(OFFSET(DC[[#Headers],[Code Project]],MATCH(MYCS[[#This Row],[Project Code and Name ]],DC[Code Project],0),6),"")</f>
        <v/>
      </c>
      <c r="F122" s="89"/>
      <c r="G122" s="89"/>
      <c r="H122" s="93"/>
      <c r="I122" s="93"/>
      <c r="J122" s="93"/>
      <c r="K122" s="93"/>
      <c r="L122" s="93"/>
      <c r="M122" s="93"/>
      <c r="N122" s="94">
        <f>J122+K122+L122+MYCS[[#This Row],[Non contractual commitments]]</f>
        <v>0</v>
      </c>
      <c r="O122" s="93"/>
      <c r="P122" s="93"/>
      <c r="Q122" s="93"/>
      <c r="R122" s="93"/>
      <c r="S122" s="93"/>
      <c r="T122" s="93"/>
      <c r="U122" s="94">
        <f>SUM(MYCS[[#This Row],[FY26-27 sum (signed)]:[Cumulative spending to end FY 24/25]],MYCS[[#This Row],[Approved budget FY 25/26]])</f>
        <v>0</v>
      </c>
      <c r="V122" s="95">
        <f>MYCS[[#This Row],[Total Project Commitments]]-MYCS[[#This Row],[Total approved cost of the project by DC (Value in UGX)]]</f>
        <v>0</v>
      </c>
      <c r="W122" s="89"/>
      <c r="X122" s="89"/>
      <c r="Y122" s="89"/>
      <c r="Z122" s="96"/>
    </row>
    <row r="123" spans="1:26" ht="21" x14ac:dyDescent="0.45">
      <c r="A123" s="89"/>
      <c r="B123" s="90" t="str">
        <f ca="1">IFERROR(OFFSET(DC[[#Headers],[Code Project]],MATCH(MYCS[[#This Row],[Project Code and Name ]],DC[Code Project],0),-3),"")</f>
        <v/>
      </c>
      <c r="C123" s="89"/>
      <c r="D123" s="91" t="str">
        <f ca="1">IFERROR(OFFSET(DC[[#Headers],[Code Project]],MATCH(MYCS[[#This Row],[Project Code and Name ]],DC[Code Project],0),1),"")</f>
        <v/>
      </c>
      <c r="E123" s="92" t="str">
        <f ca="1">IFERROR(OFFSET(DC[[#Headers],[Code Project]],MATCH(MYCS[[#This Row],[Project Code and Name ]],DC[Code Project],0),6),"")</f>
        <v/>
      </c>
      <c r="F123" s="89"/>
      <c r="G123" s="89"/>
      <c r="H123" s="93"/>
      <c r="I123" s="93"/>
      <c r="J123" s="93"/>
      <c r="K123" s="93"/>
      <c r="L123" s="93"/>
      <c r="M123" s="93"/>
      <c r="N123" s="94">
        <f>J123+K123+L123+MYCS[[#This Row],[Non contractual commitments]]</f>
        <v>0</v>
      </c>
      <c r="O123" s="93"/>
      <c r="P123" s="93"/>
      <c r="Q123" s="93"/>
      <c r="R123" s="93"/>
      <c r="S123" s="93"/>
      <c r="T123" s="93"/>
      <c r="U123" s="94">
        <f>SUM(MYCS[[#This Row],[FY26-27 sum (signed)]:[Cumulative spending to end FY 24/25]],MYCS[[#This Row],[Approved budget FY 25/26]])</f>
        <v>0</v>
      </c>
      <c r="V123" s="95">
        <f>MYCS[[#This Row],[Total Project Commitments]]-MYCS[[#This Row],[Total approved cost of the project by DC (Value in UGX)]]</f>
        <v>0</v>
      </c>
      <c r="W123" s="89"/>
      <c r="X123" s="89"/>
      <c r="Y123" s="89"/>
      <c r="Z123" s="96"/>
    </row>
    <row r="124" spans="1:26" ht="21" x14ac:dyDescent="0.45">
      <c r="A124" s="89"/>
      <c r="B124" s="90" t="str">
        <f ca="1">IFERROR(OFFSET(DC[[#Headers],[Code Project]],MATCH(MYCS[[#This Row],[Project Code and Name ]],DC[Code Project],0),-3),"")</f>
        <v/>
      </c>
      <c r="C124" s="89"/>
      <c r="D124" s="91" t="str">
        <f ca="1">IFERROR(OFFSET(DC[[#Headers],[Code Project]],MATCH(MYCS[[#This Row],[Project Code and Name ]],DC[Code Project],0),1),"")</f>
        <v/>
      </c>
      <c r="E124" s="92" t="str">
        <f ca="1">IFERROR(OFFSET(DC[[#Headers],[Code Project]],MATCH(MYCS[[#This Row],[Project Code and Name ]],DC[Code Project],0),6),"")</f>
        <v/>
      </c>
      <c r="F124" s="89"/>
      <c r="G124" s="89"/>
      <c r="H124" s="93"/>
      <c r="I124" s="93"/>
      <c r="J124" s="93"/>
      <c r="K124" s="93"/>
      <c r="L124" s="93"/>
      <c r="M124" s="93"/>
      <c r="N124" s="94">
        <f>J124+K124+L124+MYCS[[#This Row],[Non contractual commitments]]</f>
        <v>0</v>
      </c>
      <c r="O124" s="93"/>
      <c r="P124" s="93"/>
      <c r="Q124" s="93"/>
      <c r="R124" s="93"/>
      <c r="S124" s="93"/>
      <c r="T124" s="93"/>
      <c r="U124" s="94">
        <f>SUM(MYCS[[#This Row],[FY26-27 sum (signed)]:[Cumulative spending to end FY 24/25]],MYCS[[#This Row],[Approved budget FY 25/26]])</f>
        <v>0</v>
      </c>
      <c r="V124" s="95">
        <f>MYCS[[#This Row],[Total Project Commitments]]-MYCS[[#This Row],[Total approved cost of the project by DC (Value in UGX)]]</f>
        <v>0</v>
      </c>
      <c r="W124" s="89"/>
      <c r="X124" s="89"/>
      <c r="Y124" s="89"/>
      <c r="Z124" s="96"/>
    </row>
    <row r="125" spans="1:26" ht="21" x14ac:dyDescent="0.45">
      <c r="A125" s="89"/>
      <c r="B125" s="90" t="str">
        <f ca="1">IFERROR(OFFSET(DC[[#Headers],[Code Project]],MATCH(MYCS[[#This Row],[Project Code and Name ]],DC[Code Project],0),-3),"")</f>
        <v/>
      </c>
      <c r="C125" s="89"/>
      <c r="D125" s="91" t="str">
        <f ca="1">IFERROR(OFFSET(DC[[#Headers],[Code Project]],MATCH(MYCS[[#This Row],[Project Code and Name ]],DC[Code Project],0),1),"")</f>
        <v/>
      </c>
      <c r="E125" s="92" t="str">
        <f ca="1">IFERROR(OFFSET(DC[[#Headers],[Code Project]],MATCH(MYCS[[#This Row],[Project Code and Name ]],DC[Code Project],0),6),"")</f>
        <v/>
      </c>
      <c r="F125" s="89"/>
      <c r="G125" s="89"/>
      <c r="H125" s="93"/>
      <c r="I125" s="93"/>
      <c r="J125" s="93"/>
      <c r="K125" s="93"/>
      <c r="L125" s="93"/>
      <c r="M125" s="93"/>
      <c r="N125" s="94">
        <f>J125+K125+L125+MYCS[[#This Row],[Non contractual commitments]]</f>
        <v>0</v>
      </c>
      <c r="O125" s="93"/>
      <c r="P125" s="93"/>
      <c r="Q125" s="93"/>
      <c r="R125" s="93"/>
      <c r="S125" s="93"/>
      <c r="T125" s="93"/>
      <c r="U125" s="94">
        <f>SUM(MYCS[[#This Row],[FY26-27 sum (signed)]:[Cumulative spending to end FY 24/25]],MYCS[[#This Row],[Approved budget FY 25/26]])</f>
        <v>0</v>
      </c>
      <c r="V125" s="95">
        <f>MYCS[[#This Row],[Total Project Commitments]]-MYCS[[#This Row],[Total approved cost of the project by DC (Value in UGX)]]</f>
        <v>0</v>
      </c>
      <c r="W125" s="89"/>
      <c r="X125" s="89"/>
      <c r="Y125" s="89"/>
      <c r="Z125" s="96"/>
    </row>
    <row r="126" spans="1:26" ht="21" x14ac:dyDescent="0.45">
      <c r="A126" s="89"/>
      <c r="B126" s="90" t="str">
        <f ca="1">IFERROR(OFFSET(DC[[#Headers],[Code Project]],MATCH(MYCS[[#This Row],[Project Code and Name ]],DC[Code Project],0),-3),"")</f>
        <v/>
      </c>
      <c r="C126" s="89"/>
      <c r="D126" s="91" t="str">
        <f ca="1">IFERROR(OFFSET(DC[[#Headers],[Code Project]],MATCH(MYCS[[#This Row],[Project Code and Name ]],DC[Code Project],0),1),"")</f>
        <v/>
      </c>
      <c r="E126" s="92" t="str">
        <f ca="1">IFERROR(OFFSET(DC[[#Headers],[Code Project]],MATCH(MYCS[[#This Row],[Project Code and Name ]],DC[Code Project],0),6),"")</f>
        <v/>
      </c>
      <c r="F126" s="89"/>
      <c r="G126" s="89"/>
      <c r="H126" s="93"/>
      <c r="I126" s="93"/>
      <c r="J126" s="93"/>
      <c r="K126" s="93"/>
      <c r="L126" s="93"/>
      <c r="M126" s="93"/>
      <c r="N126" s="94">
        <f>J126+K126+L126+MYCS[[#This Row],[Non contractual commitments]]</f>
        <v>0</v>
      </c>
      <c r="O126" s="93"/>
      <c r="P126" s="93"/>
      <c r="Q126" s="93"/>
      <c r="R126" s="93"/>
      <c r="S126" s="93"/>
      <c r="T126" s="93"/>
      <c r="U126" s="94">
        <f>SUM(MYCS[[#This Row],[FY26-27 sum (signed)]:[Cumulative spending to end FY 24/25]],MYCS[[#This Row],[Approved budget FY 25/26]])</f>
        <v>0</v>
      </c>
      <c r="V126" s="95">
        <f>MYCS[[#This Row],[Total Project Commitments]]-MYCS[[#This Row],[Total approved cost of the project by DC (Value in UGX)]]</f>
        <v>0</v>
      </c>
      <c r="W126" s="89"/>
      <c r="X126" s="89"/>
      <c r="Y126" s="89"/>
      <c r="Z126" s="96"/>
    </row>
    <row r="127" spans="1:26" ht="21" x14ac:dyDescent="0.45">
      <c r="A127" s="89"/>
      <c r="B127" s="90" t="str">
        <f ca="1">IFERROR(OFFSET(DC[[#Headers],[Code Project]],MATCH(MYCS[[#This Row],[Project Code and Name ]],DC[Code Project],0),-3),"")</f>
        <v/>
      </c>
      <c r="C127" s="89"/>
      <c r="D127" s="91" t="str">
        <f ca="1">IFERROR(OFFSET(DC[[#Headers],[Code Project]],MATCH(MYCS[[#This Row],[Project Code and Name ]],DC[Code Project],0),1),"")</f>
        <v/>
      </c>
      <c r="E127" s="92" t="str">
        <f ca="1">IFERROR(OFFSET(DC[[#Headers],[Code Project]],MATCH(MYCS[[#This Row],[Project Code and Name ]],DC[Code Project],0),6),"")</f>
        <v/>
      </c>
      <c r="F127" s="89"/>
      <c r="G127" s="89"/>
      <c r="H127" s="93"/>
      <c r="I127" s="93"/>
      <c r="J127" s="93"/>
      <c r="K127" s="93"/>
      <c r="L127" s="93"/>
      <c r="M127" s="93"/>
      <c r="N127" s="94">
        <f>J127+K127+L127+MYCS[[#This Row],[Non contractual commitments]]</f>
        <v>0</v>
      </c>
      <c r="O127" s="93"/>
      <c r="P127" s="93"/>
      <c r="Q127" s="93"/>
      <c r="R127" s="93"/>
      <c r="S127" s="93"/>
      <c r="T127" s="93"/>
      <c r="U127" s="94">
        <f>SUM(MYCS[[#This Row],[FY26-27 sum (signed)]:[Cumulative spending to end FY 24/25]],MYCS[[#This Row],[Approved budget FY 25/26]])</f>
        <v>0</v>
      </c>
      <c r="V127" s="95">
        <f>MYCS[[#This Row],[Total Project Commitments]]-MYCS[[#This Row],[Total approved cost of the project by DC (Value in UGX)]]</f>
        <v>0</v>
      </c>
      <c r="W127" s="89"/>
      <c r="X127" s="89"/>
      <c r="Y127" s="89"/>
      <c r="Z127" s="96"/>
    </row>
    <row r="128" spans="1:26" ht="21" x14ac:dyDescent="0.45">
      <c r="A128" s="89"/>
      <c r="B128" s="90" t="str">
        <f ca="1">IFERROR(OFFSET(DC[[#Headers],[Code Project]],MATCH(MYCS[[#This Row],[Project Code and Name ]],DC[Code Project],0),-3),"")</f>
        <v/>
      </c>
      <c r="C128" s="89"/>
      <c r="D128" s="91" t="str">
        <f ca="1">IFERROR(OFFSET(DC[[#Headers],[Code Project]],MATCH(MYCS[[#This Row],[Project Code and Name ]],DC[Code Project],0),1),"")</f>
        <v/>
      </c>
      <c r="E128" s="92" t="str">
        <f ca="1">IFERROR(OFFSET(DC[[#Headers],[Code Project]],MATCH(MYCS[[#This Row],[Project Code and Name ]],DC[Code Project],0),6),"")</f>
        <v/>
      </c>
      <c r="F128" s="89"/>
      <c r="G128" s="89"/>
      <c r="H128" s="93"/>
      <c r="I128" s="93"/>
      <c r="J128" s="93"/>
      <c r="K128" s="93"/>
      <c r="L128" s="93"/>
      <c r="M128" s="93"/>
      <c r="N128" s="94">
        <f>J128+K128+L128+MYCS[[#This Row],[Non contractual commitments]]</f>
        <v>0</v>
      </c>
      <c r="O128" s="93"/>
      <c r="P128" s="93"/>
      <c r="Q128" s="93"/>
      <c r="R128" s="93"/>
      <c r="S128" s="93"/>
      <c r="T128" s="93"/>
      <c r="U128" s="94">
        <f>SUM(MYCS[[#This Row],[FY26-27 sum (signed)]:[Cumulative spending to end FY 24/25]],MYCS[[#This Row],[Approved budget FY 25/26]])</f>
        <v>0</v>
      </c>
      <c r="V128" s="95">
        <f>MYCS[[#This Row],[Total Project Commitments]]-MYCS[[#This Row],[Total approved cost of the project by DC (Value in UGX)]]</f>
        <v>0</v>
      </c>
      <c r="W128" s="89"/>
      <c r="X128" s="89"/>
      <c r="Y128" s="89"/>
      <c r="Z128" s="96"/>
    </row>
    <row r="129" spans="1:26" ht="21" x14ac:dyDescent="0.45">
      <c r="A129" s="89"/>
      <c r="B129" s="90" t="str">
        <f ca="1">IFERROR(OFFSET(DC[[#Headers],[Code Project]],MATCH(MYCS[[#This Row],[Project Code and Name ]],DC[Code Project],0),-3),"")</f>
        <v/>
      </c>
      <c r="C129" s="89"/>
      <c r="D129" s="91" t="str">
        <f ca="1">IFERROR(OFFSET(DC[[#Headers],[Code Project]],MATCH(MYCS[[#This Row],[Project Code and Name ]],DC[Code Project],0),1),"")</f>
        <v/>
      </c>
      <c r="E129" s="92" t="str">
        <f ca="1">IFERROR(OFFSET(DC[[#Headers],[Code Project]],MATCH(MYCS[[#This Row],[Project Code and Name ]],DC[Code Project],0),6),"")</f>
        <v/>
      </c>
      <c r="F129" s="89"/>
      <c r="G129" s="89"/>
      <c r="H129" s="93"/>
      <c r="I129" s="93"/>
      <c r="J129" s="93"/>
      <c r="K129" s="93"/>
      <c r="L129" s="93"/>
      <c r="M129" s="93"/>
      <c r="N129" s="94">
        <f>J129+K129+L129+MYCS[[#This Row],[Non contractual commitments]]</f>
        <v>0</v>
      </c>
      <c r="O129" s="93"/>
      <c r="P129" s="93"/>
      <c r="Q129" s="93"/>
      <c r="R129" s="93"/>
      <c r="S129" s="93"/>
      <c r="T129" s="93"/>
      <c r="U129" s="94">
        <f>SUM(MYCS[[#This Row],[FY26-27 sum (signed)]:[Cumulative spending to end FY 24/25]],MYCS[[#This Row],[Approved budget FY 25/26]])</f>
        <v>0</v>
      </c>
      <c r="V129" s="95">
        <f>MYCS[[#This Row],[Total Project Commitments]]-MYCS[[#This Row],[Total approved cost of the project by DC (Value in UGX)]]</f>
        <v>0</v>
      </c>
      <c r="W129" s="89"/>
      <c r="X129" s="89"/>
      <c r="Y129" s="89"/>
      <c r="Z129" s="96"/>
    </row>
    <row r="130" spans="1:26" ht="21" x14ac:dyDescent="0.45">
      <c r="A130" s="89"/>
      <c r="B130" s="90" t="str">
        <f ca="1">IFERROR(OFFSET(DC[[#Headers],[Code Project]],MATCH(MYCS[[#This Row],[Project Code and Name ]],DC[Code Project],0),-3),"")</f>
        <v/>
      </c>
      <c r="C130" s="89"/>
      <c r="D130" s="91" t="str">
        <f ca="1">IFERROR(OFFSET(DC[[#Headers],[Code Project]],MATCH(MYCS[[#This Row],[Project Code and Name ]],DC[Code Project],0),1),"")</f>
        <v/>
      </c>
      <c r="E130" s="92" t="str">
        <f ca="1">IFERROR(OFFSET(DC[[#Headers],[Code Project]],MATCH(MYCS[[#This Row],[Project Code and Name ]],DC[Code Project],0),6),"")</f>
        <v/>
      </c>
      <c r="F130" s="89"/>
      <c r="G130" s="89"/>
      <c r="H130" s="93"/>
      <c r="I130" s="93"/>
      <c r="J130" s="93"/>
      <c r="K130" s="93"/>
      <c r="L130" s="93"/>
      <c r="M130" s="93"/>
      <c r="N130" s="94">
        <f>J130+K130+L130+MYCS[[#This Row],[Non contractual commitments]]</f>
        <v>0</v>
      </c>
      <c r="O130" s="93"/>
      <c r="P130" s="93"/>
      <c r="Q130" s="93"/>
      <c r="R130" s="93"/>
      <c r="S130" s="93"/>
      <c r="T130" s="93"/>
      <c r="U130" s="94">
        <f>SUM(MYCS[[#This Row],[FY26-27 sum (signed)]:[Cumulative spending to end FY 24/25]],MYCS[[#This Row],[Approved budget FY 25/26]])</f>
        <v>0</v>
      </c>
      <c r="V130" s="95">
        <f>MYCS[[#This Row],[Total Project Commitments]]-MYCS[[#This Row],[Total approved cost of the project by DC (Value in UGX)]]</f>
        <v>0</v>
      </c>
      <c r="W130" s="89"/>
      <c r="X130" s="89"/>
      <c r="Y130" s="89"/>
      <c r="Z130" s="96"/>
    </row>
    <row r="131" spans="1:26" ht="21" x14ac:dyDescent="0.45">
      <c r="A131" s="89"/>
      <c r="B131" s="90" t="str">
        <f ca="1">IFERROR(OFFSET(DC[[#Headers],[Code Project]],MATCH(MYCS[[#This Row],[Project Code and Name ]],DC[Code Project],0),-3),"")</f>
        <v/>
      </c>
      <c r="C131" s="89"/>
      <c r="D131" s="91" t="str">
        <f ca="1">IFERROR(OFFSET(DC[[#Headers],[Code Project]],MATCH(MYCS[[#This Row],[Project Code and Name ]],DC[Code Project],0),1),"")</f>
        <v/>
      </c>
      <c r="E131" s="92" t="str">
        <f ca="1">IFERROR(OFFSET(DC[[#Headers],[Code Project]],MATCH(MYCS[[#This Row],[Project Code and Name ]],DC[Code Project],0),6),"")</f>
        <v/>
      </c>
      <c r="F131" s="89"/>
      <c r="G131" s="89"/>
      <c r="H131" s="93"/>
      <c r="I131" s="93"/>
      <c r="J131" s="93"/>
      <c r="K131" s="93"/>
      <c r="L131" s="93"/>
      <c r="M131" s="93"/>
      <c r="N131" s="94">
        <f>J131+K131+L131+MYCS[[#This Row],[Non contractual commitments]]</f>
        <v>0</v>
      </c>
      <c r="O131" s="93"/>
      <c r="P131" s="93"/>
      <c r="Q131" s="93"/>
      <c r="R131" s="93"/>
      <c r="S131" s="93"/>
      <c r="T131" s="93"/>
      <c r="U131" s="94">
        <f>SUM(MYCS[[#This Row],[FY26-27 sum (signed)]:[Cumulative spending to end FY 24/25]],MYCS[[#This Row],[Approved budget FY 25/26]])</f>
        <v>0</v>
      </c>
      <c r="V131" s="95">
        <f>MYCS[[#This Row],[Total Project Commitments]]-MYCS[[#This Row],[Total approved cost of the project by DC (Value in UGX)]]</f>
        <v>0</v>
      </c>
      <c r="W131" s="89"/>
      <c r="X131" s="89"/>
      <c r="Y131" s="89"/>
      <c r="Z131" s="96"/>
    </row>
    <row r="132" spans="1:26" ht="21" x14ac:dyDescent="0.45">
      <c r="A132" s="89"/>
      <c r="B132" s="90" t="str">
        <f ca="1">IFERROR(OFFSET(DC[[#Headers],[Code Project]],MATCH(MYCS[[#This Row],[Project Code and Name ]],DC[Code Project],0),-3),"")</f>
        <v/>
      </c>
      <c r="C132" s="89"/>
      <c r="D132" s="91" t="str">
        <f ca="1">IFERROR(OFFSET(DC[[#Headers],[Code Project]],MATCH(MYCS[[#This Row],[Project Code and Name ]],DC[Code Project],0),1),"")</f>
        <v/>
      </c>
      <c r="E132" s="92" t="str">
        <f ca="1">IFERROR(OFFSET(DC[[#Headers],[Code Project]],MATCH(MYCS[[#This Row],[Project Code and Name ]],DC[Code Project],0),6),"")</f>
        <v/>
      </c>
      <c r="F132" s="89"/>
      <c r="G132" s="89"/>
      <c r="H132" s="93"/>
      <c r="I132" s="93"/>
      <c r="J132" s="93"/>
      <c r="K132" s="93"/>
      <c r="L132" s="93"/>
      <c r="M132" s="93"/>
      <c r="N132" s="94">
        <f>J132+K132+L132+MYCS[[#This Row],[Non contractual commitments]]</f>
        <v>0</v>
      </c>
      <c r="O132" s="93"/>
      <c r="P132" s="93"/>
      <c r="Q132" s="93"/>
      <c r="R132" s="93"/>
      <c r="S132" s="93"/>
      <c r="T132" s="93"/>
      <c r="U132" s="94">
        <f>SUM(MYCS[[#This Row],[FY26-27 sum (signed)]:[Cumulative spending to end FY 24/25]],MYCS[[#This Row],[Approved budget FY 25/26]])</f>
        <v>0</v>
      </c>
      <c r="V132" s="95">
        <f>MYCS[[#This Row],[Total Project Commitments]]-MYCS[[#This Row],[Total approved cost of the project by DC (Value in UGX)]]</f>
        <v>0</v>
      </c>
      <c r="W132" s="89"/>
      <c r="X132" s="89"/>
      <c r="Y132" s="89"/>
      <c r="Z132" s="96"/>
    </row>
    <row r="133" spans="1:26" ht="21" x14ac:dyDescent="0.45">
      <c r="A133" s="89"/>
      <c r="B133" s="90" t="str">
        <f ca="1">IFERROR(OFFSET(DC[[#Headers],[Code Project]],MATCH(MYCS[[#This Row],[Project Code and Name ]],DC[Code Project],0),-3),"")</f>
        <v/>
      </c>
      <c r="C133" s="89"/>
      <c r="D133" s="91" t="str">
        <f ca="1">IFERROR(OFFSET(DC[[#Headers],[Code Project]],MATCH(MYCS[[#This Row],[Project Code and Name ]],DC[Code Project],0),1),"")</f>
        <v/>
      </c>
      <c r="E133" s="92" t="str">
        <f ca="1">IFERROR(OFFSET(DC[[#Headers],[Code Project]],MATCH(MYCS[[#This Row],[Project Code and Name ]],DC[Code Project],0),6),"")</f>
        <v/>
      </c>
      <c r="F133" s="89"/>
      <c r="G133" s="89"/>
      <c r="H133" s="93"/>
      <c r="I133" s="93"/>
      <c r="J133" s="93"/>
      <c r="K133" s="93"/>
      <c r="L133" s="93"/>
      <c r="M133" s="93"/>
      <c r="N133" s="94">
        <f>J133+K133+L133+MYCS[[#This Row],[Non contractual commitments]]</f>
        <v>0</v>
      </c>
      <c r="O133" s="93"/>
      <c r="P133" s="93"/>
      <c r="Q133" s="93"/>
      <c r="R133" s="93"/>
      <c r="S133" s="93"/>
      <c r="T133" s="93"/>
      <c r="U133" s="94">
        <f>SUM(MYCS[[#This Row],[FY26-27 sum (signed)]:[Cumulative spending to end FY 24/25]],MYCS[[#This Row],[Approved budget FY 25/26]])</f>
        <v>0</v>
      </c>
      <c r="V133" s="95">
        <f>MYCS[[#This Row],[Total Project Commitments]]-MYCS[[#This Row],[Total approved cost of the project by DC (Value in UGX)]]</f>
        <v>0</v>
      </c>
      <c r="W133" s="89"/>
      <c r="X133" s="89"/>
      <c r="Y133" s="89"/>
      <c r="Z133" s="96"/>
    </row>
    <row r="134" spans="1:26" ht="21" x14ac:dyDescent="0.45">
      <c r="A134" s="89"/>
      <c r="B134" s="90" t="str">
        <f ca="1">IFERROR(OFFSET(DC[[#Headers],[Code Project]],MATCH(MYCS[[#This Row],[Project Code and Name ]],DC[Code Project],0),-3),"")</f>
        <v/>
      </c>
      <c r="C134" s="89"/>
      <c r="D134" s="91" t="str">
        <f ca="1">IFERROR(OFFSET(DC[[#Headers],[Code Project]],MATCH(MYCS[[#This Row],[Project Code and Name ]],DC[Code Project],0),1),"")</f>
        <v/>
      </c>
      <c r="E134" s="92" t="str">
        <f ca="1">IFERROR(OFFSET(DC[[#Headers],[Code Project]],MATCH(MYCS[[#This Row],[Project Code and Name ]],DC[Code Project],0),6),"")</f>
        <v/>
      </c>
      <c r="F134" s="89"/>
      <c r="G134" s="89"/>
      <c r="H134" s="93"/>
      <c r="I134" s="93"/>
      <c r="J134" s="93"/>
      <c r="K134" s="93"/>
      <c r="L134" s="93"/>
      <c r="M134" s="93"/>
      <c r="N134" s="94">
        <f>J134+K134+L134+MYCS[[#This Row],[Non contractual commitments]]</f>
        <v>0</v>
      </c>
      <c r="O134" s="93"/>
      <c r="P134" s="93"/>
      <c r="Q134" s="93"/>
      <c r="R134" s="93"/>
      <c r="S134" s="93"/>
      <c r="T134" s="93"/>
      <c r="U134" s="94">
        <f>SUM(MYCS[[#This Row],[FY26-27 sum (signed)]:[Cumulative spending to end FY 24/25]],MYCS[[#This Row],[Approved budget FY 25/26]])</f>
        <v>0</v>
      </c>
      <c r="V134" s="95">
        <f>MYCS[[#This Row],[Total Project Commitments]]-MYCS[[#This Row],[Total approved cost of the project by DC (Value in UGX)]]</f>
        <v>0</v>
      </c>
      <c r="W134" s="89"/>
      <c r="X134" s="89"/>
      <c r="Y134" s="89"/>
      <c r="Z134" s="96"/>
    </row>
    <row r="135" spans="1:26" ht="21" x14ac:dyDescent="0.45">
      <c r="A135" s="89"/>
      <c r="B135" s="90" t="str">
        <f ca="1">IFERROR(OFFSET(DC[[#Headers],[Code Project]],MATCH(MYCS[[#This Row],[Project Code and Name ]],DC[Code Project],0),-3),"")</f>
        <v/>
      </c>
      <c r="C135" s="89"/>
      <c r="D135" s="91" t="str">
        <f ca="1">IFERROR(OFFSET(DC[[#Headers],[Code Project]],MATCH(MYCS[[#This Row],[Project Code and Name ]],DC[Code Project],0),1),"")</f>
        <v/>
      </c>
      <c r="E135" s="92" t="str">
        <f ca="1">IFERROR(OFFSET(DC[[#Headers],[Code Project]],MATCH(MYCS[[#This Row],[Project Code and Name ]],DC[Code Project],0),6),"")</f>
        <v/>
      </c>
      <c r="F135" s="89"/>
      <c r="G135" s="89"/>
      <c r="H135" s="93"/>
      <c r="I135" s="93"/>
      <c r="J135" s="93"/>
      <c r="K135" s="93"/>
      <c r="L135" s="93"/>
      <c r="M135" s="93"/>
      <c r="N135" s="94">
        <f>J135+K135+L135+MYCS[[#This Row],[Non contractual commitments]]</f>
        <v>0</v>
      </c>
      <c r="O135" s="93"/>
      <c r="P135" s="93"/>
      <c r="Q135" s="93"/>
      <c r="R135" s="93"/>
      <c r="S135" s="93"/>
      <c r="T135" s="93"/>
      <c r="U135" s="94">
        <f>SUM(MYCS[[#This Row],[FY26-27 sum (signed)]:[Cumulative spending to end FY 24/25]],MYCS[[#This Row],[Approved budget FY 25/26]])</f>
        <v>0</v>
      </c>
      <c r="V135" s="95">
        <f>MYCS[[#This Row],[Total Project Commitments]]-MYCS[[#This Row],[Total approved cost of the project by DC (Value in UGX)]]</f>
        <v>0</v>
      </c>
      <c r="W135" s="89"/>
      <c r="X135" s="89"/>
      <c r="Y135" s="89"/>
      <c r="Z135" s="96"/>
    </row>
    <row r="136" spans="1:26" ht="21" x14ac:dyDescent="0.45">
      <c r="A136" s="89"/>
      <c r="B136" s="90" t="str">
        <f ca="1">IFERROR(OFFSET(DC[[#Headers],[Code Project]],MATCH(MYCS[[#This Row],[Project Code and Name ]],DC[Code Project],0),-3),"")</f>
        <v/>
      </c>
      <c r="C136" s="89"/>
      <c r="D136" s="91" t="str">
        <f ca="1">IFERROR(OFFSET(DC[[#Headers],[Code Project]],MATCH(MYCS[[#This Row],[Project Code and Name ]],DC[Code Project],0),1),"")</f>
        <v/>
      </c>
      <c r="E136" s="92" t="str">
        <f ca="1">IFERROR(OFFSET(DC[[#Headers],[Code Project]],MATCH(MYCS[[#This Row],[Project Code and Name ]],DC[Code Project],0),6),"")</f>
        <v/>
      </c>
      <c r="F136" s="89"/>
      <c r="G136" s="89"/>
      <c r="H136" s="93"/>
      <c r="I136" s="93"/>
      <c r="J136" s="93"/>
      <c r="K136" s="93"/>
      <c r="L136" s="93"/>
      <c r="M136" s="93"/>
      <c r="N136" s="94">
        <f>J136+K136+L136+MYCS[[#This Row],[Non contractual commitments]]</f>
        <v>0</v>
      </c>
      <c r="O136" s="93"/>
      <c r="P136" s="93"/>
      <c r="Q136" s="93"/>
      <c r="R136" s="93"/>
      <c r="S136" s="93"/>
      <c r="T136" s="93"/>
      <c r="U136" s="94">
        <f>SUM(MYCS[[#This Row],[FY26-27 sum (signed)]:[Cumulative spending to end FY 24/25]],MYCS[[#This Row],[Approved budget FY 25/26]])</f>
        <v>0</v>
      </c>
      <c r="V136" s="95">
        <f>MYCS[[#This Row],[Total Project Commitments]]-MYCS[[#This Row],[Total approved cost of the project by DC (Value in UGX)]]</f>
        <v>0</v>
      </c>
      <c r="W136" s="89"/>
      <c r="X136" s="89"/>
      <c r="Y136" s="89"/>
      <c r="Z136" s="96"/>
    </row>
    <row r="137" spans="1:26" ht="21" x14ac:dyDescent="0.45">
      <c r="A137" s="89"/>
      <c r="B137" s="90" t="str">
        <f ca="1">IFERROR(OFFSET(DC[[#Headers],[Code Project]],MATCH(MYCS[[#This Row],[Project Code and Name ]],DC[Code Project],0),-3),"")</f>
        <v/>
      </c>
      <c r="C137" s="89"/>
      <c r="D137" s="91" t="str">
        <f ca="1">IFERROR(OFFSET(DC[[#Headers],[Code Project]],MATCH(MYCS[[#This Row],[Project Code and Name ]],DC[Code Project],0),1),"")</f>
        <v/>
      </c>
      <c r="E137" s="92" t="str">
        <f ca="1">IFERROR(OFFSET(DC[[#Headers],[Code Project]],MATCH(MYCS[[#This Row],[Project Code and Name ]],DC[Code Project],0),6),"")</f>
        <v/>
      </c>
      <c r="F137" s="89"/>
      <c r="G137" s="89"/>
      <c r="H137" s="93"/>
      <c r="I137" s="93"/>
      <c r="J137" s="93"/>
      <c r="K137" s="93"/>
      <c r="L137" s="93"/>
      <c r="M137" s="93"/>
      <c r="N137" s="94">
        <f>J137+K137+L137+MYCS[[#This Row],[Non contractual commitments]]</f>
        <v>0</v>
      </c>
      <c r="O137" s="93"/>
      <c r="P137" s="93"/>
      <c r="Q137" s="93"/>
      <c r="R137" s="93"/>
      <c r="S137" s="93"/>
      <c r="T137" s="93"/>
      <c r="U137" s="94">
        <f>SUM(MYCS[[#This Row],[FY26-27 sum (signed)]:[Cumulative spending to end FY 24/25]],MYCS[[#This Row],[Approved budget FY 25/26]])</f>
        <v>0</v>
      </c>
      <c r="V137" s="95">
        <f>MYCS[[#This Row],[Total Project Commitments]]-MYCS[[#This Row],[Total approved cost of the project by DC (Value in UGX)]]</f>
        <v>0</v>
      </c>
      <c r="W137" s="89"/>
      <c r="X137" s="89"/>
      <c r="Y137" s="89"/>
      <c r="Z137" s="96"/>
    </row>
    <row r="138" spans="1:26" ht="21" x14ac:dyDescent="0.45">
      <c r="A138" s="89"/>
      <c r="B138" s="90" t="str">
        <f ca="1">IFERROR(OFFSET(DC[[#Headers],[Code Project]],MATCH(MYCS[[#This Row],[Project Code and Name ]],DC[Code Project],0),-3),"")</f>
        <v/>
      </c>
      <c r="C138" s="89"/>
      <c r="D138" s="91" t="str">
        <f ca="1">IFERROR(OFFSET(DC[[#Headers],[Code Project]],MATCH(MYCS[[#This Row],[Project Code and Name ]],DC[Code Project],0),1),"")</f>
        <v/>
      </c>
      <c r="E138" s="92" t="str">
        <f ca="1">IFERROR(OFFSET(DC[[#Headers],[Code Project]],MATCH(MYCS[[#This Row],[Project Code and Name ]],DC[Code Project],0),6),"")</f>
        <v/>
      </c>
      <c r="F138" s="89"/>
      <c r="G138" s="89"/>
      <c r="H138" s="93"/>
      <c r="I138" s="93"/>
      <c r="J138" s="93"/>
      <c r="K138" s="93"/>
      <c r="L138" s="93"/>
      <c r="M138" s="93"/>
      <c r="N138" s="94">
        <f>J138+K138+L138+MYCS[[#This Row],[Non contractual commitments]]</f>
        <v>0</v>
      </c>
      <c r="O138" s="93"/>
      <c r="P138" s="93"/>
      <c r="Q138" s="93"/>
      <c r="R138" s="93"/>
      <c r="S138" s="93"/>
      <c r="T138" s="93"/>
      <c r="U138" s="94">
        <f>SUM(MYCS[[#This Row],[FY26-27 sum (signed)]:[Cumulative spending to end FY 24/25]],MYCS[[#This Row],[Approved budget FY 25/26]])</f>
        <v>0</v>
      </c>
      <c r="V138" s="95">
        <f>MYCS[[#This Row],[Total Project Commitments]]-MYCS[[#This Row],[Total approved cost of the project by DC (Value in UGX)]]</f>
        <v>0</v>
      </c>
      <c r="W138" s="89"/>
      <c r="X138" s="89"/>
      <c r="Y138" s="89"/>
      <c r="Z138" s="96"/>
    </row>
    <row r="139" spans="1:26" ht="21" x14ac:dyDescent="0.45">
      <c r="A139" s="89"/>
      <c r="B139" s="90" t="str">
        <f ca="1">IFERROR(OFFSET(DC[[#Headers],[Code Project]],MATCH(MYCS[[#This Row],[Project Code and Name ]],DC[Code Project],0),-3),"")</f>
        <v/>
      </c>
      <c r="C139" s="89"/>
      <c r="D139" s="91" t="str">
        <f ca="1">IFERROR(OFFSET(DC[[#Headers],[Code Project]],MATCH(MYCS[[#This Row],[Project Code and Name ]],DC[Code Project],0),1),"")</f>
        <v/>
      </c>
      <c r="E139" s="92" t="str">
        <f ca="1">IFERROR(OFFSET(DC[[#Headers],[Code Project]],MATCH(MYCS[[#This Row],[Project Code and Name ]],DC[Code Project],0),6),"")</f>
        <v/>
      </c>
      <c r="F139" s="89"/>
      <c r="G139" s="89"/>
      <c r="H139" s="93"/>
      <c r="I139" s="93"/>
      <c r="J139" s="93"/>
      <c r="K139" s="93"/>
      <c r="L139" s="93"/>
      <c r="M139" s="93"/>
      <c r="N139" s="94">
        <f>J139+K139+L139+MYCS[[#This Row],[Non contractual commitments]]</f>
        <v>0</v>
      </c>
      <c r="O139" s="93"/>
      <c r="P139" s="93"/>
      <c r="Q139" s="93"/>
      <c r="R139" s="93"/>
      <c r="S139" s="93"/>
      <c r="T139" s="93"/>
      <c r="U139" s="94">
        <f>SUM(MYCS[[#This Row],[FY26-27 sum (signed)]:[Cumulative spending to end FY 24/25]],MYCS[[#This Row],[Approved budget FY 25/26]])</f>
        <v>0</v>
      </c>
      <c r="V139" s="95">
        <f>MYCS[[#This Row],[Total Project Commitments]]-MYCS[[#This Row],[Total approved cost of the project by DC (Value in UGX)]]</f>
        <v>0</v>
      </c>
      <c r="W139" s="89"/>
      <c r="X139" s="89"/>
      <c r="Y139" s="89"/>
      <c r="Z139" s="96"/>
    </row>
    <row r="140" spans="1:26" ht="21" x14ac:dyDescent="0.45">
      <c r="A140" s="89"/>
      <c r="B140" s="90" t="str">
        <f ca="1">IFERROR(OFFSET(DC[[#Headers],[Code Project]],MATCH(MYCS[[#This Row],[Project Code and Name ]],DC[Code Project],0),-3),"")</f>
        <v/>
      </c>
      <c r="C140" s="89"/>
      <c r="D140" s="91" t="str">
        <f ca="1">IFERROR(OFFSET(DC[[#Headers],[Code Project]],MATCH(MYCS[[#This Row],[Project Code and Name ]],DC[Code Project],0),1),"")</f>
        <v/>
      </c>
      <c r="E140" s="92" t="str">
        <f ca="1">IFERROR(OFFSET(DC[[#Headers],[Code Project]],MATCH(MYCS[[#This Row],[Project Code and Name ]],DC[Code Project],0),6),"")</f>
        <v/>
      </c>
      <c r="F140" s="89"/>
      <c r="G140" s="89"/>
      <c r="H140" s="93"/>
      <c r="I140" s="93"/>
      <c r="J140" s="93"/>
      <c r="K140" s="93"/>
      <c r="L140" s="93"/>
      <c r="M140" s="93"/>
      <c r="N140" s="94">
        <f>J140+K140+L140+MYCS[[#This Row],[Non contractual commitments]]</f>
        <v>0</v>
      </c>
      <c r="O140" s="93"/>
      <c r="P140" s="93"/>
      <c r="Q140" s="93"/>
      <c r="R140" s="93"/>
      <c r="S140" s="93"/>
      <c r="T140" s="93"/>
      <c r="U140" s="94">
        <f>SUM(MYCS[[#This Row],[FY26-27 sum (signed)]:[Cumulative spending to end FY 24/25]],MYCS[[#This Row],[Approved budget FY 25/26]])</f>
        <v>0</v>
      </c>
      <c r="V140" s="95">
        <f>MYCS[[#This Row],[Total Project Commitments]]-MYCS[[#This Row],[Total approved cost of the project by DC (Value in UGX)]]</f>
        <v>0</v>
      </c>
      <c r="W140" s="89"/>
      <c r="X140" s="89"/>
      <c r="Y140" s="89"/>
      <c r="Z140" s="96"/>
    </row>
    <row r="141" spans="1:26" ht="21" x14ac:dyDescent="0.45">
      <c r="A141" s="89"/>
      <c r="B141" s="90" t="str">
        <f ca="1">IFERROR(OFFSET(DC[[#Headers],[Code Project]],MATCH(MYCS[[#This Row],[Project Code and Name ]],DC[Code Project],0),-3),"")</f>
        <v/>
      </c>
      <c r="C141" s="89"/>
      <c r="D141" s="91" t="str">
        <f ca="1">IFERROR(OFFSET(DC[[#Headers],[Code Project]],MATCH(MYCS[[#This Row],[Project Code and Name ]],DC[Code Project],0),1),"")</f>
        <v/>
      </c>
      <c r="E141" s="92" t="str">
        <f ca="1">IFERROR(OFFSET(DC[[#Headers],[Code Project]],MATCH(MYCS[[#This Row],[Project Code and Name ]],DC[Code Project],0),6),"")</f>
        <v/>
      </c>
      <c r="F141" s="89"/>
      <c r="G141" s="89"/>
      <c r="H141" s="93"/>
      <c r="I141" s="93"/>
      <c r="J141" s="93"/>
      <c r="K141" s="93"/>
      <c r="L141" s="93"/>
      <c r="M141" s="93"/>
      <c r="N141" s="94">
        <f>J141+K141+L141+MYCS[[#This Row],[Non contractual commitments]]</f>
        <v>0</v>
      </c>
      <c r="O141" s="93"/>
      <c r="P141" s="93"/>
      <c r="Q141" s="93"/>
      <c r="R141" s="93"/>
      <c r="S141" s="93"/>
      <c r="T141" s="93"/>
      <c r="U141" s="94">
        <f>SUM(MYCS[[#This Row],[FY26-27 sum (signed)]:[Cumulative spending to end FY 24/25]],MYCS[[#This Row],[Approved budget FY 25/26]])</f>
        <v>0</v>
      </c>
      <c r="V141" s="95">
        <f>MYCS[[#This Row],[Total Project Commitments]]-MYCS[[#This Row],[Total approved cost of the project by DC (Value in UGX)]]</f>
        <v>0</v>
      </c>
      <c r="W141" s="89"/>
      <c r="X141" s="89"/>
      <c r="Y141" s="89"/>
      <c r="Z141" s="96"/>
    </row>
    <row r="142" spans="1:26" ht="21" x14ac:dyDescent="0.45">
      <c r="A142" s="89"/>
      <c r="B142" s="90" t="str">
        <f ca="1">IFERROR(OFFSET(DC[[#Headers],[Code Project]],MATCH(MYCS[[#This Row],[Project Code and Name ]],DC[Code Project],0),-3),"")</f>
        <v/>
      </c>
      <c r="C142" s="89"/>
      <c r="D142" s="91" t="str">
        <f ca="1">IFERROR(OFFSET(DC[[#Headers],[Code Project]],MATCH(MYCS[[#This Row],[Project Code and Name ]],DC[Code Project],0),1),"")</f>
        <v/>
      </c>
      <c r="E142" s="92" t="str">
        <f ca="1">IFERROR(OFFSET(DC[[#Headers],[Code Project]],MATCH(MYCS[[#This Row],[Project Code and Name ]],DC[Code Project],0),6),"")</f>
        <v/>
      </c>
      <c r="F142" s="89"/>
      <c r="G142" s="89"/>
      <c r="H142" s="93"/>
      <c r="I142" s="93"/>
      <c r="J142" s="93"/>
      <c r="K142" s="93"/>
      <c r="L142" s="93"/>
      <c r="M142" s="93"/>
      <c r="N142" s="94">
        <f>J142+K142+L142+MYCS[[#This Row],[Non contractual commitments]]</f>
        <v>0</v>
      </c>
      <c r="O142" s="93"/>
      <c r="P142" s="93"/>
      <c r="Q142" s="93"/>
      <c r="R142" s="93"/>
      <c r="S142" s="93"/>
      <c r="T142" s="93"/>
      <c r="U142" s="94">
        <f>SUM(MYCS[[#This Row],[FY26-27 sum (signed)]:[Cumulative spending to end FY 24/25]],MYCS[[#This Row],[Approved budget FY 25/26]])</f>
        <v>0</v>
      </c>
      <c r="V142" s="95">
        <f>MYCS[[#This Row],[Total Project Commitments]]-MYCS[[#This Row],[Total approved cost of the project by DC (Value in UGX)]]</f>
        <v>0</v>
      </c>
      <c r="W142" s="89"/>
      <c r="X142" s="89"/>
      <c r="Y142" s="89"/>
      <c r="Z142" s="96"/>
    </row>
    <row r="143" spans="1:26" ht="21" x14ac:dyDescent="0.45">
      <c r="A143" s="89"/>
      <c r="B143" s="90" t="str">
        <f ca="1">IFERROR(OFFSET(DC[[#Headers],[Code Project]],MATCH(MYCS[[#This Row],[Project Code and Name ]],DC[Code Project],0),-3),"")</f>
        <v/>
      </c>
      <c r="C143" s="89"/>
      <c r="D143" s="91" t="str">
        <f ca="1">IFERROR(OFFSET(DC[[#Headers],[Code Project]],MATCH(MYCS[[#This Row],[Project Code and Name ]],DC[Code Project],0),1),"")</f>
        <v/>
      </c>
      <c r="E143" s="92" t="str">
        <f ca="1">IFERROR(OFFSET(DC[[#Headers],[Code Project]],MATCH(MYCS[[#This Row],[Project Code and Name ]],DC[Code Project],0),6),"")</f>
        <v/>
      </c>
      <c r="F143" s="89"/>
      <c r="G143" s="89"/>
      <c r="H143" s="93"/>
      <c r="I143" s="93"/>
      <c r="J143" s="93"/>
      <c r="K143" s="93"/>
      <c r="L143" s="93"/>
      <c r="M143" s="93"/>
      <c r="N143" s="94">
        <f>J143+K143+L143+MYCS[[#This Row],[Non contractual commitments]]</f>
        <v>0</v>
      </c>
      <c r="O143" s="93"/>
      <c r="P143" s="93"/>
      <c r="Q143" s="93"/>
      <c r="R143" s="93"/>
      <c r="S143" s="93"/>
      <c r="T143" s="93"/>
      <c r="U143" s="94">
        <f>SUM(MYCS[[#This Row],[FY26-27 sum (signed)]:[Cumulative spending to end FY 24/25]],MYCS[[#This Row],[Approved budget FY 25/26]])</f>
        <v>0</v>
      </c>
      <c r="V143" s="95">
        <f>MYCS[[#This Row],[Total Project Commitments]]-MYCS[[#This Row],[Total approved cost of the project by DC (Value in UGX)]]</f>
        <v>0</v>
      </c>
      <c r="W143" s="89"/>
      <c r="X143" s="89"/>
      <c r="Y143" s="89"/>
      <c r="Z143" s="96"/>
    </row>
    <row r="144" spans="1:26" ht="21" x14ac:dyDescent="0.45">
      <c r="A144" s="89"/>
      <c r="B144" s="90" t="str">
        <f ca="1">IFERROR(OFFSET(DC[[#Headers],[Code Project]],MATCH(MYCS[[#This Row],[Project Code and Name ]],DC[Code Project],0),-3),"")</f>
        <v/>
      </c>
      <c r="C144" s="89"/>
      <c r="D144" s="91" t="str">
        <f ca="1">IFERROR(OFFSET(DC[[#Headers],[Code Project]],MATCH(MYCS[[#This Row],[Project Code and Name ]],DC[Code Project],0),1),"")</f>
        <v/>
      </c>
      <c r="E144" s="92" t="str">
        <f ca="1">IFERROR(OFFSET(DC[[#Headers],[Code Project]],MATCH(MYCS[[#This Row],[Project Code and Name ]],DC[Code Project],0),6),"")</f>
        <v/>
      </c>
      <c r="F144" s="89"/>
      <c r="G144" s="89"/>
      <c r="H144" s="93"/>
      <c r="I144" s="93"/>
      <c r="J144" s="93"/>
      <c r="K144" s="93"/>
      <c r="L144" s="93"/>
      <c r="M144" s="93"/>
      <c r="N144" s="94">
        <f>J144+K144+L144+MYCS[[#This Row],[Non contractual commitments]]</f>
        <v>0</v>
      </c>
      <c r="O144" s="93"/>
      <c r="P144" s="93"/>
      <c r="Q144" s="93"/>
      <c r="R144" s="93"/>
      <c r="S144" s="93"/>
      <c r="T144" s="93"/>
      <c r="U144" s="94">
        <f>SUM(MYCS[[#This Row],[FY26-27 sum (signed)]:[Cumulative spending to end FY 24/25]],MYCS[[#This Row],[Approved budget FY 25/26]])</f>
        <v>0</v>
      </c>
      <c r="V144" s="95">
        <f>MYCS[[#This Row],[Total Project Commitments]]-MYCS[[#This Row],[Total approved cost of the project by DC (Value in UGX)]]</f>
        <v>0</v>
      </c>
      <c r="W144" s="89"/>
      <c r="X144" s="89"/>
      <c r="Y144" s="89"/>
      <c r="Z144" s="96"/>
    </row>
    <row r="145" spans="1:26" ht="21" x14ac:dyDescent="0.45">
      <c r="A145" s="89"/>
      <c r="B145" s="90" t="str">
        <f ca="1">IFERROR(OFFSET(DC[[#Headers],[Code Project]],MATCH(MYCS[[#This Row],[Project Code and Name ]],DC[Code Project],0),-3),"")</f>
        <v/>
      </c>
      <c r="C145" s="89"/>
      <c r="D145" s="91" t="str">
        <f ca="1">IFERROR(OFFSET(DC[[#Headers],[Code Project]],MATCH(MYCS[[#This Row],[Project Code and Name ]],DC[Code Project],0),1),"")</f>
        <v/>
      </c>
      <c r="E145" s="92" t="str">
        <f ca="1">IFERROR(OFFSET(DC[[#Headers],[Code Project]],MATCH(MYCS[[#This Row],[Project Code and Name ]],DC[Code Project],0),6),"")</f>
        <v/>
      </c>
      <c r="F145" s="89"/>
      <c r="G145" s="89"/>
      <c r="H145" s="93"/>
      <c r="I145" s="93"/>
      <c r="J145" s="93"/>
      <c r="K145" s="93"/>
      <c r="L145" s="93"/>
      <c r="M145" s="93"/>
      <c r="N145" s="94">
        <f>J145+K145+L145+MYCS[[#This Row],[Non contractual commitments]]</f>
        <v>0</v>
      </c>
      <c r="O145" s="93"/>
      <c r="P145" s="93"/>
      <c r="Q145" s="93"/>
      <c r="R145" s="93"/>
      <c r="S145" s="93"/>
      <c r="T145" s="93"/>
      <c r="U145" s="94">
        <f>SUM(MYCS[[#This Row],[FY26-27 sum (signed)]:[Cumulative spending to end FY 24/25]],MYCS[[#This Row],[Approved budget FY 25/26]])</f>
        <v>0</v>
      </c>
      <c r="V145" s="95">
        <f>MYCS[[#This Row],[Total Project Commitments]]-MYCS[[#This Row],[Total approved cost of the project by DC (Value in UGX)]]</f>
        <v>0</v>
      </c>
      <c r="W145" s="89"/>
      <c r="X145" s="89"/>
      <c r="Y145" s="89"/>
      <c r="Z145" s="96"/>
    </row>
    <row r="146" spans="1:26" ht="21" x14ac:dyDescent="0.45">
      <c r="A146" s="89"/>
      <c r="B146" s="90" t="str">
        <f ca="1">IFERROR(OFFSET(DC[[#Headers],[Code Project]],MATCH(MYCS[[#This Row],[Project Code and Name ]],DC[Code Project],0),-3),"")</f>
        <v/>
      </c>
      <c r="C146" s="89"/>
      <c r="D146" s="91" t="str">
        <f ca="1">IFERROR(OFFSET(DC[[#Headers],[Code Project]],MATCH(MYCS[[#This Row],[Project Code and Name ]],DC[Code Project],0),1),"")</f>
        <v/>
      </c>
      <c r="E146" s="92" t="str">
        <f ca="1">IFERROR(OFFSET(DC[[#Headers],[Code Project]],MATCH(MYCS[[#This Row],[Project Code and Name ]],DC[Code Project],0),6),"")</f>
        <v/>
      </c>
      <c r="F146" s="89"/>
      <c r="G146" s="89"/>
      <c r="H146" s="93"/>
      <c r="I146" s="93"/>
      <c r="J146" s="93"/>
      <c r="K146" s="93"/>
      <c r="L146" s="93"/>
      <c r="M146" s="93"/>
      <c r="N146" s="94">
        <f>J146+K146+L146+MYCS[[#This Row],[Non contractual commitments]]</f>
        <v>0</v>
      </c>
      <c r="O146" s="93"/>
      <c r="P146" s="93"/>
      <c r="Q146" s="93"/>
      <c r="R146" s="93"/>
      <c r="S146" s="93"/>
      <c r="T146" s="93"/>
      <c r="U146" s="94">
        <f>SUM(MYCS[[#This Row],[FY26-27 sum (signed)]:[Cumulative spending to end FY 24/25]],MYCS[[#This Row],[Approved budget FY 25/26]])</f>
        <v>0</v>
      </c>
      <c r="V146" s="95">
        <f>MYCS[[#This Row],[Total Project Commitments]]-MYCS[[#This Row],[Total approved cost of the project by DC (Value in UGX)]]</f>
        <v>0</v>
      </c>
      <c r="W146" s="89"/>
      <c r="X146" s="89"/>
      <c r="Y146" s="89"/>
      <c r="Z146" s="96"/>
    </row>
    <row r="147" spans="1:26" ht="21" x14ac:dyDescent="0.45">
      <c r="A147" s="89"/>
      <c r="B147" s="90" t="str">
        <f ca="1">IFERROR(OFFSET(DC[[#Headers],[Code Project]],MATCH(MYCS[[#This Row],[Project Code and Name ]],DC[Code Project],0),-3),"")</f>
        <v/>
      </c>
      <c r="C147" s="89"/>
      <c r="D147" s="91" t="str">
        <f ca="1">IFERROR(OFFSET(DC[[#Headers],[Code Project]],MATCH(MYCS[[#This Row],[Project Code and Name ]],DC[Code Project],0),1),"")</f>
        <v/>
      </c>
      <c r="E147" s="92" t="str">
        <f ca="1">IFERROR(OFFSET(DC[[#Headers],[Code Project]],MATCH(MYCS[[#This Row],[Project Code and Name ]],DC[Code Project],0),6),"")</f>
        <v/>
      </c>
      <c r="F147" s="89"/>
      <c r="G147" s="89"/>
      <c r="H147" s="93"/>
      <c r="I147" s="93"/>
      <c r="J147" s="93"/>
      <c r="K147" s="93"/>
      <c r="L147" s="93"/>
      <c r="M147" s="93"/>
      <c r="N147" s="94">
        <f>J147+K147+L147+MYCS[[#This Row],[Non contractual commitments]]</f>
        <v>0</v>
      </c>
      <c r="O147" s="93"/>
      <c r="P147" s="93"/>
      <c r="Q147" s="93"/>
      <c r="R147" s="93"/>
      <c r="S147" s="93"/>
      <c r="T147" s="93"/>
      <c r="U147" s="94">
        <f>SUM(MYCS[[#This Row],[FY26-27 sum (signed)]:[Cumulative spending to end FY 24/25]],MYCS[[#This Row],[Approved budget FY 25/26]])</f>
        <v>0</v>
      </c>
      <c r="V147" s="95">
        <f>MYCS[[#This Row],[Total Project Commitments]]-MYCS[[#This Row],[Total approved cost of the project by DC (Value in UGX)]]</f>
        <v>0</v>
      </c>
      <c r="W147" s="89"/>
      <c r="X147" s="89"/>
      <c r="Y147" s="89"/>
      <c r="Z147" s="96"/>
    </row>
    <row r="148" spans="1:26" ht="21" x14ac:dyDescent="0.45">
      <c r="A148" s="89"/>
      <c r="B148" s="90" t="str">
        <f ca="1">IFERROR(OFFSET(DC[[#Headers],[Code Project]],MATCH(MYCS[[#This Row],[Project Code and Name ]],DC[Code Project],0),-3),"")</f>
        <v/>
      </c>
      <c r="C148" s="89"/>
      <c r="D148" s="91" t="str">
        <f ca="1">IFERROR(OFFSET(DC[[#Headers],[Code Project]],MATCH(MYCS[[#This Row],[Project Code and Name ]],DC[Code Project],0),1),"")</f>
        <v/>
      </c>
      <c r="E148" s="92" t="str">
        <f ca="1">IFERROR(OFFSET(DC[[#Headers],[Code Project]],MATCH(MYCS[[#This Row],[Project Code and Name ]],DC[Code Project],0),6),"")</f>
        <v/>
      </c>
      <c r="F148" s="89"/>
      <c r="G148" s="89"/>
      <c r="H148" s="93"/>
      <c r="I148" s="93"/>
      <c r="J148" s="93"/>
      <c r="K148" s="93"/>
      <c r="L148" s="93"/>
      <c r="M148" s="93"/>
      <c r="N148" s="94">
        <f>J148+K148+L148+MYCS[[#This Row],[Non contractual commitments]]</f>
        <v>0</v>
      </c>
      <c r="O148" s="93"/>
      <c r="P148" s="93"/>
      <c r="Q148" s="93"/>
      <c r="R148" s="93"/>
      <c r="S148" s="93"/>
      <c r="T148" s="93"/>
      <c r="U148" s="94">
        <f>SUM(MYCS[[#This Row],[FY26-27 sum (signed)]:[Cumulative spending to end FY 24/25]],MYCS[[#This Row],[Approved budget FY 25/26]])</f>
        <v>0</v>
      </c>
      <c r="V148" s="95">
        <f>MYCS[[#This Row],[Total Project Commitments]]-MYCS[[#This Row],[Total approved cost of the project by DC (Value in UGX)]]</f>
        <v>0</v>
      </c>
      <c r="W148" s="89"/>
      <c r="X148" s="89"/>
      <c r="Y148" s="89"/>
      <c r="Z148" s="96"/>
    </row>
    <row r="149" spans="1:26" ht="21" x14ac:dyDescent="0.45">
      <c r="A149" s="89"/>
      <c r="B149" s="90" t="str">
        <f ca="1">IFERROR(OFFSET(DC[[#Headers],[Code Project]],MATCH(MYCS[[#This Row],[Project Code and Name ]],DC[Code Project],0),-3),"")</f>
        <v/>
      </c>
      <c r="C149" s="89"/>
      <c r="D149" s="91" t="str">
        <f ca="1">IFERROR(OFFSET(DC[[#Headers],[Code Project]],MATCH(MYCS[[#This Row],[Project Code and Name ]],DC[Code Project],0),1),"")</f>
        <v/>
      </c>
      <c r="E149" s="92" t="str">
        <f ca="1">IFERROR(OFFSET(DC[[#Headers],[Code Project]],MATCH(MYCS[[#This Row],[Project Code and Name ]],DC[Code Project],0),6),"")</f>
        <v/>
      </c>
      <c r="F149" s="89"/>
      <c r="G149" s="89"/>
      <c r="H149" s="93"/>
      <c r="I149" s="93"/>
      <c r="J149" s="93"/>
      <c r="K149" s="93"/>
      <c r="L149" s="93"/>
      <c r="M149" s="93"/>
      <c r="N149" s="94">
        <f>J149+K149+L149+MYCS[[#This Row],[Non contractual commitments]]</f>
        <v>0</v>
      </c>
      <c r="O149" s="93"/>
      <c r="P149" s="93"/>
      <c r="Q149" s="93"/>
      <c r="R149" s="93"/>
      <c r="S149" s="93"/>
      <c r="T149" s="93"/>
      <c r="U149" s="94">
        <f>SUM(MYCS[[#This Row],[FY26-27 sum (signed)]:[Cumulative spending to end FY 24/25]],MYCS[[#This Row],[Approved budget FY 25/26]])</f>
        <v>0</v>
      </c>
      <c r="V149" s="95">
        <f>MYCS[[#This Row],[Total Project Commitments]]-MYCS[[#This Row],[Total approved cost of the project by DC (Value in UGX)]]</f>
        <v>0</v>
      </c>
      <c r="W149" s="89"/>
      <c r="X149" s="89"/>
      <c r="Y149" s="89"/>
      <c r="Z149" s="96"/>
    </row>
    <row r="150" spans="1:26" ht="21" x14ac:dyDescent="0.45">
      <c r="A150" s="89"/>
      <c r="B150" s="90" t="str">
        <f ca="1">IFERROR(OFFSET(DC[[#Headers],[Code Project]],MATCH(MYCS[[#This Row],[Project Code and Name ]],DC[Code Project],0),-3),"")</f>
        <v/>
      </c>
      <c r="C150" s="89"/>
      <c r="D150" s="91" t="str">
        <f ca="1">IFERROR(OFFSET(DC[[#Headers],[Code Project]],MATCH(MYCS[[#This Row],[Project Code and Name ]],DC[Code Project],0),1),"")</f>
        <v/>
      </c>
      <c r="E150" s="92" t="str">
        <f ca="1">IFERROR(OFFSET(DC[[#Headers],[Code Project]],MATCH(MYCS[[#This Row],[Project Code and Name ]],DC[Code Project],0),6),"")</f>
        <v/>
      </c>
      <c r="F150" s="89"/>
      <c r="G150" s="89"/>
      <c r="H150" s="93"/>
      <c r="I150" s="93"/>
      <c r="J150" s="93"/>
      <c r="K150" s="93"/>
      <c r="L150" s="93"/>
      <c r="M150" s="93"/>
      <c r="N150" s="94">
        <f>J150+K150+L150+MYCS[[#This Row],[Non contractual commitments]]</f>
        <v>0</v>
      </c>
      <c r="O150" s="93"/>
      <c r="P150" s="93"/>
      <c r="Q150" s="93"/>
      <c r="R150" s="93"/>
      <c r="S150" s="93"/>
      <c r="T150" s="93"/>
      <c r="U150" s="94">
        <f>SUM(MYCS[[#This Row],[FY26-27 sum (signed)]:[Cumulative spending to end FY 24/25]],MYCS[[#This Row],[Approved budget FY 25/26]])</f>
        <v>0</v>
      </c>
      <c r="V150" s="95">
        <f>MYCS[[#This Row],[Total Project Commitments]]-MYCS[[#This Row],[Total approved cost of the project by DC (Value in UGX)]]</f>
        <v>0</v>
      </c>
      <c r="W150" s="89"/>
      <c r="X150" s="89"/>
      <c r="Y150" s="89"/>
      <c r="Z150" s="96"/>
    </row>
    <row r="151" spans="1:26" ht="21" x14ac:dyDescent="0.45">
      <c r="A151" s="89"/>
      <c r="B151" s="90" t="str">
        <f ca="1">IFERROR(OFFSET(DC[[#Headers],[Code Project]],MATCH(MYCS[[#This Row],[Project Code and Name ]],DC[Code Project],0),-3),"")</f>
        <v/>
      </c>
      <c r="C151" s="89"/>
      <c r="D151" s="91" t="str">
        <f ca="1">IFERROR(OFFSET(DC[[#Headers],[Code Project]],MATCH(MYCS[[#This Row],[Project Code and Name ]],DC[Code Project],0),1),"")</f>
        <v/>
      </c>
      <c r="E151" s="92" t="str">
        <f ca="1">IFERROR(OFFSET(DC[[#Headers],[Code Project]],MATCH(MYCS[[#This Row],[Project Code and Name ]],DC[Code Project],0),6),"")</f>
        <v/>
      </c>
      <c r="F151" s="89"/>
      <c r="G151" s="89"/>
      <c r="H151" s="93"/>
      <c r="I151" s="93"/>
      <c r="J151" s="93"/>
      <c r="K151" s="93"/>
      <c r="L151" s="93"/>
      <c r="M151" s="93"/>
      <c r="N151" s="94">
        <f>J151+K151+L151+MYCS[[#This Row],[Non contractual commitments]]</f>
        <v>0</v>
      </c>
      <c r="O151" s="93"/>
      <c r="P151" s="93"/>
      <c r="Q151" s="93"/>
      <c r="R151" s="93"/>
      <c r="S151" s="93"/>
      <c r="T151" s="93"/>
      <c r="U151" s="94">
        <f>SUM(MYCS[[#This Row],[FY26-27 sum (signed)]:[Cumulative spending to end FY 24/25]],MYCS[[#This Row],[Approved budget FY 25/26]])</f>
        <v>0</v>
      </c>
      <c r="V151" s="95">
        <f>MYCS[[#This Row],[Total Project Commitments]]-MYCS[[#This Row],[Total approved cost of the project by DC (Value in UGX)]]</f>
        <v>0</v>
      </c>
      <c r="W151" s="89"/>
      <c r="X151" s="89"/>
      <c r="Y151" s="89"/>
      <c r="Z151" s="96"/>
    </row>
    <row r="152" spans="1:26" ht="21" x14ac:dyDescent="0.45">
      <c r="A152" s="89"/>
      <c r="B152" s="90" t="str">
        <f ca="1">IFERROR(OFFSET(DC[[#Headers],[Code Project]],MATCH(MYCS[[#This Row],[Project Code and Name ]],DC[Code Project],0),-3),"")</f>
        <v/>
      </c>
      <c r="C152" s="89"/>
      <c r="D152" s="91" t="str">
        <f ca="1">IFERROR(OFFSET(DC[[#Headers],[Code Project]],MATCH(MYCS[[#This Row],[Project Code and Name ]],DC[Code Project],0),1),"")</f>
        <v/>
      </c>
      <c r="E152" s="92" t="str">
        <f ca="1">IFERROR(OFFSET(DC[[#Headers],[Code Project]],MATCH(MYCS[[#This Row],[Project Code and Name ]],DC[Code Project],0),6),"")</f>
        <v/>
      </c>
      <c r="F152" s="89"/>
      <c r="G152" s="89"/>
      <c r="H152" s="93"/>
      <c r="I152" s="93"/>
      <c r="J152" s="93"/>
      <c r="K152" s="93"/>
      <c r="L152" s="93"/>
      <c r="M152" s="93"/>
      <c r="N152" s="94">
        <f>J152+K152+L152+MYCS[[#This Row],[Non contractual commitments]]</f>
        <v>0</v>
      </c>
      <c r="O152" s="93"/>
      <c r="P152" s="93"/>
      <c r="Q152" s="93"/>
      <c r="R152" s="93"/>
      <c r="S152" s="93"/>
      <c r="T152" s="93"/>
      <c r="U152" s="94">
        <f>SUM(MYCS[[#This Row],[FY26-27 sum (signed)]:[Cumulative spending to end FY 24/25]],MYCS[[#This Row],[Approved budget FY 25/26]])</f>
        <v>0</v>
      </c>
      <c r="V152" s="95">
        <f>MYCS[[#This Row],[Total Project Commitments]]-MYCS[[#This Row],[Total approved cost of the project by DC (Value in UGX)]]</f>
        <v>0</v>
      </c>
      <c r="W152" s="89"/>
      <c r="X152" s="89"/>
      <c r="Y152" s="89"/>
      <c r="Z152" s="96"/>
    </row>
    <row r="153" spans="1:26" ht="21" x14ac:dyDescent="0.45">
      <c r="A153" s="89"/>
      <c r="B153" s="90" t="str">
        <f ca="1">IFERROR(OFFSET(DC[[#Headers],[Code Project]],MATCH(MYCS[[#This Row],[Project Code and Name ]],DC[Code Project],0),-3),"")</f>
        <v/>
      </c>
      <c r="C153" s="89"/>
      <c r="D153" s="91" t="str">
        <f ca="1">IFERROR(OFFSET(DC[[#Headers],[Code Project]],MATCH(MYCS[[#This Row],[Project Code and Name ]],DC[Code Project],0),1),"")</f>
        <v/>
      </c>
      <c r="E153" s="92" t="str">
        <f ca="1">IFERROR(OFFSET(DC[[#Headers],[Code Project]],MATCH(MYCS[[#This Row],[Project Code and Name ]],DC[Code Project],0),6),"")</f>
        <v/>
      </c>
      <c r="F153" s="89"/>
      <c r="G153" s="89"/>
      <c r="H153" s="93"/>
      <c r="I153" s="93"/>
      <c r="J153" s="93"/>
      <c r="K153" s="93"/>
      <c r="L153" s="93"/>
      <c r="M153" s="93"/>
      <c r="N153" s="94">
        <f>J153+K153+L153+MYCS[[#This Row],[Non contractual commitments]]</f>
        <v>0</v>
      </c>
      <c r="O153" s="93"/>
      <c r="P153" s="93"/>
      <c r="Q153" s="93"/>
      <c r="R153" s="93"/>
      <c r="S153" s="93"/>
      <c r="T153" s="93"/>
      <c r="U153" s="94">
        <f>SUM(MYCS[[#This Row],[FY26-27 sum (signed)]:[Cumulative spending to end FY 24/25]],MYCS[[#This Row],[Approved budget FY 25/26]])</f>
        <v>0</v>
      </c>
      <c r="V153" s="95">
        <f>MYCS[[#This Row],[Total Project Commitments]]-MYCS[[#This Row],[Total approved cost of the project by DC (Value in UGX)]]</f>
        <v>0</v>
      </c>
      <c r="W153" s="89"/>
      <c r="X153" s="89"/>
      <c r="Y153" s="89"/>
      <c r="Z153" s="96"/>
    </row>
    <row r="154" spans="1:26" ht="21" x14ac:dyDescent="0.45">
      <c r="A154" s="89"/>
      <c r="B154" s="90" t="str">
        <f ca="1">IFERROR(OFFSET(DC[[#Headers],[Code Project]],MATCH(MYCS[[#This Row],[Project Code and Name ]],DC[Code Project],0),-3),"")</f>
        <v/>
      </c>
      <c r="C154" s="89"/>
      <c r="D154" s="91" t="str">
        <f ca="1">IFERROR(OFFSET(DC[[#Headers],[Code Project]],MATCH(MYCS[[#This Row],[Project Code and Name ]],DC[Code Project],0),1),"")</f>
        <v/>
      </c>
      <c r="E154" s="92" t="str">
        <f ca="1">IFERROR(OFFSET(DC[[#Headers],[Code Project]],MATCH(MYCS[[#This Row],[Project Code and Name ]],DC[Code Project],0),6),"")</f>
        <v/>
      </c>
      <c r="F154" s="89"/>
      <c r="G154" s="89"/>
      <c r="H154" s="93"/>
      <c r="I154" s="93"/>
      <c r="J154" s="93"/>
      <c r="K154" s="93"/>
      <c r="L154" s="93"/>
      <c r="M154" s="93"/>
      <c r="N154" s="94">
        <f>J154+K154+L154+MYCS[[#This Row],[Non contractual commitments]]</f>
        <v>0</v>
      </c>
      <c r="O154" s="93"/>
      <c r="P154" s="93"/>
      <c r="Q154" s="93"/>
      <c r="R154" s="93"/>
      <c r="S154" s="93"/>
      <c r="T154" s="93"/>
      <c r="U154" s="94">
        <f>SUM(MYCS[[#This Row],[FY26-27 sum (signed)]:[Cumulative spending to end FY 24/25]],MYCS[[#This Row],[Approved budget FY 25/26]])</f>
        <v>0</v>
      </c>
      <c r="V154" s="95">
        <f>MYCS[[#This Row],[Total Project Commitments]]-MYCS[[#This Row],[Total approved cost of the project by DC (Value in UGX)]]</f>
        <v>0</v>
      </c>
      <c r="W154" s="89"/>
      <c r="X154" s="89"/>
      <c r="Y154" s="89"/>
      <c r="Z154" s="96"/>
    </row>
    <row r="155" spans="1:26" ht="21" x14ac:dyDescent="0.45">
      <c r="A155" s="89"/>
      <c r="B155" s="90" t="str">
        <f ca="1">IFERROR(OFFSET(DC[[#Headers],[Code Project]],MATCH(MYCS[[#This Row],[Project Code and Name ]],DC[Code Project],0),-3),"")</f>
        <v/>
      </c>
      <c r="C155" s="89"/>
      <c r="D155" s="91" t="str">
        <f ca="1">IFERROR(OFFSET(DC[[#Headers],[Code Project]],MATCH(MYCS[[#This Row],[Project Code and Name ]],DC[Code Project],0),1),"")</f>
        <v/>
      </c>
      <c r="E155" s="92" t="str">
        <f ca="1">IFERROR(OFFSET(DC[[#Headers],[Code Project]],MATCH(MYCS[[#This Row],[Project Code and Name ]],DC[Code Project],0),6),"")</f>
        <v/>
      </c>
      <c r="F155" s="89"/>
      <c r="G155" s="89"/>
      <c r="H155" s="93"/>
      <c r="I155" s="93"/>
      <c r="J155" s="93"/>
      <c r="K155" s="93"/>
      <c r="L155" s="93"/>
      <c r="M155" s="93"/>
      <c r="N155" s="94">
        <f>J155+K155+L155+MYCS[[#This Row],[Non contractual commitments]]</f>
        <v>0</v>
      </c>
      <c r="O155" s="93"/>
      <c r="P155" s="93"/>
      <c r="Q155" s="93"/>
      <c r="R155" s="93"/>
      <c r="S155" s="93"/>
      <c r="T155" s="93"/>
      <c r="U155" s="94">
        <f>SUM(MYCS[[#This Row],[FY26-27 sum (signed)]:[Cumulative spending to end FY 24/25]],MYCS[[#This Row],[Approved budget FY 25/26]])</f>
        <v>0</v>
      </c>
      <c r="V155" s="95">
        <f>MYCS[[#This Row],[Total Project Commitments]]-MYCS[[#This Row],[Total approved cost of the project by DC (Value in UGX)]]</f>
        <v>0</v>
      </c>
      <c r="W155" s="89"/>
      <c r="X155" s="89"/>
      <c r="Y155" s="89"/>
      <c r="Z155" s="96"/>
    </row>
    <row r="156" spans="1:26" ht="21" x14ac:dyDescent="0.45">
      <c r="A156" s="89"/>
      <c r="B156" s="90" t="str">
        <f ca="1">IFERROR(OFFSET(DC[[#Headers],[Code Project]],MATCH(MYCS[[#This Row],[Project Code and Name ]],DC[Code Project],0),-3),"")</f>
        <v/>
      </c>
      <c r="C156" s="89"/>
      <c r="D156" s="91" t="str">
        <f ca="1">IFERROR(OFFSET(DC[[#Headers],[Code Project]],MATCH(MYCS[[#This Row],[Project Code and Name ]],DC[Code Project],0),1),"")</f>
        <v/>
      </c>
      <c r="E156" s="92" t="str">
        <f ca="1">IFERROR(OFFSET(DC[[#Headers],[Code Project]],MATCH(MYCS[[#This Row],[Project Code and Name ]],DC[Code Project],0),6),"")</f>
        <v/>
      </c>
      <c r="F156" s="89"/>
      <c r="G156" s="89"/>
      <c r="H156" s="93"/>
      <c r="I156" s="93"/>
      <c r="J156" s="93"/>
      <c r="K156" s="93"/>
      <c r="L156" s="93"/>
      <c r="M156" s="93"/>
      <c r="N156" s="94">
        <f>J156+K156+L156+MYCS[[#This Row],[Non contractual commitments]]</f>
        <v>0</v>
      </c>
      <c r="O156" s="93"/>
      <c r="P156" s="93"/>
      <c r="Q156" s="93"/>
      <c r="R156" s="93"/>
      <c r="S156" s="93"/>
      <c r="T156" s="93"/>
      <c r="U156" s="94">
        <f>SUM(MYCS[[#This Row],[FY26-27 sum (signed)]:[Cumulative spending to end FY 24/25]],MYCS[[#This Row],[Approved budget FY 25/26]])</f>
        <v>0</v>
      </c>
      <c r="V156" s="95">
        <f>MYCS[[#This Row],[Total Project Commitments]]-MYCS[[#This Row],[Total approved cost of the project by DC (Value in UGX)]]</f>
        <v>0</v>
      </c>
      <c r="W156" s="89"/>
      <c r="X156" s="89"/>
      <c r="Y156" s="89"/>
      <c r="Z156" s="96"/>
    </row>
    <row r="157" spans="1:26" ht="21" x14ac:dyDescent="0.45">
      <c r="A157" s="89"/>
      <c r="B157" s="90" t="str">
        <f ca="1">IFERROR(OFFSET(DC[[#Headers],[Code Project]],MATCH(MYCS[[#This Row],[Project Code and Name ]],DC[Code Project],0),-3),"")</f>
        <v/>
      </c>
      <c r="C157" s="89"/>
      <c r="D157" s="91" t="str">
        <f ca="1">IFERROR(OFFSET(DC[[#Headers],[Code Project]],MATCH(MYCS[[#This Row],[Project Code and Name ]],DC[Code Project],0),1),"")</f>
        <v/>
      </c>
      <c r="E157" s="92" t="str">
        <f ca="1">IFERROR(OFFSET(DC[[#Headers],[Code Project]],MATCH(MYCS[[#This Row],[Project Code and Name ]],DC[Code Project],0),6),"")</f>
        <v/>
      </c>
      <c r="F157" s="89"/>
      <c r="G157" s="89"/>
      <c r="H157" s="93"/>
      <c r="I157" s="93"/>
      <c r="J157" s="93"/>
      <c r="K157" s="93"/>
      <c r="L157" s="93"/>
      <c r="M157" s="93"/>
      <c r="N157" s="94">
        <f>J157+K157+L157+MYCS[[#This Row],[Non contractual commitments]]</f>
        <v>0</v>
      </c>
      <c r="O157" s="93"/>
      <c r="P157" s="93"/>
      <c r="Q157" s="93"/>
      <c r="R157" s="93"/>
      <c r="S157" s="93"/>
      <c r="T157" s="93"/>
      <c r="U157" s="94">
        <f>SUM(MYCS[[#This Row],[FY26-27 sum (signed)]:[Cumulative spending to end FY 24/25]],MYCS[[#This Row],[Approved budget FY 25/26]])</f>
        <v>0</v>
      </c>
      <c r="V157" s="95">
        <f>MYCS[[#This Row],[Total Project Commitments]]-MYCS[[#This Row],[Total approved cost of the project by DC (Value in UGX)]]</f>
        <v>0</v>
      </c>
      <c r="W157" s="89"/>
      <c r="X157" s="89"/>
      <c r="Y157" s="89"/>
      <c r="Z157" s="96"/>
    </row>
    <row r="158" spans="1:26" ht="21" x14ac:dyDescent="0.45">
      <c r="A158" s="89"/>
      <c r="B158" s="90" t="str">
        <f ca="1">IFERROR(OFFSET(DC[[#Headers],[Code Project]],MATCH(MYCS[[#This Row],[Project Code and Name ]],DC[Code Project],0),-3),"")</f>
        <v/>
      </c>
      <c r="C158" s="89"/>
      <c r="D158" s="91" t="str">
        <f ca="1">IFERROR(OFFSET(DC[[#Headers],[Code Project]],MATCH(MYCS[[#This Row],[Project Code and Name ]],DC[Code Project],0),1),"")</f>
        <v/>
      </c>
      <c r="E158" s="92" t="str">
        <f ca="1">IFERROR(OFFSET(DC[[#Headers],[Code Project]],MATCH(MYCS[[#This Row],[Project Code and Name ]],DC[Code Project],0),6),"")</f>
        <v/>
      </c>
      <c r="F158" s="89"/>
      <c r="G158" s="89"/>
      <c r="H158" s="93"/>
      <c r="I158" s="93"/>
      <c r="J158" s="93"/>
      <c r="K158" s="93"/>
      <c r="L158" s="93"/>
      <c r="M158" s="93"/>
      <c r="N158" s="94">
        <f>J158+K158+L158+MYCS[[#This Row],[Non contractual commitments]]</f>
        <v>0</v>
      </c>
      <c r="O158" s="93"/>
      <c r="P158" s="93"/>
      <c r="Q158" s="93"/>
      <c r="R158" s="93"/>
      <c r="S158" s="93"/>
      <c r="T158" s="93"/>
      <c r="U158" s="94">
        <f>SUM(MYCS[[#This Row],[FY26-27 sum (signed)]:[Cumulative spending to end FY 24/25]],MYCS[[#This Row],[Approved budget FY 25/26]])</f>
        <v>0</v>
      </c>
      <c r="V158" s="95">
        <f>MYCS[[#This Row],[Total Project Commitments]]-MYCS[[#This Row],[Total approved cost of the project by DC (Value in UGX)]]</f>
        <v>0</v>
      </c>
      <c r="W158" s="89"/>
      <c r="X158" s="89"/>
      <c r="Y158" s="89"/>
      <c r="Z158" s="96"/>
    </row>
    <row r="159" spans="1:26" ht="21" x14ac:dyDescent="0.45">
      <c r="A159" s="89"/>
      <c r="B159" s="90" t="str">
        <f ca="1">IFERROR(OFFSET(DC[[#Headers],[Code Project]],MATCH(MYCS[[#This Row],[Project Code and Name ]],DC[Code Project],0),-3),"")</f>
        <v/>
      </c>
      <c r="C159" s="89"/>
      <c r="D159" s="91" t="str">
        <f ca="1">IFERROR(OFFSET(DC[[#Headers],[Code Project]],MATCH(MYCS[[#This Row],[Project Code and Name ]],DC[Code Project],0),1),"")</f>
        <v/>
      </c>
      <c r="E159" s="92" t="str">
        <f ca="1">IFERROR(OFFSET(DC[[#Headers],[Code Project]],MATCH(MYCS[[#This Row],[Project Code and Name ]],DC[Code Project],0),6),"")</f>
        <v/>
      </c>
      <c r="F159" s="89"/>
      <c r="G159" s="89"/>
      <c r="H159" s="93"/>
      <c r="I159" s="93"/>
      <c r="J159" s="93"/>
      <c r="K159" s="93"/>
      <c r="L159" s="93"/>
      <c r="M159" s="93"/>
      <c r="N159" s="94">
        <f>J159+K159+L159+MYCS[[#This Row],[Non contractual commitments]]</f>
        <v>0</v>
      </c>
      <c r="O159" s="93"/>
      <c r="P159" s="93"/>
      <c r="Q159" s="93"/>
      <c r="R159" s="93"/>
      <c r="S159" s="93"/>
      <c r="T159" s="93"/>
      <c r="U159" s="94">
        <f>SUM(MYCS[[#This Row],[FY26-27 sum (signed)]:[Cumulative spending to end FY 24/25]],MYCS[[#This Row],[Approved budget FY 25/26]])</f>
        <v>0</v>
      </c>
      <c r="V159" s="95">
        <f>MYCS[[#This Row],[Total Project Commitments]]-MYCS[[#This Row],[Total approved cost of the project by DC (Value in UGX)]]</f>
        <v>0</v>
      </c>
      <c r="W159" s="89"/>
      <c r="X159" s="89"/>
      <c r="Y159" s="89"/>
      <c r="Z159" s="96"/>
    </row>
    <row r="160" spans="1:26" ht="21" x14ac:dyDescent="0.45">
      <c r="A160" s="89"/>
      <c r="B160" s="90" t="str">
        <f ca="1">IFERROR(OFFSET(DC[[#Headers],[Code Project]],MATCH(MYCS[[#This Row],[Project Code and Name ]],DC[Code Project],0),-3),"")</f>
        <v/>
      </c>
      <c r="C160" s="89"/>
      <c r="D160" s="91" t="str">
        <f ca="1">IFERROR(OFFSET(DC[[#Headers],[Code Project]],MATCH(MYCS[[#This Row],[Project Code and Name ]],DC[Code Project],0),1),"")</f>
        <v/>
      </c>
      <c r="E160" s="92" t="str">
        <f ca="1">IFERROR(OFFSET(DC[[#Headers],[Code Project]],MATCH(MYCS[[#This Row],[Project Code and Name ]],DC[Code Project],0),6),"")</f>
        <v/>
      </c>
      <c r="F160" s="89"/>
      <c r="G160" s="89"/>
      <c r="H160" s="93"/>
      <c r="I160" s="93"/>
      <c r="J160" s="93"/>
      <c r="K160" s="93"/>
      <c r="L160" s="93"/>
      <c r="M160" s="93"/>
      <c r="N160" s="94">
        <f>J160+K160+L160+MYCS[[#This Row],[Non contractual commitments]]</f>
        <v>0</v>
      </c>
      <c r="O160" s="93"/>
      <c r="P160" s="93"/>
      <c r="Q160" s="93"/>
      <c r="R160" s="93"/>
      <c r="S160" s="93"/>
      <c r="T160" s="93"/>
      <c r="U160" s="94">
        <f>SUM(MYCS[[#This Row],[FY26-27 sum (signed)]:[Cumulative spending to end FY 24/25]],MYCS[[#This Row],[Approved budget FY 25/26]])</f>
        <v>0</v>
      </c>
      <c r="V160" s="95">
        <f>MYCS[[#This Row],[Total Project Commitments]]-MYCS[[#This Row],[Total approved cost of the project by DC (Value in UGX)]]</f>
        <v>0</v>
      </c>
      <c r="W160" s="89"/>
      <c r="X160" s="89"/>
      <c r="Y160" s="89"/>
      <c r="Z160" s="96"/>
    </row>
    <row r="161" spans="1:26" ht="21" x14ac:dyDescent="0.45">
      <c r="A161" s="89"/>
      <c r="B161" s="90" t="str">
        <f ca="1">IFERROR(OFFSET(DC[[#Headers],[Code Project]],MATCH(MYCS[[#This Row],[Project Code and Name ]],DC[Code Project],0),-3),"")</f>
        <v/>
      </c>
      <c r="C161" s="89"/>
      <c r="D161" s="91" t="str">
        <f ca="1">IFERROR(OFFSET(DC[[#Headers],[Code Project]],MATCH(MYCS[[#This Row],[Project Code and Name ]],DC[Code Project],0),1),"")</f>
        <v/>
      </c>
      <c r="E161" s="92" t="str">
        <f ca="1">IFERROR(OFFSET(DC[[#Headers],[Code Project]],MATCH(MYCS[[#This Row],[Project Code and Name ]],DC[Code Project],0),6),"")</f>
        <v/>
      </c>
      <c r="F161" s="89"/>
      <c r="G161" s="89"/>
      <c r="H161" s="93"/>
      <c r="I161" s="93"/>
      <c r="J161" s="93"/>
      <c r="K161" s="93"/>
      <c r="L161" s="93"/>
      <c r="M161" s="93"/>
      <c r="N161" s="94">
        <f>J161+K161+L161+MYCS[[#This Row],[Non contractual commitments]]</f>
        <v>0</v>
      </c>
      <c r="O161" s="93"/>
      <c r="P161" s="93"/>
      <c r="Q161" s="93"/>
      <c r="R161" s="93"/>
      <c r="S161" s="93"/>
      <c r="T161" s="93"/>
      <c r="U161" s="94">
        <f>SUM(MYCS[[#This Row],[FY26-27 sum (signed)]:[Cumulative spending to end FY 24/25]],MYCS[[#This Row],[Approved budget FY 25/26]])</f>
        <v>0</v>
      </c>
      <c r="V161" s="95">
        <f>MYCS[[#This Row],[Total Project Commitments]]-MYCS[[#This Row],[Total approved cost of the project by DC (Value in UGX)]]</f>
        <v>0</v>
      </c>
      <c r="W161" s="89"/>
      <c r="X161" s="89"/>
      <c r="Y161" s="89"/>
      <c r="Z161" s="96"/>
    </row>
    <row r="162" spans="1:26" ht="21" x14ac:dyDescent="0.45">
      <c r="A162" s="89"/>
      <c r="B162" s="90" t="str">
        <f ca="1">IFERROR(OFFSET(DC[[#Headers],[Code Project]],MATCH(MYCS[[#This Row],[Project Code and Name ]],DC[Code Project],0),-3),"")</f>
        <v/>
      </c>
      <c r="C162" s="89"/>
      <c r="D162" s="91" t="str">
        <f ca="1">IFERROR(OFFSET(DC[[#Headers],[Code Project]],MATCH(MYCS[[#This Row],[Project Code and Name ]],DC[Code Project],0),1),"")</f>
        <v/>
      </c>
      <c r="E162" s="92" t="str">
        <f ca="1">IFERROR(OFFSET(DC[[#Headers],[Code Project]],MATCH(MYCS[[#This Row],[Project Code and Name ]],DC[Code Project],0),6),"")</f>
        <v/>
      </c>
      <c r="F162" s="89"/>
      <c r="G162" s="89"/>
      <c r="H162" s="93"/>
      <c r="I162" s="93"/>
      <c r="J162" s="93"/>
      <c r="K162" s="93"/>
      <c r="L162" s="93"/>
      <c r="M162" s="93"/>
      <c r="N162" s="94">
        <f>J162+K162+L162+MYCS[[#This Row],[Non contractual commitments]]</f>
        <v>0</v>
      </c>
      <c r="O162" s="93"/>
      <c r="P162" s="93"/>
      <c r="Q162" s="93"/>
      <c r="R162" s="93"/>
      <c r="S162" s="93"/>
      <c r="T162" s="93"/>
      <c r="U162" s="94">
        <f>SUM(MYCS[[#This Row],[FY26-27 sum (signed)]:[Cumulative spending to end FY 24/25]],MYCS[[#This Row],[Approved budget FY 25/26]])</f>
        <v>0</v>
      </c>
      <c r="V162" s="95">
        <f>MYCS[[#This Row],[Total Project Commitments]]-MYCS[[#This Row],[Total approved cost of the project by DC (Value in UGX)]]</f>
        <v>0</v>
      </c>
      <c r="W162" s="89"/>
      <c r="X162" s="89"/>
      <c r="Y162" s="89"/>
      <c r="Z162" s="96"/>
    </row>
    <row r="163" spans="1:26" ht="21" x14ac:dyDescent="0.45">
      <c r="A163" s="89"/>
      <c r="B163" s="90" t="str">
        <f ca="1">IFERROR(OFFSET(DC[[#Headers],[Code Project]],MATCH(MYCS[[#This Row],[Project Code and Name ]],DC[Code Project],0),-3),"")</f>
        <v/>
      </c>
      <c r="C163" s="89"/>
      <c r="D163" s="91" t="str">
        <f ca="1">IFERROR(OFFSET(DC[[#Headers],[Code Project]],MATCH(MYCS[[#This Row],[Project Code and Name ]],DC[Code Project],0),1),"")</f>
        <v/>
      </c>
      <c r="E163" s="92" t="str">
        <f ca="1">IFERROR(OFFSET(DC[[#Headers],[Code Project]],MATCH(MYCS[[#This Row],[Project Code and Name ]],DC[Code Project],0),6),"")</f>
        <v/>
      </c>
      <c r="F163" s="89"/>
      <c r="G163" s="89"/>
      <c r="H163" s="93"/>
      <c r="I163" s="93"/>
      <c r="J163" s="93"/>
      <c r="K163" s="93"/>
      <c r="L163" s="93"/>
      <c r="M163" s="93"/>
      <c r="N163" s="94">
        <f>J163+K163+L163+MYCS[[#This Row],[Non contractual commitments]]</f>
        <v>0</v>
      </c>
      <c r="O163" s="93"/>
      <c r="P163" s="93"/>
      <c r="Q163" s="93"/>
      <c r="R163" s="93"/>
      <c r="S163" s="93"/>
      <c r="T163" s="93"/>
      <c r="U163" s="94">
        <f>SUM(MYCS[[#This Row],[FY26-27 sum (signed)]:[Cumulative spending to end FY 24/25]],MYCS[[#This Row],[Approved budget FY 25/26]])</f>
        <v>0</v>
      </c>
      <c r="V163" s="95">
        <f>MYCS[[#This Row],[Total Project Commitments]]-MYCS[[#This Row],[Total approved cost of the project by DC (Value in UGX)]]</f>
        <v>0</v>
      </c>
      <c r="W163" s="89"/>
      <c r="X163" s="89"/>
      <c r="Y163" s="89"/>
      <c r="Z163" s="96"/>
    </row>
    <row r="164" spans="1:26" ht="21" x14ac:dyDescent="0.45">
      <c r="A164" s="89"/>
      <c r="B164" s="90" t="str">
        <f ca="1">IFERROR(OFFSET(DC[[#Headers],[Code Project]],MATCH(MYCS[[#This Row],[Project Code and Name ]],DC[Code Project],0),-3),"")</f>
        <v/>
      </c>
      <c r="C164" s="89"/>
      <c r="D164" s="91" t="str">
        <f ca="1">IFERROR(OFFSET(DC[[#Headers],[Code Project]],MATCH(MYCS[[#This Row],[Project Code and Name ]],DC[Code Project],0),1),"")</f>
        <v/>
      </c>
      <c r="E164" s="92" t="str">
        <f ca="1">IFERROR(OFFSET(DC[[#Headers],[Code Project]],MATCH(MYCS[[#This Row],[Project Code and Name ]],DC[Code Project],0),6),"")</f>
        <v/>
      </c>
      <c r="F164" s="89"/>
      <c r="G164" s="89"/>
      <c r="H164" s="93"/>
      <c r="I164" s="93"/>
      <c r="J164" s="93"/>
      <c r="K164" s="93"/>
      <c r="L164" s="93"/>
      <c r="M164" s="93"/>
      <c r="N164" s="94">
        <f>J164+K164+L164+MYCS[[#This Row],[Non contractual commitments]]</f>
        <v>0</v>
      </c>
      <c r="O164" s="93"/>
      <c r="P164" s="93"/>
      <c r="Q164" s="93"/>
      <c r="R164" s="93"/>
      <c r="S164" s="93"/>
      <c r="T164" s="93"/>
      <c r="U164" s="94">
        <f>SUM(MYCS[[#This Row],[FY26-27 sum (signed)]:[Cumulative spending to end FY 24/25]],MYCS[[#This Row],[Approved budget FY 25/26]])</f>
        <v>0</v>
      </c>
      <c r="V164" s="95">
        <f>MYCS[[#This Row],[Total Project Commitments]]-MYCS[[#This Row],[Total approved cost of the project by DC (Value in UGX)]]</f>
        <v>0</v>
      </c>
      <c r="W164" s="89"/>
      <c r="X164" s="89"/>
      <c r="Y164" s="89"/>
      <c r="Z164" s="96"/>
    </row>
    <row r="165" spans="1:26" ht="21" x14ac:dyDescent="0.45">
      <c r="A165" s="89"/>
      <c r="B165" s="90" t="str">
        <f ca="1">IFERROR(OFFSET(DC[[#Headers],[Code Project]],MATCH(MYCS[[#This Row],[Project Code and Name ]],DC[Code Project],0),-3),"")</f>
        <v/>
      </c>
      <c r="C165" s="89"/>
      <c r="D165" s="91" t="str">
        <f ca="1">IFERROR(OFFSET(DC[[#Headers],[Code Project]],MATCH(MYCS[[#This Row],[Project Code and Name ]],DC[Code Project],0),1),"")</f>
        <v/>
      </c>
      <c r="E165" s="92" t="str">
        <f ca="1">IFERROR(OFFSET(DC[[#Headers],[Code Project]],MATCH(MYCS[[#This Row],[Project Code and Name ]],DC[Code Project],0),6),"")</f>
        <v/>
      </c>
      <c r="F165" s="89"/>
      <c r="G165" s="89"/>
      <c r="H165" s="93"/>
      <c r="I165" s="93"/>
      <c r="J165" s="93"/>
      <c r="K165" s="93"/>
      <c r="L165" s="93"/>
      <c r="M165" s="93"/>
      <c r="N165" s="94">
        <f>J165+K165+L165+MYCS[[#This Row],[Non contractual commitments]]</f>
        <v>0</v>
      </c>
      <c r="O165" s="93"/>
      <c r="P165" s="93"/>
      <c r="Q165" s="93"/>
      <c r="R165" s="93"/>
      <c r="S165" s="93"/>
      <c r="T165" s="93"/>
      <c r="U165" s="94">
        <f>SUM(MYCS[[#This Row],[FY26-27 sum (signed)]:[Cumulative spending to end FY 24/25]],MYCS[[#This Row],[Approved budget FY 25/26]])</f>
        <v>0</v>
      </c>
      <c r="V165" s="95">
        <f>MYCS[[#This Row],[Total Project Commitments]]-MYCS[[#This Row],[Total approved cost of the project by DC (Value in UGX)]]</f>
        <v>0</v>
      </c>
      <c r="W165" s="89"/>
      <c r="X165" s="89"/>
      <c r="Y165" s="89"/>
      <c r="Z165" s="96"/>
    </row>
    <row r="166" spans="1:26" ht="21" x14ac:dyDescent="0.45">
      <c r="A166" s="89"/>
      <c r="B166" s="90" t="str">
        <f ca="1">IFERROR(OFFSET(DC[[#Headers],[Code Project]],MATCH(MYCS[[#This Row],[Project Code and Name ]],DC[Code Project],0),-3),"")</f>
        <v/>
      </c>
      <c r="C166" s="89"/>
      <c r="D166" s="91" t="str">
        <f ca="1">IFERROR(OFFSET(DC[[#Headers],[Code Project]],MATCH(MYCS[[#This Row],[Project Code and Name ]],DC[Code Project],0),1),"")</f>
        <v/>
      </c>
      <c r="E166" s="92" t="str">
        <f ca="1">IFERROR(OFFSET(DC[[#Headers],[Code Project]],MATCH(MYCS[[#This Row],[Project Code and Name ]],DC[Code Project],0),6),"")</f>
        <v/>
      </c>
      <c r="F166" s="89"/>
      <c r="G166" s="89"/>
      <c r="H166" s="93"/>
      <c r="I166" s="93"/>
      <c r="J166" s="93"/>
      <c r="K166" s="93"/>
      <c r="L166" s="93"/>
      <c r="M166" s="93"/>
      <c r="N166" s="94">
        <f>J166+K166+L166+MYCS[[#This Row],[Non contractual commitments]]</f>
        <v>0</v>
      </c>
      <c r="O166" s="93"/>
      <c r="P166" s="93"/>
      <c r="Q166" s="93"/>
      <c r="R166" s="93"/>
      <c r="S166" s="93"/>
      <c r="T166" s="93"/>
      <c r="U166" s="94">
        <f>SUM(MYCS[[#This Row],[FY26-27 sum (signed)]:[Cumulative spending to end FY 24/25]],MYCS[[#This Row],[Approved budget FY 25/26]])</f>
        <v>0</v>
      </c>
      <c r="V166" s="95">
        <f>MYCS[[#This Row],[Total Project Commitments]]-MYCS[[#This Row],[Total approved cost of the project by DC (Value in UGX)]]</f>
        <v>0</v>
      </c>
      <c r="W166" s="89"/>
      <c r="X166" s="89"/>
      <c r="Y166" s="89"/>
      <c r="Z166" s="96"/>
    </row>
    <row r="167" spans="1:26" ht="21" x14ac:dyDescent="0.45">
      <c r="A167" s="89"/>
      <c r="B167" s="90" t="str">
        <f ca="1">IFERROR(OFFSET(DC[[#Headers],[Code Project]],MATCH(MYCS[[#This Row],[Project Code and Name ]],DC[Code Project],0),-3),"")</f>
        <v/>
      </c>
      <c r="C167" s="89"/>
      <c r="D167" s="91" t="str">
        <f ca="1">IFERROR(OFFSET(DC[[#Headers],[Code Project]],MATCH(MYCS[[#This Row],[Project Code and Name ]],DC[Code Project],0),1),"")</f>
        <v/>
      </c>
      <c r="E167" s="92" t="str">
        <f ca="1">IFERROR(OFFSET(DC[[#Headers],[Code Project]],MATCH(MYCS[[#This Row],[Project Code and Name ]],DC[Code Project],0),6),"")</f>
        <v/>
      </c>
      <c r="F167" s="89"/>
      <c r="G167" s="89"/>
      <c r="H167" s="93"/>
      <c r="I167" s="93"/>
      <c r="J167" s="93"/>
      <c r="K167" s="93"/>
      <c r="L167" s="93"/>
      <c r="M167" s="93"/>
      <c r="N167" s="94">
        <f>J167+K167+L167+MYCS[[#This Row],[Non contractual commitments]]</f>
        <v>0</v>
      </c>
      <c r="O167" s="93"/>
      <c r="P167" s="93"/>
      <c r="Q167" s="93"/>
      <c r="R167" s="93"/>
      <c r="S167" s="93"/>
      <c r="T167" s="93"/>
      <c r="U167" s="94">
        <f>SUM(MYCS[[#This Row],[FY26-27 sum (signed)]:[Cumulative spending to end FY 24/25]],MYCS[[#This Row],[Approved budget FY 25/26]])</f>
        <v>0</v>
      </c>
      <c r="V167" s="95">
        <f>MYCS[[#This Row],[Total Project Commitments]]-MYCS[[#This Row],[Total approved cost of the project by DC (Value in UGX)]]</f>
        <v>0</v>
      </c>
      <c r="W167" s="89"/>
      <c r="X167" s="89"/>
      <c r="Y167" s="89"/>
      <c r="Z167" s="96"/>
    </row>
    <row r="168" spans="1:26" ht="21" x14ac:dyDescent="0.45">
      <c r="A168" s="89"/>
      <c r="B168" s="90" t="str">
        <f ca="1">IFERROR(OFFSET(DC[[#Headers],[Code Project]],MATCH(MYCS[[#This Row],[Project Code and Name ]],DC[Code Project],0),-3),"")</f>
        <v/>
      </c>
      <c r="C168" s="89"/>
      <c r="D168" s="91" t="str">
        <f ca="1">IFERROR(OFFSET(DC[[#Headers],[Code Project]],MATCH(MYCS[[#This Row],[Project Code and Name ]],DC[Code Project],0),1),"")</f>
        <v/>
      </c>
      <c r="E168" s="92" t="str">
        <f ca="1">IFERROR(OFFSET(DC[[#Headers],[Code Project]],MATCH(MYCS[[#This Row],[Project Code and Name ]],DC[Code Project],0),6),"")</f>
        <v/>
      </c>
      <c r="F168" s="89"/>
      <c r="G168" s="89"/>
      <c r="H168" s="93"/>
      <c r="I168" s="93"/>
      <c r="J168" s="93"/>
      <c r="K168" s="93"/>
      <c r="L168" s="93"/>
      <c r="M168" s="93"/>
      <c r="N168" s="94">
        <f>J168+K168+L168+MYCS[[#This Row],[Non contractual commitments]]</f>
        <v>0</v>
      </c>
      <c r="O168" s="93"/>
      <c r="P168" s="93"/>
      <c r="Q168" s="93"/>
      <c r="R168" s="93"/>
      <c r="S168" s="93"/>
      <c r="T168" s="93"/>
      <c r="U168" s="94">
        <f>SUM(MYCS[[#This Row],[FY26-27 sum (signed)]:[Cumulative spending to end FY 24/25]],MYCS[[#This Row],[Approved budget FY 25/26]])</f>
        <v>0</v>
      </c>
      <c r="V168" s="95">
        <f>MYCS[[#This Row],[Total Project Commitments]]-MYCS[[#This Row],[Total approved cost of the project by DC (Value in UGX)]]</f>
        <v>0</v>
      </c>
      <c r="W168" s="89"/>
      <c r="X168" s="89"/>
      <c r="Y168" s="89"/>
      <c r="Z168" s="96"/>
    </row>
    <row r="169" spans="1:26" ht="21" x14ac:dyDescent="0.45">
      <c r="A169" s="89"/>
      <c r="B169" s="90" t="str">
        <f ca="1">IFERROR(OFFSET(DC[[#Headers],[Code Project]],MATCH(MYCS[[#This Row],[Project Code and Name ]],DC[Code Project],0),-3),"")</f>
        <v/>
      </c>
      <c r="C169" s="89"/>
      <c r="D169" s="91" t="str">
        <f ca="1">IFERROR(OFFSET(DC[[#Headers],[Code Project]],MATCH(MYCS[[#This Row],[Project Code and Name ]],DC[Code Project],0),1),"")</f>
        <v/>
      </c>
      <c r="E169" s="92" t="str">
        <f ca="1">IFERROR(OFFSET(DC[[#Headers],[Code Project]],MATCH(MYCS[[#This Row],[Project Code and Name ]],DC[Code Project],0),6),"")</f>
        <v/>
      </c>
      <c r="F169" s="89"/>
      <c r="G169" s="89"/>
      <c r="H169" s="93"/>
      <c r="I169" s="93"/>
      <c r="J169" s="93"/>
      <c r="K169" s="93"/>
      <c r="L169" s="93"/>
      <c r="M169" s="93"/>
      <c r="N169" s="94">
        <f>J169+K169+L169+MYCS[[#This Row],[Non contractual commitments]]</f>
        <v>0</v>
      </c>
      <c r="O169" s="93"/>
      <c r="P169" s="93"/>
      <c r="Q169" s="93"/>
      <c r="R169" s="93"/>
      <c r="S169" s="93"/>
      <c r="T169" s="93"/>
      <c r="U169" s="94">
        <f>SUM(MYCS[[#This Row],[FY26-27 sum (signed)]:[Cumulative spending to end FY 24/25]],MYCS[[#This Row],[Approved budget FY 25/26]])</f>
        <v>0</v>
      </c>
      <c r="V169" s="95">
        <f>MYCS[[#This Row],[Total Project Commitments]]-MYCS[[#This Row],[Total approved cost of the project by DC (Value in UGX)]]</f>
        <v>0</v>
      </c>
      <c r="W169" s="89"/>
      <c r="X169" s="89"/>
      <c r="Y169" s="89"/>
      <c r="Z169" s="96"/>
    </row>
    <row r="170" spans="1:26" ht="21" x14ac:dyDescent="0.45">
      <c r="A170" s="89"/>
      <c r="B170" s="90" t="str">
        <f ca="1">IFERROR(OFFSET(DC[[#Headers],[Code Project]],MATCH(MYCS[[#This Row],[Project Code and Name ]],DC[Code Project],0),-3),"")</f>
        <v/>
      </c>
      <c r="C170" s="89"/>
      <c r="D170" s="91" t="str">
        <f ca="1">IFERROR(OFFSET(DC[[#Headers],[Code Project]],MATCH(MYCS[[#This Row],[Project Code and Name ]],DC[Code Project],0),1),"")</f>
        <v/>
      </c>
      <c r="E170" s="92" t="str">
        <f ca="1">IFERROR(OFFSET(DC[[#Headers],[Code Project]],MATCH(MYCS[[#This Row],[Project Code and Name ]],DC[Code Project],0),6),"")</f>
        <v/>
      </c>
      <c r="F170" s="89"/>
      <c r="G170" s="89"/>
      <c r="H170" s="93"/>
      <c r="I170" s="93"/>
      <c r="J170" s="93"/>
      <c r="K170" s="93"/>
      <c r="L170" s="93"/>
      <c r="M170" s="93"/>
      <c r="N170" s="94">
        <f>J170+K170+L170+MYCS[[#This Row],[Non contractual commitments]]</f>
        <v>0</v>
      </c>
      <c r="O170" s="93"/>
      <c r="P170" s="93"/>
      <c r="Q170" s="93"/>
      <c r="R170" s="93"/>
      <c r="S170" s="93"/>
      <c r="T170" s="93"/>
      <c r="U170" s="94">
        <f>SUM(MYCS[[#This Row],[FY26-27 sum (signed)]:[Cumulative spending to end FY 24/25]],MYCS[[#This Row],[Approved budget FY 25/26]])</f>
        <v>0</v>
      </c>
      <c r="V170" s="95">
        <f>MYCS[[#This Row],[Total Project Commitments]]-MYCS[[#This Row],[Total approved cost of the project by DC (Value in UGX)]]</f>
        <v>0</v>
      </c>
      <c r="W170" s="89"/>
      <c r="X170" s="89"/>
      <c r="Y170" s="89"/>
      <c r="Z170" s="96"/>
    </row>
    <row r="171" spans="1:26" ht="21" x14ac:dyDescent="0.45">
      <c r="A171" s="89"/>
      <c r="B171" s="90" t="str">
        <f ca="1">IFERROR(OFFSET(DC[[#Headers],[Code Project]],MATCH(MYCS[[#This Row],[Project Code and Name ]],DC[Code Project],0),-3),"")</f>
        <v/>
      </c>
      <c r="C171" s="89"/>
      <c r="D171" s="91" t="str">
        <f ca="1">IFERROR(OFFSET(DC[[#Headers],[Code Project]],MATCH(MYCS[[#This Row],[Project Code and Name ]],DC[Code Project],0),1),"")</f>
        <v/>
      </c>
      <c r="E171" s="92" t="str">
        <f ca="1">IFERROR(OFFSET(DC[[#Headers],[Code Project]],MATCH(MYCS[[#This Row],[Project Code and Name ]],DC[Code Project],0),6),"")</f>
        <v/>
      </c>
      <c r="F171" s="89"/>
      <c r="G171" s="89"/>
      <c r="H171" s="93"/>
      <c r="I171" s="93"/>
      <c r="J171" s="93"/>
      <c r="K171" s="93"/>
      <c r="L171" s="93"/>
      <c r="M171" s="93"/>
      <c r="N171" s="94">
        <f>J171+K171+L171+MYCS[[#This Row],[Non contractual commitments]]</f>
        <v>0</v>
      </c>
      <c r="O171" s="93"/>
      <c r="P171" s="93"/>
      <c r="Q171" s="93"/>
      <c r="R171" s="93"/>
      <c r="S171" s="93"/>
      <c r="T171" s="93"/>
      <c r="U171" s="94">
        <f>SUM(MYCS[[#This Row],[FY26-27 sum (signed)]:[Cumulative spending to end FY 24/25]],MYCS[[#This Row],[Approved budget FY 25/26]])</f>
        <v>0</v>
      </c>
      <c r="V171" s="95">
        <f>MYCS[[#This Row],[Total Project Commitments]]-MYCS[[#This Row],[Total approved cost of the project by DC (Value in UGX)]]</f>
        <v>0</v>
      </c>
      <c r="W171" s="89"/>
      <c r="X171" s="89"/>
      <c r="Y171" s="89"/>
      <c r="Z171" s="96"/>
    </row>
    <row r="172" spans="1:26" ht="21" x14ac:dyDescent="0.45">
      <c r="A172" s="89"/>
      <c r="B172" s="90" t="str">
        <f ca="1">IFERROR(OFFSET(DC[[#Headers],[Code Project]],MATCH(MYCS[[#This Row],[Project Code and Name ]],DC[Code Project],0),-3),"")</f>
        <v/>
      </c>
      <c r="C172" s="89"/>
      <c r="D172" s="91" t="str">
        <f ca="1">IFERROR(OFFSET(DC[[#Headers],[Code Project]],MATCH(MYCS[[#This Row],[Project Code and Name ]],DC[Code Project],0),1),"")</f>
        <v/>
      </c>
      <c r="E172" s="92" t="str">
        <f ca="1">IFERROR(OFFSET(DC[[#Headers],[Code Project]],MATCH(MYCS[[#This Row],[Project Code and Name ]],DC[Code Project],0),6),"")</f>
        <v/>
      </c>
      <c r="F172" s="89"/>
      <c r="G172" s="89"/>
      <c r="H172" s="93"/>
      <c r="I172" s="93"/>
      <c r="J172" s="93"/>
      <c r="K172" s="93"/>
      <c r="L172" s="93"/>
      <c r="M172" s="93"/>
      <c r="N172" s="94">
        <f>J172+K172+L172+MYCS[[#This Row],[Non contractual commitments]]</f>
        <v>0</v>
      </c>
      <c r="O172" s="93"/>
      <c r="P172" s="93"/>
      <c r="Q172" s="93"/>
      <c r="R172" s="93"/>
      <c r="S172" s="93"/>
      <c r="T172" s="93"/>
      <c r="U172" s="94">
        <f>SUM(MYCS[[#This Row],[FY26-27 sum (signed)]:[Cumulative spending to end FY 24/25]],MYCS[[#This Row],[Approved budget FY 25/26]])</f>
        <v>0</v>
      </c>
      <c r="V172" s="95">
        <f>MYCS[[#This Row],[Total Project Commitments]]-MYCS[[#This Row],[Total approved cost of the project by DC (Value in UGX)]]</f>
        <v>0</v>
      </c>
      <c r="W172" s="89"/>
      <c r="X172" s="89"/>
      <c r="Y172" s="89"/>
      <c r="Z172" s="96"/>
    </row>
    <row r="173" spans="1:26" ht="21" x14ac:dyDescent="0.45">
      <c r="A173" s="89"/>
      <c r="B173" s="90" t="str">
        <f ca="1">IFERROR(OFFSET(DC[[#Headers],[Code Project]],MATCH(MYCS[[#This Row],[Project Code and Name ]],DC[Code Project],0),-3),"")</f>
        <v/>
      </c>
      <c r="C173" s="89"/>
      <c r="D173" s="91" t="str">
        <f ca="1">IFERROR(OFFSET(DC[[#Headers],[Code Project]],MATCH(MYCS[[#This Row],[Project Code and Name ]],DC[Code Project],0),1),"")</f>
        <v/>
      </c>
      <c r="E173" s="92" t="str">
        <f ca="1">IFERROR(OFFSET(DC[[#Headers],[Code Project]],MATCH(MYCS[[#This Row],[Project Code and Name ]],DC[Code Project],0),6),"")</f>
        <v/>
      </c>
      <c r="F173" s="89"/>
      <c r="G173" s="89"/>
      <c r="H173" s="93"/>
      <c r="I173" s="93"/>
      <c r="J173" s="93"/>
      <c r="K173" s="93"/>
      <c r="L173" s="93"/>
      <c r="M173" s="93"/>
      <c r="N173" s="94">
        <f>J173+K173+L173+MYCS[[#This Row],[Non contractual commitments]]</f>
        <v>0</v>
      </c>
      <c r="O173" s="93"/>
      <c r="P173" s="93"/>
      <c r="Q173" s="93"/>
      <c r="R173" s="93"/>
      <c r="S173" s="93"/>
      <c r="T173" s="93"/>
      <c r="U173" s="94">
        <f>SUM(MYCS[[#This Row],[FY26-27 sum (signed)]:[Cumulative spending to end FY 24/25]],MYCS[[#This Row],[Approved budget FY 25/26]])</f>
        <v>0</v>
      </c>
      <c r="V173" s="95">
        <f>MYCS[[#This Row],[Total Project Commitments]]-MYCS[[#This Row],[Total approved cost of the project by DC (Value in UGX)]]</f>
        <v>0</v>
      </c>
      <c r="W173" s="89"/>
      <c r="X173" s="89"/>
      <c r="Y173" s="89"/>
      <c r="Z173" s="96"/>
    </row>
    <row r="174" spans="1:26" ht="21" x14ac:dyDescent="0.45">
      <c r="A174" s="89"/>
      <c r="B174" s="90" t="str">
        <f ca="1">IFERROR(OFFSET(DC[[#Headers],[Code Project]],MATCH(MYCS[[#This Row],[Project Code and Name ]],DC[Code Project],0),-3),"")</f>
        <v/>
      </c>
      <c r="C174" s="89"/>
      <c r="D174" s="91" t="str">
        <f ca="1">IFERROR(OFFSET(DC[[#Headers],[Code Project]],MATCH(MYCS[[#This Row],[Project Code and Name ]],DC[Code Project],0),1),"")</f>
        <v/>
      </c>
      <c r="E174" s="92" t="str">
        <f ca="1">IFERROR(OFFSET(DC[[#Headers],[Code Project]],MATCH(MYCS[[#This Row],[Project Code and Name ]],DC[Code Project],0),6),"")</f>
        <v/>
      </c>
      <c r="F174" s="89"/>
      <c r="G174" s="89"/>
      <c r="H174" s="93"/>
      <c r="I174" s="93"/>
      <c r="J174" s="93"/>
      <c r="K174" s="93"/>
      <c r="L174" s="93"/>
      <c r="M174" s="93"/>
      <c r="N174" s="94">
        <f>J174+K174+L174+MYCS[[#This Row],[Non contractual commitments]]</f>
        <v>0</v>
      </c>
      <c r="O174" s="93"/>
      <c r="P174" s="93"/>
      <c r="Q174" s="93"/>
      <c r="R174" s="93"/>
      <c r="S174" s="93"/>
      <c r="T174" s="93"/>
      <c r="U174" s="94">
        <f>SUM(MYCS[[#This Row],[FY26-27 sum (signed)]:[Cumulative spending to end FY 24/25]],MYCS[[#This Row],[Approved budget FY 25/26]])</f>
        <v>0</v>
      </c>
      <c r="V174" s="95">
        <f>MYCS[[#This Row],[Total Project Commitments]]-MYCS[[#This Row],[Total approved cost of the project by DC (Value in UGX)]]</f>
        <v>0</v>
      </c>
      <c r="W174" s="89"/>
      <c r="X174" s="89"/>
      <c r="Y174" s="89"/>
      <c r="Z174" s="96"/>
    </row>
    <row r="175" spans="1:26" ht="21" x14ac:dyDescent="0.45">
      <c r="A175" s="89"/>
      <c r="B175" s="90" t="str">
        <f ca="1">IFERROR(OFFSET(DC[[#Headers],[Code Project]],MATCH(MYCS[[#This Row],[Project Code and Name ]],DC[Code Project],0),-3),"")</f>
        <v/>
      </c>
      <c r="C175" s="89"/>
      <c r="D175" s="91" t="str">
        <f ca="1">IFERROR(OFFSET(DC[[#Headers],[Code Project]],MATCH(MYCS[[#This Row],[Project Code and Name ]],DC[Code Project],0),1),"")</f>
        <v/>
      </c>
      <c r="E175" s="92" t="str">
        <f ca="1">IFERROR(OFFSET(DC[[#Headers],[Code Project]],MATCH(MYCS[[#This Row],[Project Code and Name ]],DC[Code Project],0),6),"")</f>
        <v/>
      </c>
      <c r="F175" s="89"/>
      <c r="G175" s="89"/>
      <c r="H175" s="93"/>
      <c r="I175" s="93"/>
      <c r="J175" s="93"/>
      <c r="K175" s="93"/>
      <c r="L175" s="93"/>
      <c r="M175" s="93"/>
      <c r="N175" s="94">
        <f>J175+K175+L175+MYCS[[#This Row],[Non contractual commitments]]</f>
        <v>0</v>
      </c>
      <c r="O175" s="93"/>
      <c r="P175" s="93"/>
      <c r="Q175" s="93"/>
      <c r="R175" s="93"/>
      <c r="S175" s="93"/>
      <c r="T175" s="93"/>
      <c r="U175" s="94">
        <f>SUM(MYCS[[#This Row],[FY26-27 sum (signed)]:[Cumulative spending to end FY 24/25]],MYCS[[#This Row],[Approved budget FY 25/26]])</f>
        <v>0</v>
      </c>
      <c r="V175" s="95">
        <f>MYCS[[#This Row],[Total Project Commitments]]-MYCS[[#This Row],[Total approved cost of the project by DC (Value in UGX)]]</f>
        <v>0</v>
      </c>
      <c r="W175" s="89"/>
      <c r="X175" s="89"/>
      <c r="Y175" s="89"/>
      <c r="Z175" s="96"/>
    </row>
    <row r="176" spans="1:26" ht="21" x14ac:dyDescent="0.45">
      <c r="A176" s="89"/>
      <c r="B176" s="90" t="str">
        <f ca="1">IFERROR(OFFSET(DC[[#Headers],[Code Project]],MATCH(MYCS[[#This Row],[Project Code and Name ]],DC[Code Project],0),-3),"")</f>
        <v/>
      </c>
      <c r="C176" s="89"/>
      <c r="D176" s="91" t="str">
        <f ca="1">IFERROR(OFFSET(DC[[#Headers],[Code Project]],MATCH(MYCS[[#This Row],[Project Code and Name ]],DC[Code Project],0),1),"")</f>
        <v/>
      </c>
      <c r="E176" s="92" t="str">
        <f ca="1">IFERROR(OFFSET(DC[[#Headers],[Code Project]],MATCH(MYCS[[#This Row],[Project Code and Name ]],DC[Code Project],0),6),"")</f>
        <v/>
      </c>
      <c r="F176" s="89"/>
      <c r="G176" s="89"/>
      <c r="H176" s="93"/>
      <c r="I176" s="93"/>
      <c r="J176" s="93"/>
      <c r="K176" s="93"/>
      <c r="L176" s="93"/>
      <c r="M176" s="93"/>
      <c r="N176" s="94">
        <f>J176+K176+L176+MYCS[[#This Row],[Non contractual commitments]]</f>
        <v>0</v>
      </c>
      <c r="O176" s="93"/>
      <c r="P176" s="93"/>
      <c r="Q176" s="93"/>
      <c r="R176" s="93"/>
      <c r="S176" s="93"/>
      <c r="T176" s="93"/>
      <c r="U176" s="94">
        <f>SUM(MYCS[[#This Row],[FY26-27 sum (signed)]:[Cumulative spending to end FY 24/25]],MYCS[[#This Row],[Approved budget FY 25/26]])</f>
        <v>0</v>
      </c>
      <c r="V176" s="95">
        <f>MYCS[[#This Row],[Total Project Commitments]]-MYCS[[#This Row],[Total approved cost of the project by DC (Value in UGX)]]</f>
        <v>0</v>
      </c>
      <c r="W176" s="89"/>
      <c r="X176" s="89"/>
      <c r="Y176" s="89"/>
      <c r="Z176" s="96"/>
    </row>
    <row r="177" spans="1:26" ht="21" x14ac:dyDescent="0.45">
      <c r="A177" s="89"/>
      <c r="B177" s="90" t="str">
        <f ca="1">IFERROR(OFFSET(DC[[#Headers],[Code Project]],MATCH(MYCS[[#This Row],[Project Code and Name ]],DC[Code Project],0),-3),"")</f>
        <v/>
      </c>
      <c r="C177" s="89"/>
      <c r="D177" s="91" t="str">
        <f ca="1">IFERROR(OFFSET(DC[[#Headers],[Code Project]],MATCH(MYCS[[#This Row],[Project Code and Name ]],DC[Code Project],0),1),"")</f>
        <v/>
      </c>
      <c r="E177" s="92" t="str">
        <f ca="1">IFERROR(OFFSET(DC[[#Headers],[Code Project]],MATCH(MYCS[[#This Row],[Project Code and Name ]],DC[Code Project],0),6),"")</f>
        <v/>
      </c>
      <c r="F177" s="89"/>
      <c r="G177" s="89"/>
      <c r="H177" s="93"/>
      <c r="I177" s="93"/>
      <c r="J177" s="93"/>
      <c r="K177" s="93"/>
      <c r="L177" s="93"/>
      <c r="M177" s="93"/>
      <c r="N177" s="94">
        <f>J177+K177+L177+MYCS[[#This Row],[Non contractual commitments]]</f>
        <v>0</v>
      </c>
      <c r="O177" s="93"/>
      <c r="P177" s="93"/>
      <c r="Q177" s="93"/>
      <c r="R177" s="93"/>
      <c r="S177" s="93"/>
      <c r="T177" s="93"/>
      <c r="U177" s="94">
        <f>SUM(MYCS[[#This Row],[FY26-27 sum (signed)]:[Cumulative spending to end FY 24/25]],MYCS[[#This Row],[Approved budget FY 25/26]])</f>
        <v>0</v>
      </c>
      <c r="V177" s="95">
        <f>MYCS[[#This Row],[Total Project Commitments]]-MYCS[[#This Row],[Total approved cost of the project by DC (Value in UGX)]]</f>
        <v>0</v>
      </c>
      <c r="W177" s="89"/>
      <c r="X177" s="89"/>
      <c r="Y177" s="89"/>
      <c r="Z177" s="96"/>
    </row>
    <row r="178" spans="1:26" ht="21" x14ac:dyDescent="0.45">
      <c r="A178" s="89"/>
      <c r="B178" s="90" t="str">
        <f ca="1">IFERROR(OFFSET(DC[[#Headers],[Code Project]],MATCH(MYCS[[#This Row],[Project Code and Name ]],DC[Code Project],0),-3),"")</f>
        <v/>
      </c>
      <c r="C178" s="89"/>
      <c r="D178" s="91" t="str">
        <f ca="1">IFERROR(OFFSET(DC[[#Headers],[Code Project]],MATCH(MYCS[[#This Row],[Project Code and Name ]],DC[Code Project],0),1),"")</f>
        <v/>
      </c>
      <c r="E178" s="92" t="str">
        <f ca="1">IFERROR(OFFSET(DC[[#Headers],[Code Project]],MATCH(MYCS[[#This Row],[Project Code and Name ]],DC[Code Project],0),6),"")</f>
        <v/>
      </c>
      <c r="F178" s="89"/>
      <c r="G178" s="89"/>
      <c r="H178" s="93"/>
      <c r="I178" s="93"/>
      <c r="J178" s="93"/>
      <c r="K178" s="93"/>
      <c r="L178" s="93"/>
      <c r="M178" s="93"/>
      <c r="N178" s="94">
        <f>J178+K178+L178+MYCS[[#This Row],[Non contractual commitments]]</f>
        <v>0</v>
      </c>
      <c r="O178" s="93"/>
      <c r="P178" s="93"/>
      <c r="Q178" s="93"/>
      <c r="R178" s="93"/>
      <c r="S178" s="93"/>
      <c r="T178" s="93"/>
      <c r="U178" s="94">
        <f>SUM(MYCS[[#This Row],[FY26-27 sum (signed)]:[Cumulative spending to end FY 24/25]],MYCS[[#This Row],[Approved budget FY 25/26]])</f>
        <v>0</v>
      </c>
      <c r="V178" s="95">
        <f>MYCS[[#This Row],[Total Project Commitments]]-MYCS[[#This Row],[Total approved cost of the project by DC (Value in UGX)]]</f>
        <v>0</v>
      </c>
      <c r="W178" s="89"/>
      <c r="X178" s="89"/>
      <c r="Y178" s="89"/>
      <c r="Z178" s="96"/>
    </row>
    <row r="179" spans="1:26" ht="21" x14ac:dyDescent="0.45">
      <c r="A179" s="89"/>
      <c r="B179" s="90" t="str">
        <f ca="1">IFERROR(OFFSET(DC[[#Headers],[Code Project]],MATCH(MYCS[[#This Row],[Project Code and Name ]],DC[Code Project],0),-3),"")</f>
        <v/>
      </c>
      <c r="C179" s="89"/>
      <c r="D179" s="91" t="str">
        <f ca="1">IFERROR(OFFSET(DC[[#Headers],[Code Project]],MATCH(MYCS[[#This Row],[Project Code and Name ]],DC[Code Project],0),1),"")</f>
        <v/>
      </c>
      <c r="E179" s="92" t="str">
        <f ca="1">IFERROR(OFFSET(DC[[#Headers],[Code Project]],MATCH(MYCS[[#This Row],[Project Code and Name ]],DC[Code Project],0),6),"")</f>
        <v/>
      </c>
      <c r="F179" s="89"/>
      <c r="G179" s="89"/>
      <c r="H179" s="93"/>
      <c r="I179" s="93"/>
      <c r="J179" s="93"/>
      <c r="K179" s="93"/>
      <c r="L179" s="93"/>
      <c r="M179" s="93"/>
      <c r="N179" s="94">
        <f>J179+K179+L179+MYCS[[#This Row],[Non contractual commitments]]</f>
        <v>0</v>
      </c>
      <c r="O179" s="93"/>
      <c r="P179" s="93"/>
      <c r="Q179" s="93"/>
      <c r="R179" s="93"/>
      <c r="S179" s="93"/>
      <c r="T179" s="93"/>
      <c r="U179" s="94">
        <f>SUM(MYCS[[#This Row],[FY26-27 sum (signed)]:[Cumulative spending to end FY 24/25]],MYCS[[#This Row],[Approved budget FY 25/26]])</f>
        <v>0</v>
      </c>
      <c r="V179" s="95">
        <f>MYCS[[#This Row],[Total Project Commitments]]-MYCS[[#This Row],[Total approved cost of the project by DC (Value in UGX)]]</f>
        <v>0</v>
      </c>
      <c r="W179" s="89"/>
      <c r="X179" s="89"/>
      <c r="Y179" s="89"/>
      <c r="Z179" s="96"/>
    </row>
    <row r="180" spans="1:26" ht="21" x14ac:dyDescent="0.45">
      <c r="A180" s="89"/>
      <c r="B180" s="90" t="str">
        <f ca="1">IFERROR(OFFSET(DC[[#Headers],[Code Project]],MATCH(MYCS[[#This Row],[Project Code and Name ]],DC[Code Project],0),-3),"")</f>
        <v/>
      </c>
      <c r="C180" s="89"/>
      <c r="D180" s="91" t="str">
        <f ca="1">IFERROR(OFFSET(DC[[#Headers],[Code Project]],MATCH(MYCS[[#This Row],[Project Code and Name ]],DC[Code Project],0),1),"")</f>
        <v/>
      </c>
      <c r="E180" s="92" t="str">
        <f ca="1">IFERROR(OFFSET(DC[[#Headers],[Code Project]],MATCH(MYCS[[#This Row],[Project Code and Name ]],DC[Code Project],0),6),"")</f>
        <v/>
      </c>
      <c r="F180" s="89"/>
      <c r="G180" s="89"/>
      <c r="H180" s="93"/>
      <c r="I180" s="93"/>
      <c r="J180" s="93"/>
      <c r="K180" s="93"/>
      <c r="L180" s="93"/>
      <c r="M180" s="93"/>
      <c r="N180" s="94">
        <f>J180+K180+L180+MYCS[[#This Row],[Non contractual commitments]]</f>
        <v>0</v>
      </c>
      <c r="O180" s="93"/>
      <c r="P180" s="93"/>
      <c r="Q180" s="93"/>
      <c r="R180" s="93"/>
      <c r="S180" s="93"/>
      <c r="T180" s="93"/>
      <c r="U180" s="94">
        <f>SUM(MYCS[[#This Row],[FY26-27 sum (signed)]:[Cumulative spending to end FY 24/25]],MYCS[[#This Row],[Approved budget FY 25/26]])</f>
        <v>0</v>
      </c>
      <c r="V180" s="95">
        <f>MYCS[[#This Row],[Total Project Commitments]]-MYCS[[#This Row],[Total approved cost of the project by DC (Value in UGX)]]</f>
        <v>0</v>
      </c>
      <c r="W180" s="89"/>
      <c r="X180" s="89"/>
      <c r="Y180" s="89"/>
      <c r="Z180" s="96"/>
    </row>
    <row r="181" spans="1:26" ht="21" x14ac:dyDescent="0.45">
      <c r="A181" s="89"/>
      <c r="B181" s="90" t="str">
        <f ca="1">IFERROR(OFFSET(DC[[#Headers],[Code Project]],MATCH(MYCS[[#This Row],[Project Code and Name ]],DC[Code Project],0),-3),"")</f>
        <v/>
      </c>
      <c r="C181" s="89"/>
      <c r="D181" s="91" t="str">
        <f ca="1">IFERROR(OFFSET(DC[[#Headers],[Code Project]],MATCH(MYCS[[#This Row],[Project Code and Name ]],DC[Code Project],0),1),"")</f>
        <v/>
      </c>
      <c r="E181" s="92" t="str">
        <f ca="1">IFERROR(OFFSET(DC[[#Headers],[Code Project]],MATCH(MYCS[[#This Row],[Project Code and Name ]],DC[Code Project],0),6),"")</f>
        <v/>
      </c>
      <c r="F181" s="89"/>
      <c r="G181" s="89"/>
      <c r="H181" s="93"/>
      <c r="I181" s="93"/>
      <c r="J181" s="93"/>
      <c r="K181" s="93"/>
      <c r="L181" s="93"/>
      <c r="M181" s="93"/>
      <c r="N181" s="94">
        <f>J181+K181+L181+MYCS[[#This Row],[Non contractual commitments]]</f>
        <v>0</v>
      </c>
      <c r="O181" s="93"/>
      <c r="P181" s="93"/>
      <c r="Q181" s="93"/>
      <c r="R181" s="93"/>
      <c r="S181" s="93"/>
      <c r="T181" s="93"/>
      <c r="U181" s="94">
        <f>SUM(MYCS[[#This Row],[FY26-27 sum (signed)]:[Cumulative spending to end FY 24/25]],MYCS[[#This Row],[Approved budget FY 25/26]])</f>
        <v>0</v>
      </c>
      <c r="V181" s="95">
        <f>MYCS[[#This Row],[Total Project Commitments]]-MYCS[[#This Row],[Total approved cost of the project by DC (Value in UGX)]]</f>
        <v>0</v>
      </c>
      <c r="W181" s="89"/>
      <c r="X181" s="89"/>
      <c r="Y181" s="89"/>
      <c r="Z181" s="96"/>
    </row>
    <row r="182" spans="1:26" ht="21" x14ac:dyDescent="0.45">
      <c r="A182" s="89"/>
      <c r="B182" s="90" t="str">
        <f ca="1">IFERROR(OFFSET(DC[[#Headers],[Code Project]],MATCH(MYCS[[#This Row],[Project Code and Name ]],DC[Code Project],0),-3),"")</f>
        <v/>
      </c>
      <c r="C182" s="89"/>
      <c r="D182" s="91" t="str">
        <f ca="1">IFERROR(OFFSET(DC[[#Headers],[Code Project]],MATCH(MYCS[[#This Row],[Project Code and Name ]],DC[Code Project],0),1),"")</f>
        <v/>
      </c>
      <c r="E182" s="92" t="str">
        <f ca="1">IFERROR(OFFSET(DC[[#Headers],[Code Project]],MATCH(MYCS[[#This Row],[Project Code and Name ]],DC[Code Project],0),6),"")</f>
        <v/>
      </c>
      <c r="F182" s="89"/>
      <c r="G182" s="89"/>
      <c r="H182" s="93"/>
      <c r="I182" s="93"/>
      <c r="J182" s="93"/>
      <c r="K182" s="93"/>
      <c r="L182" s="93"/>
      <c r="M182" s="93"/>
      <c r="N182" s="94">
        <f>J182+K182+L182+MYCS[[#This Row],[Non contractual commitments]]</f>
        <v>0</v>
      </c>
      <c r="O182" s="93"/>
      <c r="P182" s="93"/>
      <c r="Q182" s="93"/>
      <c r="R182" s="93"/>
      <c r="S182" s="93"/>
      <c r="T182" s="93"/>
      <c r="U182" s="94">
        <f>SUM(MYCS[[#This Row],[FY26-27 sum (signed)]:[Cumulative spending to end FY 24/25]],MYCS[[#This Row],[Approved budget FY 25/26]])</f>
        <v>0</v>
      </c>
      <c r="V182" s="95">
        <f>MYCS[[#This Row],[Total Project Commitments]]-MYCS[[#This Row],[Total approved cost of the project by DC (Value in UGX)]]</f>
        <v>0</v>
      </c>
      <c r="W182" s="89"/>
      <c r="X182" s="89"/>
      <c r="Y182" s="89"/>
      <c r="Z182" s="96"/>
    </row>
    <row r="183" spans="1:26" ht="21" x14ac:dyDescent="0.45">
      <c r="A183" s="89"/>
      <c r="B183" s="90" t="str">
        <f ca="1">IFERROR(OFFSET(DC[[#Headers],[Code Project]],MATCH(MYCS[[#This Row],[Project Code and Name ]],DC[Code Project],0),-3),"")</f>
        <v/>
      </c>
      <c r="C183" s="89"/>
      <c r="D183" s="91" t="str">
        <f ca="1">IFERROR(OFFSET(DC[[#Headers],[Code Project]],MATCH(MYCS[[#This Row],[Project Code and Name ]],DC[Code Project],0),1),"")</f>
        <v/>
      </c>
      <c r="E183" s="92" t="str">
        <f ca="1">IFERROR(OFFSET(DC[[#Headers],[Code Project]],MATCH(MYCS[[#This Row],[Project Code and Name ]],DC[Code Project],0),6),"")</f>
        <v/>
      </c>
      <c r="F183" s="89"/>
      <c r="G183" s="89"/>
      <c r="H183" s="93"/>
      <c r="I183" s="93"/>
      <c r="J183" s="93"/>
      <c r="K183" s="93"/>
      <c r="L183" s="93"/>
      <c r="M183" s="93"/>
      <c r="N183" s="94">
        <f>J183+K183+L183+MYCS[[#This Row],[Non contractual commitments]]</f>
        <v>0</v>
      </c>
      <c r="O183" s="93"/>
      <c r="P183" s="93"/>
      <c r="Q183" s="93"/>
      <c r="R183" s="93"/>
      <c r="S183" s="93"/>
      <c r="T183" s="93"/>
      <c r="U183" s="94">
        <f>SUM(MYCS[[#This Row],[FY26-27 sum (signed)]:[Cumulative spending to end FY 24/25]],MYCS[[#This Row],[Approved budget FY 25/26]])</f>
        <v>0</v>
      </c>
      <c r="V183" s="95">
        <f>MYCS[[#This Row],[Total Project Commitments]]-MYCS[[#This Row],[Total approved cost of the project by DC (Value in UGX)]]</f>
        <v>0</v>
      </c>
      <c r="W183" s="89"/>
      <c r="X183" s="89"/>
      <c r="Y183" s="89"/>
      <c r="Z183" s="96"/>
    </row>
    <row r="184" spans="1:26" ht="21" x14ac:dyDescent="0.45">
      <c r="A184" s="89"/>
      <c r="B184" s="90" t="str">
        <f ca="1">IFERROR(OFFSET(DC[[#Headers],[Code Project]],MATCH(MYCS[[#This Row],[Project Code and Name ]],DC[Code Project],0),-3),"")</f>
        <v/>
      </c>
      <c r="C184" s="89"/>
      <c r="D184" s="91" t="str">
        <f ca="1">IFERROR(OFFSET(DC[[#Headers],[Code Project]],MATCH(MYCS[[#This Row],[Project Code and Name ]],DC[Code Project],0),1),"")</f>
        <v/>
      </c>
      <c r="E184" s="92" t="str">
        <f ca="1">IFERROR(OFFSET(DC[[#Headers],[Code Project]],MATCH(MYCS[[#This Row],[Project Code and Name ]],DC[Code Project],0),6),"")</f>
        <v/>
      </c>
      <c r="F184" s="89"/>
      <c r="G184" s="89"/>
      <c r="H184" s="93"/>
      <c r="I184" s="93"/>
      <c r="J184" s="93"/>
      <c r="K184" s="93"/>
      <c r="L184" s="93"/>
      <c r="M184" s="93"/>
      <c r="N184" s="94">
        <f>J184+K184+L184+MYCS[[#This Row],[Non contractual commitments]]</f>
        <v>0</v>
      </c>
      <c r="O184" s="93"/>
      <c r="P184" s="93"/>
      <c r="Q184" s="93"/>
      <c r="R184" s="93"/>
      <c r="S184" s="93"/>
      <c r="T184" s="93"/>
      <c r="U184" s="94">
        <f>SUM(MYCS[[#This Row],[FY26-27 sum (signed)]:[Cumulative spending to end FY 24/25]],MYCS[[#This Row],[Approved budget FY 25/26]])</f>
        <v>0</v>
      </c>
      <c r="V184" s="95">
        <f>MYCS[[#This Row],[Total Project Commitments]]-MYCS[[#This Row],[Total approved cost of the project by DC (Value in UGX)]]</f>
        <v>0</v>
      </c>
      <c r="W184" s="89"/>
      <c r="X184" s="89"/>
      <c r="Y184" s="89"/>
      <c r="Z184" s="96"/>
    </row>
    <row r="185" spans="1:26" ht="21" x14ac:dyDescent="0.45">
      <c r="A185" s="89"/>
      <c r="B185" s="90" t="str">
        <f ca="1">IFERROR(OFFSET(DC[[#Headers],[Code Project]],MATCH(MYCS[[#This Row],[Project Code and Name ]],DC[Code Project],0),-3),"")</f>
        <v/>
      </c>
      <c r="C185" s="89"/>
      <c r="D185" s="91" t="str">
        <f ca="1">IFERROR(OFFSET(DC[[#Headers],[Code Project]],MATCH(MYCS[[#This Row],[Project Code and Name ]],DC[Code Project],0),1),"")</f>
        <v/>
      </c>
      <c r="E185" s="92" t="str">
        <f ca="1">IFERROR(OFFSET(DC[[#Headers],[Code Project]],MATCH(MYCS[[#This Row],[Project Code and Name ]],DC[Code Project],0),6),"")</f>
        <v/>
      </c>
      <c r="F185" s="89"/>
      <c r="G185" s="89"/>
      <c r="H185" s="93"/>
      <c r="I185" s="93"/>
      <c r="J185" s="93"/>
      <c r="K185" s="93"/>
      <c r="L185" s="93"/>
      <c r="M185" s="93"/>
      <c r="N185" s="94">
        <f>J185+K185+L185+MYCS[[#This Row],[Non contractual commitments]]</f>
        <v>0</v>
      </c>
      <c r="O185" s="93"/>
      <c r="P185" s="93"/>
      <c r="Q185" s="93"/>
      <c r="R185" s="93"/>
      <c r="S185" s="93"/>
      <c r="T185" s="93"/>
      <c r="U185" s="94">
        <f>SUM(MYCS[[#This Row],[FY26-27 sum (signed)]:[Cumulative spending to end FY 24/25]],MYCS[[#This Row],[Approved budget FY 25/26]])</f>
        <v>0</v>
      </c>
      <c r="V185" s="95">
        <f>MYCS[[#This Row],[Total Project Commitments]]-MYCS[[#This Row],[Total approved cost of the project by DC (Value in UGX)]]</f>
        <v>0</v>
      </c>
      <c r="W185" s="89"/>
      <c r="X185" s="89"/>
      <c r="Y185" s="89"/>
      <c r="Z185" s="96"/>
    </row>
    <row r="186" spans="1:26" ht="21" x14ac:dyDescent="0.45">
      <c r="A186" s="89"/>
      <c r="B186" s="90" t="str">
        <f ca="1">IFERROR(OFFSET(DC[[#Headers],[Code Project]],MATCH(MYCS[[#This Row],[Project Code and Name ]],DC[Code Project],0),-3),"")</f>
        <v/>
      </c>
      <c r="C186" s="89"/>
      <c r="D186" s="91" t="str">
        <f ca="1">IFERROR(OFFSET(DC[[#Headers],[Code Project]],MATCH(MYCS[[#This Row],[Project Code and Name ]],DC[Code Project],0),1),"")</f>
        <v/>
      </c>
      <c r="E186" s="92" t="str">
        <f ca="1">IFERROR(OFFSET(DC[[#Headers],[Code Project]],MATCH(MYCS[[#This Row],[Project Code and Name ]],DC[Code Project],0),6),"")</f>
        <v/>
      </c>
      <c r="F186" s="89"/>
      <c r="G186" s="89"/>
      <c r="H186" s="93"/>
      <c r="I186" s="93"/>
      <c r="J186" s="93"/>
      <c r="K186" s="93"/>
      <c r="L186" s="93"/>
      <c r="M186" s="93"/>
      <c r="N186" s="94">
        <f>J186+K186+L186+MYCS[[#This Row],[Non contractual commitments]]</f>
        <v>0</v>
      </c>
      <c r="O186" s="93"/>
      <c r="P186" s="93"/>
      <c r="Q186" s="93"/>
      <c r="R186" s="93"/>
      <c r="S186" s="93"/>
      <c r="T186" s="93"/>
      <c r="U186" s="94">
        <f>SUM(MYCS[[#This Row],[FY26-27 sum (signed)]:[Cumulative spending to end FY 24/25]],MYCS[[#This Row],[Approved budget FY 25/26]])</f>
        <v>0</v>
      </c>
      <c r="V186" s="95">
        <f>MYCS[[#This Row],[Total Project Commitments]]-MYCS[[#This Row],[Total approved cost of the project by DC (Value in UGX)]]</f>
        <v>0</v>
      </c>
      <c r="W186" s="89"/>
      <c r="X186" s="89"/>
      <c r="Y186" s="89"/>
      <c r="Z186" s="96"/>
    </row>
    <row r="187" spans="1:26" ht="21" x14ac:dyDescent="0.45">
      <c r="A187" s="89"/>
      <c r="B187" s="90" t="str">
        <f ca="1">IFERROR(OFFSET(DC[[#Headers],[Code Project]],MATCH(MYCS[[#This Row],[Project Code and Name ]],DC[Code Project],0),-3),"")</f>
        <v/>
      </c>
      <c r="C187" s="89"/>
      <c r="D187" s="91" t="str">
        <f ca="1">IFERROR(OFFSET(DC[[#Headers],[Code Project]],MATCH(MYCS[[#This Row],[Project Code and Name ]],DC[Code Project],0),1),"")</f>
        <v/>
      </c>
      <c r="E187" s="92" t="str">
        <f ca="1">IFERROR(OFFSET(DC[[#Headers],[Code Project]],MATCH(MYCS[[#This Row],[Project Code and Name ]],DC[Code Project],0),6),"")</f>
        <v/>
      </c>
      <c r="F187" s="89"/>
      <c r="G187" s="89"/>
      <c r="H187" s="93"/>
      <c r="I187" s="93"/>
      <c r="J187" s="93"/>
      <c r="K187" s="93"/>
      <c r="L187" s="93"/>
      <c r="M187" s="93"/>
      <c r="N187" s="94">
        <f>J187+K187+L187+MYCS[[#This Row],[Non contractual commitments]]</f>
        <v>0</v>
      </c>
      <c r="O187" s="93"/>
      <c r="P187" s="93"/>
      <c r="Q187" s="93"/>
      <c r="R187" s="93"/>
      <c r="S187" s="93"/>
      <c r="T187" s="93"/>
      <c r="U187" s="94">
        <f>SUM(MYCS[[#This Row],[FY26-27 sum (signed)]:[Cumulative spending to end FY 24/25]],MYCS[[#This Row],[Approved budget FY 25/26]])</f>
        <v>0</v>
      </c>
      <c r="V187" s="95">
        <f>MYCS[[#This Row],[Total Project Commitments]]-MYCS[[#This Row],[Total approved cost of the project by DC (Value in UGX)]]</f>
        <v>0</v>
      </c>
      <c r="W187" s="89"/>
      <c r="X187" s="89"/>
      <c r="Y187" s="89"/>
      <c r="Z187" s="96"/>
    </row>
    <row r="188" spans="1:26" ht="21" x14ac:dyDescent="0.45">
      <c r="A188" s="89"/>
      <c r="B188" s="90" t="str">
        <f ca="1">IFERROR(OFFSET(DC[[#Headers],[Code Project]],MATCH(MYCS[[#This Row],[Project Code and Name ]],DC[Code Project],0),-3),"")</f>
        <v/>
      </c>
      <c r="C188" s="89"/>
      <c r="D188" s="91" t="str">
        <f ca="1">IFERROR(OFFSET(DC[[#Headers],[Code Project]],MATCH(MYCS[[#This Row],[Project Code and Name ]],DC[Code Project],0),1),"")</f>
        <v/>
      </c>
      <c r="E188" s="92" t="str">
        <f ca="1">IFERROR(OFFSET(DC[[#Headers],[Code Project]],MATCH(MYCS[[#This Row],[Project Code and Name ]],DC[Code Project],0),6),"")</f>
        <v/>
      </c>
      <c r="F188" s="89"/>
      <c r="G188" s="89"/>
      <c r="H188" s="93"/>
      <c r="I188" s="93"/>
      <c r="J188" s="93"/>
      <c r="K188" s="93"/>
      <c r="L188" s="93"/>
      <c r="M188" s="93"/>
      <c r="N188" s="94">
        <f>J188+K188+L188+MYCS[[#This Row],[Non contractual commitments]]</f>
        <v>0</v>
      </c>
      <c r="O188" s="93"/>
      <c r="P188" s="93"/>
      <c r="Q188" s="93"/>
      <c r="R188" s="93"/>
      <c r="S188" s="93"/>
      <c r="T188" s="93"/>
      <c r="U188" s="94">
        <f>SUM(MYCS[[#This Row],[FY26-27 sum (signed)]:[Cumulative spending to end FY 24/25]],MYCS[[#This Row],[Approved budget FY 25/26]])</f>
        <v>0</v>
      </c>
      <c r="V188" s="95">
        <f>MYCS[[#This Row],[Total Project Commitments]]-MYCS[[#This Row],[Total approved cost of the project by DC (Value in UGX)]]</f>
        <v>0</v>
      </c>
      <c r="W188" s="89"/>
      <c r="X188" s="89"/>
      <c r="Y188" s="89"/>
      <c r="Z188" s="96"/>
    </row>
    <row r="189" spans="1:26" ht="21" x14ac:dyDescent="0.45">
      <c r="A189" s="89"/>
      <c r="B189" s="90" t="str">
        <f ca="1">IFERROR(OFFSET(DC[[#Headers],[Code Project]],MATCH(MYCS[[#This Row],[Project Code and Name ]],DC[Code Project],0),-3),"")</f>
        <v/>
      </c>
      <c r="C189" s="89"/>
      <c r="D189" s="91" t="str">
        <f ca="1">IFERROR(OFFSET(DC[[#Headers],[Code Project]],MATCH(MYCS[[#This Row],[Project Code and Name ]],DC[Code Project],0),1),"")</f>
        <v/>
      </c>
      <c r="E189" s="92" t="str">
        <f ca="1">IFERROR(OFFSET(DC[[#Headers],[Code Project]],MATCH(MYCS[[#This Row],[Project Code and Name ]],DC[Code Project],0),6),"")</f>
        <v/>
      </c>
      <c r="F189" s="89"/>
      <c r="G189" s="89"/>
      <c r="H189" s="93"/>
      <c r="I189" s="93"/>
      <c r="J189" s="93"/>
      <c r="K189" s="93"/>
      <c r="L189" s="93"/>
      <c r="M189" s="93"/>
      <c r="N189" s="94">
        <f>J189+K189+L189+MYCS[[#This Row],[Non contractual commitments]]</f>
        <v>0</v>
      </c>
      <c r="O189" s="93"/>
      <c r="P189" s="93"/>
      <c r="Q189" s="93"/>
      <c r="R189" s="93"/>
      <c r="S189" s="93"/>
      <c r="T189" s="93"/>
      <c r="U189" s="94">
        <f>SUM(MYCS[[#This Row],[FY26-27 sum (signed)]:[Cumulative spending to end FY 24/25]],MYCS[[#This Row],[Approved budget FY 25/26]])</f>
        <v>0</v>
      </c>
      <c r="V189" s="95">
        <f>MYCS[[#This Row],[Total Project Commitments]]-MYCS[[#This Row],[Total approved cost of the project by DC (Value in UGX)]]</f>
        <v>0</v>
      </c>
      <c r="W189" s="89"/>
      <c r="X189" s="89"/>
      <c r="Y189" s="89"/>
      <c r="Z189" s="96"/>
    </row>
    <row r="190" spans="1:26" ht="21" x14ac:dyDescent="0.45">
      <c r="A190" s="89"/>
      <c r="B190" s="90" t="str">
        <f ca="1">IFERROR(OFFSET(DC[[#Headers],[Code Project]],MATCH(MYCS[[#This Row],[Project Code and Name ]],DC[Code Project],0),-3),"")</f>
        <v/>
      </c>
      <c r="C190" s="89"/>
      <c r="D190" s="91" t="str">
        <f ca="1">IFERROR(OFFSET(DC[[#Headers],[Code Project]],MATCH(MYCS[[#This Row],[Project Code and Name ]],DC[Code Project],0),1),"")</f>
        <v/>
      </c>
      <c r="E190" s="92" t="str">
        <f ca="1">IFERROR(OFFSET(DC[[#Headers],[Code Project]],MATCH(MYCS[[#This Row],[Project Code and Name ]],DC[Code Project],0),6),"")</f>
        <v/>
      </c>
      <c r="F190" s="89"/>
      <c r="G190" s="89"/>
      <c r="H190" s="93"/>
      <c r="I190" s="93"/>
      <c r="J190" s="93"/>
      <c r="K190" s="93"/>
      <c r="L190" s="93"/>
      <c r="M190" s="93"/>
      <c r="N190" s="94">
        <f>J190+K190+L190+MYCS[[#This Row],[Non contractual commitments]]</f>
        <v>0</v>
      </c>
      <c r="O190" s="93"/>
      <c r="P190" s="93"/>
      <c r="Q190" s="93"/>
      <c r="R190" s="93"/>
      <c r="S190" s="93"/>
      <c r="T190" s="93"/>
      <c r="U190" s="94">
        <f>SUM(MYCS[[#This Row],[FY26-27 sum (signed)]:[Cumulative spending to end FY 24/25]],MYCS[[#This Row],[Approved budget FY 25/26]])</f>
        <v>0</v>
      </c>
      <c r="V190" s="95">
        <f>MYCS[[#This Row],[Total Project Commitments]]-MYCS[[#This Row],[Total approved cost of the project by DC (Value in UGX)]]</f>
        <v>0</v>
      </c>
      <c r="W190" s="89"/>
      <c r="X190" s="89"/>
      <c r="Y190" s="89"/>
      <c r="Z190" s="96"/>
    </row>
    <row r="191" spans="1:26" ht="21" x14ac:dyDescent="0.45">
      <c r="A191" s="89"/>
      <c r="B191" s="90" t="str">
        <f ca="1">IFERROR(OFFSET(DC[[#Headers],[Code Project]],MATCH(MYCS[[#This Row],[Project Code and Name ]],DC[Code Project],0),-3),"")</f>
        <v/>
      </c>
      <c r="C191" s="89"/>
      <c r="D191" s="91" t="str">
        <f ca="1">IFERROR(OFFSET(DC[[#Headers],[Code Project]],MATCH(MYCS[[#This Row],[Project Code and Name ]],DC[Code Project],0),1),"")</f>
        <v/>
      </c>
      <c r="E191" s="92" t="str">
        <f ca="1">IFERROR(OFFSET(DC[[#Headers],[Code Project]],MATCH(MYCS[[#This Row],[Project Code and Name ]],DC[Code Project],0),6),"")</f>
        <v/>
      </c>
      <c r="F191" s="89"/>
      <c r="G191" s="89"/>
      <c r="H191" s="93"/>
      <c r="I191" s="93"/>
      <c r="J191" s="93"/>
      <c r="K191" s="93"/>
      <c r="L191" s="93"/>
      <c r="M191" s="93"/>
      <c r="N191" s="94">
        <f>J191+K191+L191+MYCS[[#This Row],[Non contractual commitments]]</f>
        <v>0</v>
      </c>
      <c r="O191" s="93"/>
      <c r="P191" s="93"/>
      <c r="Q191" s="93"/>
      <c r="R191" s="93"/>
      <c r="S191" s="93"/>
      <c r="T191" s="93"/>
      <c r="U191" s="94">
        <f>SUM(MYCS[[#This Row],[FY26-27 sum (signed)]:[Cumulative spending to end FY 24/25]],MYCS[[#This Row],[Approved budget FY 25/26]])</f>
        <v>0</v>
      </c>
      <c r="V191" s="95">
        <f>MYCS[[#This Row],[Total Project Commitments]]-MYCS[[#This Row],[Total approved cost of the project by DC (Value in UGX)]]</f>
        <v>0</v>
      </c>
      <c r="W191" s="89"/>
      <c r="X191" s="89"/>
      <c r="Y191" s="89"/>
      <c r="Z191" s="96"/>
    </row>
    <row r="192" spans="1:26" ht="21" x14ac:dyDescent="0.45">
      <c r="A192" s="89"/>
      <c r="B192" s="90" t="str">
        <f ca="1">IFERROR(OFFSET(DC[[#Headers],[Code Project]],MATCH(MYCS[[#This Row],[Project Code and Name ]],DC[Code Project],0),-3),"")</f>
        <v/>
      </c>
      <c r="C192" s="89"/>
      <c r="D192" s="91" t="str">
        <f ca="1">IFERROR(OFFSET(DC[[#Headers],[Code Project]],MATCH(MYCS[[#This Row],[Project Code and Name ]],DC[Code Project],0),1),"")</f>
        <v/>
      </c>
      <c r="E192" s="92" t="str">
        <f ca="1">IFERROR(OFFSET(DC[[#Headers],[Code Project]],MATCH(MYCS[[#This Row],[Project Code and Name ]],DC[Code Project],0),6),"")</f>
        <v/>
      </c>
      <c r="F192" s="89"/>
      <c r="G192" s="89"/>
      <c r="H192" s="93"/>
      <c r="I192" s="93"/>
      <c r="J192" s="93"/>
      <c r="K192" s="93"/>
      <c r="L192" s="93"/>
      <c r="M192" s="93"/>
      <c r="N192" s="94">
        <f>J192+K192+L192+MYCS[[#This Row],[Non contractual commitments]]</f>
        <v>0</v>
      </c>
      <c r="O192" s="93"/>
      <c r="P192" s="93"/>
      <c r="Q192" s="93"/>
      <c r="R192" s="93"/>
      <c r="S192" s="93"/>
      <c r="T192" s="93"/>
      <c r="U192" s="94">
        <f>SUM(MYCS[[#This Row],[FY26-27 sum (signed)]:[Cumulative spending to end FY 24/25]],MYCS[[#This Row],[Approved budget FY 25/26]])</f>
        <v>0</v>
      </c>
      <c r="V192" s="95">
        <f>MYCS[[#This Row],[Total Project Commitments]]-MYCS[[#This Row],[Total approved cost of the project by DC (Value in UGX)]]</f>
        <v>0</v>
      </c>
      <c r="W192" s="89"/>
      <c r="X192" s="89"/>
      <c r="Y192" s="89"/>
      <c r="Z192" s="96"/>
    </row>
    <row r="193" spans="1:26" ht="21" x14ac:dyDescent="0.45">
      <c r="A193" s="89"/>
      <c r="B193" s="90" t="str">
        <f ca="1">IFERROR(OFFSET(DC[[#Headers],[Code Project]],MATCH(MYCS[[#This Row],[Project Code and Name ]],DC[Code Project],0),-3),"")</f>
        <v/>
      </c>
      <c r="C193" s="89"/>
      <c r="D193" s="91" t="str">
        <f ca="1">IFERROR(OFFSET(DC[[#Headers],[Code Project]],MATCH(MYCS[[#This Row],[Project Code and Name ]],DC[Code Project],0),1),"")</f>
        <v/>
      </c>
      <c r="E193" s="92" t="str">
        <f ca="1">IFERROR(OFFSET(DC[[#Headers],[Code Project]],MATCH(MYCS[[#This Row],[Project Code and Name ]],DC[Code Project],0),6),"")</f>
        <v/>
      </c>
      <c r="F193" s="89"/>
      <c r="G193" s="89"/>
      <c r="H193" s="93"/>
      <c r="I193" s="93"/>
      <c r="J193" s="93"/>
      <c r="K193" s="93"/>
      <c r="L193" s="93"/>
      <c r="M193" s="93"/>
      <c r="N193" s="94">
        <f>J193+K193+L193+MYCS[[#This Row],[Non contractual commitments]]</f>
        <v>0</v>
      </c>
      <c r="O193" s="93"/>
      <c r="P193" s="93"/>
      <c r="Q193" s="93"/>
      <c r="R193" s="93"/>
      <c r="S193" s="93"/>
      <c r="T193" s="93"/>
      <c r="U193" s="94">
        <f>SUM(MYCS[[#This Row],[FY26-27 sum (signed)]:[Cumulative spending to end FY 24/25]],MYCS[[#This Row],[Approved budget FY 25/26]])</f>
        <v>0</v>
      </c>
      <c r="V193" s="95">
        <f>MYCS[[#This Row],[Total Project Commitments]]-MYCS[[#This Row],[Total approved cost of the project by DC (Value in UGX)]]</f>
        <v>0</v>
      </c>
      <c r="W193" s="89"/>
      <c r="X193" s="89"/>
      <c r="Y193" s="89"/>
      <c r="Z193" s="96"/>
    </row>
    <row r="194" spans="1:26" ht="21" x14ac:dyDescent="0.45">
      <c r="A194" s="89"/>
      <c r="B194" s="90" t="str">
        <f ca="1">IFERROR(OFFSET(DC[[#Headers],[Code Project]],MATCH(MYCS[[#This Row],[Project Code and Name ]],DC[Code Project],0),-3),"")</f>
        <v/>
      </c>
      <c r="C194" s="89"/>
      <c r="D194" s="91" t="str">
        <f ca="1">IFERROR(OFFSET(DC[[#Headers],[Code Project]],MATCH(MYCS[[#This Row],[Project Code and Name ]],DC[Code Project],0),1),"")</f>
        <v/>
      </c>
      <c r="E194" s="92" t="str">
        <f ca="1">IFERROR(OFFSET(DC[[#Headers],[Code Project]],MATCH(MYCS[[#This Row],[Project Code and Name ]],DC[Code Project],0),6),"")</f>
        <v/>
      </c>
      <c r="F194" s="89"/>
      <c r="G194" s="89"/>
      <c r="H194" s="93"/>
      <c r="I194" s="93"/>
      <c r="J194" s="93"/>
      <c r="K194" s="93"/>
      <c r="L194" s="93"/>
      <c r="M194" s="93"/>
      <c r="N194" s="94">
        <f>J194+K194+L194+MYCS[[#This Row],[Non contractual commitments]]</f>
        <v>0</v>
      </c>
      <c r="O194" s="93"/>
      <c r="P194" s="93"/>
      <c r="Q194" s="93"/>
      <c r="R194" s="93"/>
      <c r="S194" s="93"/>
      <c r="T194" s="93"/>
      <c r="U194" s="94">
        <f>SUM(MYCS[[#This Row],[FY26-27 sum (signed)]:[Cumulative spending to end FY 24/25]],MYCS[[#This Row],[Approved budget FY 25/26]])</f>
        <v>0</v>
      </c>
      <c r="V194" s="95">
        <f>MYCS[[#This Row],[Total Project Commitments]]-MYCS[[#This Row],[Total approved cost of the project by DC (Value in UGX)]]</f>
        <v>0</v>
      </c>
      <c r="W194" s="89"/>
      <c r="X194" s="89"/>
      <c r="Y194" s="89"/>
      <c r="Z194" s="96"/>
    </row>
    <row r="195" spans="1:26" ht="21" x14ac:dyDescent="0.45">
      <c r="A195" s="89"/>
      <c r="B195" s="90" t="str">
        <f ca="1">IFERROR(OFFSET(DC[[#Headers],[Code Project]],MATCH(MYCS[[#This Row],[Project Code and Name ]],DC[Code Project],0),-3),"")</f>
        <v/>
      </c>
      <c r="C195" s="89"/>
      <c r="D195" s="91" t="str">
        <f ca="1">IFERROR(OFFSET(DC[[#Headers],[Code Project]],MATCH(MYCS[[#This Row],[Project Code and Name ]],DC[Code Project],0),1),"")</f>
        <v/>
      </c>
      <c r="E195" s="92" t="str">
        <f ca="1">IFERROR(OFFSET(DC[[#Headers],[Code Project]],MATCH(MYCS[[#This Row],[Project Code and Name ]],DC[Code Project],0),6),"")</f>
        <v/>
      </c>
      <c r="F195" s="89"/>
      <c r="G195" s="89"/>
      <c r="H195" s="93"/>
      <c r="I195" s="93"/>
      <c r="J195" s="93"/>
      <c r="K195" s="93"/>
      <c r="L195" s="93"/>
      <c r="M195" s="93"/>
      <c r="N195" s="94">
        <f>J195+K195+L195+MYCS[[#This Row],[Non contractual commitments]]</f>
        <v>0</v>
      </c>
      <c r="O195" s="93"/>
      <c r="P195" s="93"/>
      <c r="Q195" s="93"/>
      <c r="R195" s="93"/>
      <c r="S195" s="93"/>
      <c r="T195" s="93"/>
      <c r="U195" s="94">
        <f>SUM(MYCS[[#This Row],[FY26-27 sum (signed)]:[Cumulative spending to end FY 24/25]],MYCS[[#This Row],[Approved budget FY 25/26]])</f>
        <v>0</v>
      </c>
      <c r="V195" s="95">
        <f>MYCS[[#This Row],[Total Project Commitments]]-MYCS[[#This Row],[Total approved cost of the project by DC (Value in UGX)]]</f>
        <v>0</v>
      </c>
      <c r="W195" s="89"/>
      <c r="X195" s="89"/>
      <c r="Y195" s="89"/>
      <c r="Z195" s="96"/>
    </row>
    <row r="196" spans="1:26" ht="21" x14ac:dyDescent="0.45">
      <c r="A196" s="89"/>
      <c r="B196" s="90" t="str">
        <f ca="1">IFERROR(OFFSET(DC[[#Headers],[Code Project]],MATCH(MYCS[[#This Row],[Project Code and Name ]],DC[Code Project],0),-3),"")</f>
        <v/>
      </c>
      <c r="C196" s="89"/>
      <c r="D196" s="91" t="str">
        <f ca="1">IFERROR(OFFSET(DC[[#Headers],[Code Project]],MATCH(MYCS[[#This Row],[Project Code and Name ]],DC[Code Project],0),1),"")</f>
        <v/>
      </c>
      <c r="E196" s="92" t="str">
        <f ca="1">IFERROR(OFFSET(DC[[#Headers],[Code Project]],MATCH(MYCS[[#This Row],[Project Code and Name ]],DC[Code Project],0),6),"")</f>
        <v/>
      </c>
      <c r="F196" s="89"/>
      <c r="G196" s="89"/>
      <c r="H196" s="93"/>
      <c r="I196" s="93"/>
      <c r="J196" s="93"/>
      <c r="K196" s="93"/>
      <c r="L196" s="93"/>
      <c r="M196" s="93"/>
      <c r="N196" s="94">
        <f>J196+K196+L196+MYCS[[#This Row],[Non contractual commitments]]</f>
        <v>0</v>
      </c>
      <c r="O196" s="93"/>
      <c r="P196" s="93"/>
      <c r="Q196" s="93"/>
      <c r="R196" s="93"/>
      <c r="S196" s="93"/>
      <c r="T196" s="93"/>
      <c r="U196" s="94">
        <f>SUM(MYCS[[#This Row],[FY26-27 sum (signed)]:[Cumulative spending to end FY 24/25]],MYCS[[#This Row],[Approved budget FY 25/26]])</f>
        <v>0</v>
      </c>
      <c r="V196" s="95">
        <f>MYCS[[#This Row],[Total Project Commitments]]-MYCS[[#This Row],[Total approved cost of the project by DC (Value in UGX)]]</f>
        <v>0</v>
      </c>
      <c r="W196" s="89"/>
      <c r="X196" s="89"/>
      <c r="Y196" s="89"/>
      <c r="Z196" s="96"/>
    </row>
    <row r="197" spans="1:26" ht="21" x14ac:dyDescent="0.45">
      <c r="A197" s="89"/>
      <c r="B197" s="90" t="str">
        <f ca="1">IFERROR(OFFSET(DC[[#Headers],[Code Project]],MATCH(MYCS[[#This Row],[Project Code and Name ]],DC[Code Project],0),-3),"")</f>
        <v/>
      </c>
      <c r="C197" s="89"/>
      <c r="D197" s="91" t="str">
        <f ca="1">IFERROR(OFFSET(DC[[#Headers],[Code Project]],MATCH(MYCS[[#This Row],[Project Code and Name ]],DC[Code Project],0),1),"")</f>
        <v/>
      </c>
      <c r="E197" s="92" t="str">
        <f ca="1">IFERROR(OFFSET(DC[[#Headers],[Code Project]],MATCH(MYCS[[#This Row],[Project Code and Name ]],DC[Code Project],0),6),"")</f>
        <v/>
      </c>
      <c r="F197" s="89"/>
      <c r="G197" s="89"/>
      <c r="H197" s="93"/>
      <c r="I197" s="93"/>
      <c r="J197" s="93"/>
      <c r="K197" s="93"/>
      <c r="L197" s="93"/>
      <c r="M197" s="93"/>
      <c r="N197" s="94">
        <f>J197+K197+L197+MYCS[[#This Row],[Non contractual commitments]]</f>
        <v>0</v>
      </c>
      <c r="O197" s="93"/>
      <c r="P197" s="93"/>
      <c r="Q197" s="93"/>
      <c r="R197" s="93"/>
      <c r="S197" s="93"/>
      <c r="T197" s="93"/>
      <c r="U197" s="94">
        <f>SUM(MYCS[[#This Row],[FY26-27 sum (signed)]:[Cumulative spending to end FY 24/25]],MYCS[[#This Row],[Approved budget FY 25/26]])</f>
        <v>0</v>
      </c>
      <c r="V197" s="95">
        <f>MYCS[[#This Row],[Total Project Commitments]]-MYCS[[#This Row],[Total approved cost of the project by DC (Value in UGX)]]</f>
        <v>0</v>
      </c>
      <c r="W197" s="89"/>
      <c r="X197" s="89"/>
      <c r="Y197" s="89"/>
      <c r="Z197" s="96"/>
    </row>
    <row r="198" spans="1:26" ht="21" x14ac:dyDescent="0.45">
      <c r="A198" s="89"/>
      <c r="B198" s="90" t="str">
        <f ca="1">IFERROR(OFFSET(DC[[#Headers],[Code Project]],MATCH(MYCS[[#This Row],[Project Code and Name ]],DC[Code Project],0),-3),"")</f>
        <v/>
      </c>
      <c r="C198" s="89"/>
      <c r="D198" s="91" t="str">
        <f ca="1">IFERROR(OFFSET(DC[[#Headers],[Code Project]],MATCH(MYCS[[#This Row],[Project Code and Name ]],DC[Code Project],0),1),"")</f>
        <v/>
      </c>
      <c r="E198" s="92" t="str">
        <f ca="1">IFERROR(OFFSET(DC[[#Headers],[Code Project]],MATCH(MYCS[[#This Row],[Project Code and Name ]],DC[Code Project],0),6),"")</f>
        <v/>
      </c>
      <c r="F198" s="89"/>
      <c r="G198" s="89"/>
      <c r="H198" s="93"/>
      <c r="I198" s="93"/>
      <c r="J198" s="93"/>
      <c r="K198" s="93"/>
      <c r="L198" s="93"/>
      <c r="M198" s="93"/>
      <c r="N198" s="94">
        <f>J198+K198+L198+MYCS[[#This Row],[Non contractual commitments]]</f>
        <v>0</v>
      </c>
      <c r="O198" s="93"/>
      <c r="P198" s="93"/>
      <c r="Q198" s="93"/>
      <c r="R198" s="93"/>
      <c r="S198" s="93"/>
      <c r="T198" s="93"/>
      <c r="U198" s="94">
        <f>SUM(MYCS[[#This Row],[FY26-27 sum (signed)]:[Cumulative spending to end FY 24/25]],MYCS[[#This Row],[Approved budget FY 25/26]])</f>
        <v>0</v>
      </c>
      <c r="V198" s="95">
        <f>MYCS[[#This Row],[Total Project Commitments]]-MYCS[[#This Row],[Total approved cost of the project by DC (Value in UGX)]]</f>
        <v>0</v>
      </c>
      <c r="W198" s="89"/>
      <c r="X198" s="89"/>
      <c r="Y198" s="89"/>
      <c r="Z198" s="96"/>
    </row>
    <row r="199" spans="1:26" ht="21" x14ac:dyDescent="0.45">
      <c r="A199" s="89"/>
      <c r="B199" s="90" t="str">
        <f ca="1">IFERROR(OFFSET(DC[[#Headers],[Code Project]],MATCH(MYCS[[#This Row],[Project Code and Name ]],DC[Code Project],0),-3),"")</f>
        <v/>
      </c>
      <c r="C199" s="89"/>
      <c r="D199" s="91" t="str">
        <f ca="1">IFERROR(OFFSET(DC[[#Headers],[Code Project]],MATCH(MYCS[[#This Row],[Project Code and Name ]],DC[Code Project],0),1),"")</f>
        <v/>
      </c>
      <c r="E199" s="92" t="str">
        <f ca="1">IFERROR(OFFSET(DC[[#Headers],[Code Project]],MATCH(MYCS[[#This Row],[Project Code and Name ]],DC[Code Project],0),6),"")</f>
        <v/>
      </c>
      <c r="F199" s="89"/>
      <c r="G199" s="89"/>
      <c r="H199" s="93"/>
      <c r="I199" s="93"/>
      <c r="J199" s="93"/>
      <c r="K199" s="93"/>
      <c r="L199" s="93"/>
      <c r="M199" s="93"/>
      <c r="N199" s="94">
        <f>J199+K199+L199+MYCS[[#This Row],[Non contractual commitments]]</f>
        <v>0</v>
      </c>
      <c r="O199" s="93"/>
      <c r="P199" s="93"/>
      <c r="Q199" s="93"/>
      <c r="R199" s="93"/>
      <c r="S199" s="93"/>
      <c r="T199" s="93"/>
      <c r="U199" s="94">
        <f>SUM(MYCS[[#This Row],[FY26-27 sum (signed)]:[Cumulative spending to end FY 24/25]],MYCS[[#This Row],[Approved budget FY 25/26]])</f>
        <v>0</v>
      </c>
      <c r="V199" s="95">
        <f>MYCS[[#This Row],[Total Project Commitments]]-MYCS[[#This Row],[Total approved cost of the project by DC (Value in UGX)]]</f>
        <v>0</v>
      </c>
      <c r="W199" s="89"/>
      <c r="X199" s="89"/>
      <c r="Y199" s="89"/>
      <c r="Z199" s="96"/>
    </row>
    <row r="200" spans="1:26" ht="21" x14ac:dyDescent="0.45">
      <c r="A200" s="89"/>
      <c r="B200" s="90" t="str">
        <f ca="1">IFERROR(OFFSET(DC[[#Headers],[Code Project]],MATCH(MYCS[[#This Row],[Project Code and Name ]],DC[Code Project],0),-3),"")</f>
        <v/>
      </c>
      <c r="C200" s="89"/>
      <c r="D200" s="91" t="str">
        <f ca="1">IFERROR(OFFSET(DC[[#Headers],[Code Project]],MATCH(MYCS[[#This Row],[Project Code and Name ]],DC[Code Project],0),1),"")</f>
        <v/>
      </c>
      <c r="E200" s="92" t="str">
        <f ca="1">IFERROR(OFFSET(DC[[#Headers],[Code Project]],MATCH(MYCS[[#This Row],[Project Code and Name ]],DC[Code Project],0),6),"")</f>
        <v/>
      </c>
      <c r="F200" s="89"/>
      <c r="G200" s="89"/>
      <c r="H200" s="93"/>
      <c r="I200" s="93"/>
      <c r="J200" s="93"/>
      <c r="K200" s="93"/>
      <c r="L200" s="93"/>
      <c r="M200" s="93"/>
      <c r="N200" s="94">
        <f>J200+K200+L200+MYCS[[#This Row],[Non contractual commitments]]</f>
        <v>0</v>
      </c>
      <c r="O200" s="93"/>
      <c r="P200" s="93"/>
      <c r="Q200" s="93"/>
      <c r="R200" s="93"/>
      <c r="S200" s="93"/>
      <c r="T200" s="93"/>
      <c r="U200" s="94">
        <f>SUM(MYCS[[#This Row],[FY26-27 sum (signed)]:[Cumulative spending to end FY 24/25]],MYCS[[#This Row],[Approved budget FY 25/26]])</f>
        <v>0</v>
      </c>
      <c r="V200" s="95">
        <f>MYCS[[#This Row],[Total Project Commitments]]-MYCS[[#This Row],[Total approved cost of the project by DC (Value in UGX)]]</f>
        <v>0</v>
      </c>
      <c r="W200" s="89"/>
      <c r="X200" s="89"/>
      <c r="Y200" s="89"/>
      <c r="Z200" s="96"/>
    </row>
    <row r="201" spans="1:26" ht="21" x14ac:dyDescent="0.45">
      <c r="A201" s="89"/>
      <c r="B201" s="90" t="str">
        <f ca="1">IFERROR(OFFSET(DC[[#Headers],[Code Project]],MATCH(MYCS[[#This Row],[Project Code and Name ]],DC[Code Project],0),-3),"")</f>
        <v/>
      </c>
      <c r="C201" s="89"/>
      <c r="D201" s="91" t="str">
        <f ca="1">IFERROR(OFFSET(DC[[#Headers],[Code Project]],MATCH(MYCS[[#This Row],[Project Code and Name ]],DC[Code Project],0),1),"")</f>
        <v/>
      </c>
      <c r="E201" s="92" t="str">
        <f ca="1">IFERROR(OFFSET(DC[[#Headers],[Code Project]],MATCH(MYCS[[#This Row],[Project Code and Name ]],DC[Code Project],0),6),"")</f>
        <v/>
      </c>
      <c r="F201" s="89"/>
      <c r="G201" s="89"/>
      <c r="H201" s="93"/>
      <c r="I201" s="93"/>
      <c r="J201" s="93"/>
      <c r="K201" s="93"/>
      <c r="L201" s="93"/>
      <c r="M201" s="93"/>
      <c r="N201" s="94">
        <f>J201+K201+L201+MYCS[[#This Row],[Non contractual commitments]]</f>
        <v>0</v>
      </c>
      <c r="O201" s="93"/>
      <c r="P201" s="93"/>
      <c r="Q201" s="93"/>
      <c r="R201" s="93"/>
      <c r="S201" s="93"/>
      <c r="T201" s="93"/>
      <c r="U201" s="94">
        <f>SUM(MYCS[[#This Row],[FY26-27 sum (signed)]:[Cumulative spending to end FY 24/25]],MYCS[[#This Row],[Approved budget FY 25/26]])</f>
        <v>0</v>
      </c>
      <c r="V201" s="95">
        <f>MYCS[[#This Row],[Total Project Commitments]]-MYCS[[#This Row],[Total approved cost of the project by DC (Value in UGX)]]</f>
        <v>0</v>
      </c>
      <c r="W201" s="89"/>
      <c r="X201" s="89"/>
      <c r="Y201" s="89"/>
      <c r="Z201" s="96"/>
    </row>
    <row r="202" spans="1:26" ht="21" x14ac:dyDescent="0.45">
      <c r="A202" s="89"/>
      <c r="B202" s="90" t="str">
        <f ca="1">IFERROR(OFFSET(DC[[#Headers],[Code Project]],MATCH(MYCS[[#This Row],[Project Code and Name ]],DC[Code Project],0),-3),"")</f>
        <v/>
      </c>
      <c r="C202" s="89"/>
      <c r="D202" s="91" t="str">
        <f ca="1">IFERROR(OFFSET(DC[[#Headers],[Code Project]],MATCH(MYCS[[#This Row],[Project Code and Name ]],DC[Code Project],0),1),"")</f>
        <v/>
      </c>
      <c r="E202" s="92" t="str">
        <f ca="1">IFERROR(OFFSET(DC[[#Headers],[Code Project]],MATCH(MYCS[[#This Row],[Project Code and Name ]],DC[Code Project],0),6),"")</f>
        <v/>
      </c>
      <c r="F202" s="89"/>
      <c r="G202" s="89"/>
      <c r="H202" s="93"/>
      <c r="I202" s="93"/>
      <c r="J202" s="93"/>
      <c r="K202" s="93"/>
      <c r="L202" s="93"/>
      <c r="M202" s="93"/>
      <c r="N202" s="94">
        <f>J202+K202+L202+MYCS[[#This Row],[Non contractual commitments]]</f>
        <v>0</v>
      </c>
      <c r="O202" s="93"/>
      <c r="P202" s="93"/>
      <c r="Q202" s="93"/>
      <c r="R202" s="93"/>
      <c r="S202" s="93"/>
      <c r="T202" s="93"/>
      <c r="U202" s="94">
        <f>SUM(MYCS[[#This Row],[FY26-27 sum (signed)]:[Cumulative spending to end FY 24/25]],MYCS[[#This Row],[Approved budget FY 25/26]])</f>
        <v>0</v>
      </c>
      <c r="V202" s="95">
        <f>MYCS[[#This Row],[Total Project Commitments]]-MYCS[[#This Row],[Total approved cost of the project by DC (Value in UGX)]]</f>
        <v>0</v>
      </c>
      <c r="W202" s="89"/>
      <c r="X202" s="89"/>
      <c r="Y202" s="89"/>
      <c r="Z202" s="96"/>
    </row>
    <row r="203" spans="1:26" ht="21" x14ac:dyDescent="0.45">
      <c r="A203" s="89"/>
      <c r="B203" s="90" t="str">
        <f ca="1">IFERROR(OFFSET(DC[[#Headers],[Code Project]],MATCH(MYCS[[#This Row],[Project Code and Name ]],DC[Code Project],0),-3),"")</f>
        <v/>
      </c>
      <c r="C203" s="89"/>
      <c r="D203" s="91" t="str">
        <f ca="1">IFERROR(OFFSET(DC[[#Headers],[Code Project]],MATCH(MYCS[[#This Row],[Project Code and Name ]],DC[Code Project],0),1),"")</f>
        <v/>
      </c>
      <c r="E203" s="92" t="str">
        <f ca="1">IFERROR(OFFSET(DC[[#Headers],[Code Project]],MATCH(MYCS[[#This Row],[Project Code and Name ]],DC[Code Project],0),6),"")</f>
        <v/>
      </c>
      <c r="F203" s="89"/>
      <c r="G203" s="89"/>
      <c r="H203" s="93"/>
      <c r="I203" s="93"/>
      <c r="J203" s="93"/>
      <c r="K203" s="93"/>
      <c r="L203" s="93"/>
      <c r="M203" s="93"/>
      <c r="N203" s="94">
        <f>J203+K203+L203+MYCS[[#This Row],[Non contractual commitments]]</f>
        <v>0</v>
      </c>
      <c r="O203" s="93"/>
      <c r="P203" s="93"/>
      <c r="Q203" s="93"/>
      <c r="R203" s="93"/>
      <c r="S203" s="93"/>
      <c r="T203" s="93"/>
      <c r="U203" s="94">
        <f>SUM(MYCS[[#This Row],[FY26-27 sum (signed)]:[Cumulative spending to end FY 24/25]],MYCS[[#This Row],[Approved budget FY 25/26]])</f>
        <v>0</v>
      </c>
      <c r="V203" s="95">
        <f>MYCS[[#This Row],[Total Project Commitments]]-MYCS[[#This Row],[Total approved cost of the project by DC (Value in UGX)]]</f>
        <v>0</v>
      </c>
      <c r="W203" s="89"/>
      <c r="X203" s="89"/>
      <c r="Y203" s="89"/>
      <c r="Z203" s="96"/>
    </row>
    <row r="204" spans="1:26" ht="21" x14ac:dyDescent="0.45">
      <c r="A204" s="89"/>
      <c r="B204" s="90" t="str">
        <f ca="1">IFERROR(OFFSET(DC[[#Headers],[Code Project]],MATCH(MYCS[[#This Row],[Project Code and Name ]],DC[Code Project],0),-3),"")</f>
        <v/>
      </c>
      <c r="C204" s="89"/>
      <c r="D204" s="91" t="str">
        <f ca="1">IFERROR(OFFSET(DC[[#Headers],[Code Project]],MATCH(MYCS[[#This Row],[Project Code and Name ]],DC[Code Project],0),1),"")</f>
        <v/>
      </c>
      <c r="E204" s="92" t="str">
        <f ca="1">IFERROR(OFFSET(DC[[#Headers],[Code Project]],MATCH(MYCS[[#This Row],[Project Code and Name ]],DC[Code Project],0),6),"")</f>
        <v/>
      </c>
      <c r="F204" s="89"/>
      <c r="G204" s="89"/>
      <c r="H204" s="93"/>
      <c r="I204" s="93"/>
      <c r="J204" s="93"/>
      <c r="K204" s="93"/>
      <c r="L204" s="93"/>
      <c r="M204" s="93"/>
      <c r="N204" s="94">
        <f>J204+K204+L204+MYCS[[#This Row],[Non contractual commitments]]</f>
        <v>0</v>
      </c>
      <c r="O204" s="93"/>
      <c r="P204" s="93"/>
      <c r="Q204" s="93"/>
      <c r="R204" s="93"/>
      <c r="S204" s="93"/>
      <c r="T204" s="93"/>
      <c r="U204" s="94">
        <f>SUM(MYCS[[#This Row],[FY26-27 sum (signed)]:[Cumulative spending to end FY 24/25]],MYCS[[#This Row],[Approved budget FY 25/26]])</f>
        <v>0</v>
      </c>
      <c r="V204" s="95">
        <f>MYCS[[#This Row],[Total Project Commitments]]-MYCS[[#This Row],[Total approved cost of the project by DC (Value in UGX)]]</f>
        <v>0</v>
      </c>
      <c r="W204" s="89"/>
      <c r="X204" s="89"/>
      <c r="Y204" s="89"/>
      <c r="Z204" s="96"/>
    </row>
    <row r="205" spans="1:26" ht="21" x14ac:dyDescent="0.45">
      <c r="A205" s="89"/>
      <c r="B205" s="90" t="str">
        <f ca="1">IFERROR(OFFSET(DC[[#Headers],[Code Project]],MATCH(MYCS[[#This Row],[Project Code and Name ]],DC[Code Project],0),-3),"")</f>
        <v/>
      </c>
      <c r="C205" s="89"/>
      <c r="D205" s="91" t="str">
        <f ca="1">IFERROR(OFFSET(DC[[#Headers],[Code Project]],MATCH(MYCS[[#This Row],[Project Code and Name ]],DC[Code Project],0),1),"")</f>
        <v/>
      </c>
      <c r="E205" s="92" t="str">
        <f ca="1">IFERROR(OFFSET(DC[[#Headers],[Code Project]],MATCH(MYCS[[#This Row],[Project Code and Name ]],DC[Code Project],0),6),"")</f>
        <v/>
      </c>
      <c r="F205" s="89"/>
      <c r="G205" s="89"/>
      <c r="H205" s="93"/>
      <c r="I205" s="93"/>
      <c r="J205" s="93"/>
      <c r="K205" s="93"/>
      <c r="L205" s="93"/>
      <c r="M205" s="93"/>
      <c r="N205" s="94">
        <f>J205+K205+L205+MYCS[[#This Row],[Non contractual commitments]]</f>
        <v>0</v>
      </c>
      <c r="O205" s="93"/>
      <c r="P205" s="93"/>
      <c r="Q205" s="93"/>
      <c r="R205" s="93"/>
      <c r="S205" s="93"/>
      <c r="T205" s="93"/>
      <c r="U205" s="94">
        <f>SUM(MYCS[[#This Row],[FY26-27 sum (signed)]:[Cumulative spending to end FY 24/25]],MYCS[[#This Row],[Approved budget FY 25/26]])</f>
        <v>0</v>
      </c>
      <c r="V205" s="95">
        <f>MYCS[[#This Row],[Total Project Commitments]]-MYCS[[#This Row],[Total approved cost of the project by DC (Value in UGX)]]</f>
        <v>0</v>
      </c>
      <c r="W205" s="89"/>
      <c r="X205" s="89"/>
      <c r="Y205" s="89"/>
      <c r="Z205" s="96"/>
    </row>
    <row r="206" spans="1:26" ht="21" x14ac:dyDescent="0.45">
      <c r="A206" s="89"/>
      <c r="B206" s="90" t="str">
        <f ca="1">IFERROR(OFFSET(DC[[#Headers],[Code Project]],MATCH(MYCS[[#This Row],[Project Code and Name ]],DC[Code Project],0),-3),"")</f>
        <v/>
      </c>
      <c r="C206" s="89"/>
      <c r="D206" s="91" t="str">
        <f ca="1">IFERROR(OFFSET(DC[[#Headers],[Code Project]],MATCH(MYCS[[#This Row],[Project Code and Name ]],DC[Code Project],0),1),"")</f>
        <v/>
      </c>
      <c r="E206" s="92" t="str">
        <f ca="1">IFERROR(OFFSET(DC[[#Headers],[Code Project]],MATCH(MYCS[[#This Row],[Project Code and Name ]],DC[Code Project],0),6),"")</f>
        <v/>
      </c>
      <c r="F206" s="89"/>
      <c r="G206" s="89"/>
      <c r="H206" s="93"/>
      <c r="I206" s="93"/>
      <c r="J206" s="93"/>
      <c r="K206" s="93"/>
      <c r="L206" s="93"/>
      <c r="M206" s="93"/>
      <c r="N206" s="94">
        <f>J206+K206+L206+MYCS[[#This Row],[Non contractual commitments]]</f>
        <v>0</v>
      </c>
      <c r="O206" s="93"/>
      <c r="P206" s="93"/>
      <c r="Q206" s="93"/>
      <c r="R206" s="93"/>
      <c r="S206" s="93"/>
      <c r="T206" s="93"/>
      <c r="U206" s="94">
        <f>SUM(MYCS[[#This Row],[FY26-27 sum (signed)]:[Cumulative spending to end FY 24/25]],MYCS[[#This Row],[Approved budget FY 25/26]])</f>
        <v>0</v>
      </c>
      <c r="V206" s="95">
        <f>MYCS[[#This Row],[Total Project Commitments]]-MYCS[[#This Row],[Total approved cost of the project by DC (Value in UGX)]]</f>
        <v>0</v>
      </c>
      <c r="W206" s="89"/>
      <c r="X206" s="89"/>
      <c r="Y206" s="89"/>
      <c r="Z206" s="96"/>
    </row>
    <row r="207" spans="1:26" ht="21" x14ac:dyDescent="0.45">
      <c r="A207" s="89"/>
      <c r="B207" s="90" t="str">
        <f ca="1">IFERROR(OFFSET(DC[[#Headers],[Code Project]],MATCH(MYCS[[#This Row],[Project Code and Name ]],DC[Code Project],0),-3),"")</f>
        <v/>
      </c>
      <c r="C207" s="89"/>
      <c r="D207" s="91" t="str">
        <f ca="1">IFERROR(OFFSET(DC[[#Headers],[Code Project]],MATCH(MYCS[[#This Row],[Project Code and Name ]],DC[Code Project],0),1),"")</f>
        <v/>
      </c>
      <c r="E207" s="92" t="str">
        <f ca="1">IFERROR(OFFSET(DC[[#Headers],[Code Project]],MATCH(MYCS[[#This Row],[Project Code and Name ]],DC[Code Project],0),6),"")</f>
        <v/>
      </c>
      <c r="F207" s="89"/>
      <c r="G207" s="89"/>
      <c r="H207" s="93"/>
      <c r="I207" s="93"/>
      <c r="J207" s="93"/>
      <c r="K207" s="93"/>
      <c r="L207" s="93"/>
      <c r="M207" s="93"/>
      <c r="N207" s="94">
        <f>J207+K207+L207+MYCS[[#This Row],[Non contractual commitments]]</f>
        <v>0</v>
      </c>
      <c r="O207" s="93"/>
      <c r="P207" s="93"/>
      <c r="Q207" s="93"/>
      <c r="R207" s="93"/>
      <c r="S207" s="93"/>
      <c r="T207" s="93"/>
      <c r="U207" s="94">
        <f>SUM(MYCS[[#This Row],[FY26-27 sum (signed)]:[Cumulative spending to end FY 24/25]],MYCS[[#This Row],[Approved budget FY 25/26]])</f>
        <v>0</v>
      </c>
      <c r="V207" s="95">
        <f>MYCS[[#This Row],[Total Project Commitments]]-MYCS[[#This Row],[Total approved cost of the project by DC (Value in UGX)]]</f>
        <v>0</v>
      </c>
      <c r="W207" s="89"/>
      <c r="X207" s="89"/>
      <c r="Y207" s="89"/>
      <c r="Z207" s="96"/>
    </row>
    <row r="208" spans="1:26" ht="21" x14ac:dyDescent="0.45">
      <c r="A208" s="89"/>
      <c r="B208" s="90" t="str">
        <f ca="1">IFERROR(OFFSET(DC[[#Headers],[Code Project]],MATCH(MYCS[[#This Row],[Project Code and Name ]],DC[Code Project],0),-3),"")</f>
        <v/>
      </c>
      <c r="C208" s="89"/>
      <c r="D208" s="91" t="str">
        <f ca="1">IFERROR(OFFSET(DC[[#Headers],[Code Project]],MATCH(MYCS[[#This Row],[Project Code and Name ]],DC[Code Project],0),1),"")</f>
        <v/>
      </c>
      <c r="E208" s="92" t="str">
        <f ca="1">IFERROR(OFFSET(DC[[#Headers],[Code Project]],MATCH(MYCS[[#This Row],[Project Code and Name ]],DC[Code Project],0),6),"")</f>
        <v/>
      </c>
      <c r="F208" s="89"/>
      <c r="G208" s="89"/>
      <c r="H208" s="93"/>
      <c r="I208" s="93"/>
      <c r="J208" s="93"/>
      <c r="K208" s="93"/>
      <c r="L208" s="93"/>
      <c r="M208" s="93"/>
      <c r="N208" s="94">
        <f>J208+K208+L208+MYCS[[#This Row],[Non contractual commitments]]</f>
        <v>0</v>
      </c>
      <c r="O208" s="93"/>
      <c r="P208" s="93"/>
      <c r="Q208" s="93"/>
      <c r="R208" s="93"/>
      <c r="S208" s="93"/>
      <c r="T208" s="93"/>
      <c r="U208" s="94">
        <f>SUM(MYCS[[#This Row],[FY26-27 sum (signed)]:[Cumulative spending to end FY 24/25]],MYCS[[#This Row],[Approved budget FY 25/26]])</f>
        <v>0</v>
      </c>
      <c r="V208" s="95">
        <f>MYCS[[#This Row],[Total Project Commitments]]-MYCS[[#This Row],[Total approved cost of the project by DC (Value in UGX)]]</f>
        <v>0</v>
      </c>
      <c r="W208" s="89"/>
      <c r="X208" s="89"/>
      <c r="Y208" s="89"/>
      <c r="Z208" s="96"/>
    </row>
    <row r="209" spans="1:26" ht="21" x14ac:dyDescent="0.45">
      <c r="A209" s="89"/>
      <c r="B209" s="90" t="str">
        <f ca="1">IFERROR(OFFSET(DC[[#Headers],[Code Project]],MATCH(MYCS[[#This Row],[Project Code and Name ]],DC[Code Project],0),-3),"")</f>
        <v/>
      </c>
      <c r="C209" s="89"/>
      <c r="D209" s="91" t="str">
        <f ca="1">IFERROR(OFFSET(DC[[#Headers],[Code Project]],MATCH(MYCS[[#This Row],[Project Code and Name ]],DC[Code Project],0),1),"")</f>
        <v/>
      </c>
      <c r="E209" s="92" t="str">
        <f ca="1">IFERROR(OFFSET(DC[[#Headers],[Code Project]],MATCH(MYCS[[#This Row],[Project Code and Name ]],DC[Code Project],0),6),"")</f>
        <v/>
      </c>
      <c r="F209" s="89"/>
      <c r="G209" s="89"/>
      <c r="H209" s="93"/>
      <c r="I209" s="93"/>
      <c r="J209" s="93"/>
      <c r="K209" s="93"/>
      <c r="L209" s="93"/>
      <c r="M209" s="93"/>
      <c r="N209" s="94">
        <f>J209+K209+L209+MYCS[[#This Row],[Non contractual commitments]]</f>
        <v>0</v>
      </c>
      <c r="O209" s="93"/>
      <c r="P209" s="93"/>
      <c r="Q209" s="93"/>
      <c r="R209" s="93"/>
      <c r="S209" s="93"/>
      <c r="T209" s="93"/>
      <c r="U209" s="94">
        <f>SUM(MYCS[[#This Row],[FY26-27 sum (signed)]:[Cumulative spending to end FY 24/25]],MYCS[[#This Row],[Approved budget FY 25/26]])</f>
        <v>0</v>
      </c>
      <c r="V209" s="95">
        <f>MYCS[[#This Row],[Total Project Commitments]]-MYCS[[#This Row],[Total approved cost of the project by DC (Value in UGX)]]</f>
        <v>0</v>
      </c>
      <c r="W209" s="89"/>
      <c r="X209" s="89"/>
      <c r="Y209" s="89"/>
      <c r="Z209" s="96"/>
    </row>
    <row r="210" spans="1:26" ht="21" x14ac:dyDescent="0.45">
      <c r="A210" s="89"/>
      <c r="B210" s="90" t="str">
        <f ca="1">IFERROR(OFFSET(DC[[#Headers],[Code Project]],MATCH(MYCS[[#This Row],[Project Code and Name ]],DC[Code Project],0),-3),"")</f>
        <v/>
      </c>
      <c r="C210" s="89"/>
      <c r="D210" s="91" t="str">
        <f ca="1">IFERROR(OFFSET(DC[[#Headers],[Code Project]],MATCH(MYCS[[#This Row],[Project Code and Name ]],DC[Code Project],0),1),"")</f>
        <v/>
      </c>
      <c r="E210" s="92" t="str">
        <f ca="1">IFERROR(OFFSET(DC[[#Headers],[Code Project]],MATCH(MYCS[[#This Row],[Project Code and Name ]],DC[Code Project],0),6),"")</f>
        <v/>
      </c>
      <c r="F210" s="89"/>
      <c r="G210" s="89"/>
      <c r="H210" s="93"/>
      <c r="I210" s="93"/>
      <c r="J210" s="93"/>
      <c r="K210" s="93"/>
      <c r="L210" s="93"/>
      <c r="M210" s="93"/>
      <c r="N210" s="94">
        <f>J210+K210+L210+MYCS[[#This Row],[Non contractual commitments]]</f>
        <v>0</v>
      </c>
      <c r="O210" s="93"/>
      <c r="P210" s="93"/>
      <c r="Q210" s="93"/>
      <c r="R210" s="93"/>
      <c r="S210" s="93"/>
      <c r="T210" s="93"/>
      <c r="U210" s="94">
        <f>SUM(MYCS[[#This Row],[FY26-27 sum (signed)]:[Cumulative spending to end FY 24/25]],MYCS[[#This Row],[Approved budget FY 25/26]])</f>
        <v>0</v>
      </c>
      <c r="V210" s="95">
        <f>MYCS[[#This Row],[Total Project Commitments]]-MYCS[[#This Row],[Total approved cost of the project by DC (Value in UGX)]]</f>
        <v>0</v>
      </c>
      <c r="W210" s="89"/>
      <c r="X210" s="89"/>
      <c r="Y210" s="89"/>
      <c r="Z210" s="96"/>
    </row>
    <row r="211" spans="1:26" ht="21" x14ac:dyDescent="0.45">
      <c r="A211" s="89"/>
      <c r="B211" s="90" t="str">
        <f ca="1">IFERROR(OFFSET(DC[[#Headers],[Code Project]],MATCH(MYCS[[#This Row],[Project Code and Name ]],DC[Code Project],0),-3),"")</f>
        <v/>
      </c>
      <c r="C211" s="89"/>
      <c r="D211" s="91" t="str">
        <f ca="1">IFERROR(OFFSET(DC[[#Headers],[Code Project]],MATCH(MYCS[[#This Row],[Project Code and Name ]],DC[Code Project],0),1),"")</f>
        <v/>
      </c>
      <c r="E211" s="92" t="str">
        <f ca="1">IFERROR(OFFSET(DC[[#Headers],[Code Project]],MATCH(MYCS[[#This Row],[Project Code and Name ]],DC[Code Project],0),6),"")</f>
        <v/>
      </c>
      <c r="F211" s="89"/>
      <c r="G211" s="89"/>
      <c r="H211" s="93"/>
      <c r="I211" s="93"/>
      <c r="J211" s="93"/>
      <c r="K211" s="93"/>
      <c r="L211" s="93"/>
      <c r="M211" s="93"/>
      <c r="N211" s="94">
        <f>J211+K211+L211+MYCS[[#This Row],[Non contractual commitments]]</f>
        <v>0</v>
      </c>
      <c r="O211" s="93"/>
      <c r="P211" s="93"/>
      <c r="Q211" s="93"/>
      <c r="R211" s="93"/>
      <c r="S211" s="93"/>
      <c r="T211" s="93"/>
      <c r="U211" s="94">
        <f>SUM(MYCS[[#This Row],[FY26-27 sum (signed)]:[Cumulative spending to end FY 24/25]],MYCS[[#This Row],[Approved budget FY 25/26]])</f>
        <v>0</v>
      </c>
      <c r="V211" s="95">
        <f>MYCS[[#This Row],[Total Project Commitments]]-MYCS[[#This Row],[Total approved cost of the project by DC (Value in UGX)]]</f>
        <v>0</v>
      </c>
      <c r="W211" s="89"/>
      <c r="X211" s="89"/>
      <c r="Y211" s="89"/>
      <c r="Z211" s="96"/>
    </row>
    <row r="212" spans="1:26" ht="21" x14ac:dyDescent="0.45">
      <c r="A212" s="89"/>
      <c r="B212" s="90" t="str">
        <f ca="1">IFERROR(OFFSET(DC[[#Headers],[Code Project]],MATCH(MYCS[[#This Row],[Project Code and Name ]],DC[Code Project],0),-3),"")</f>
        <v/>
      </c>
      <c r="C212" s="89"/>
      <c r="D212" s="91" t="str">
        <f ca="1">IFERROR(OFFSET(DC[[#Headers],[Code Project]],MATCH(MYCS[[#This Row],[Project Code and Name ]],DC[Code Project],0),1),"")</f>
        <v/>
      </c>
      <c r="E212" s="92" t="str">
        <f ca="1">IFERROR(OFFSET(DC[[#Headers],[Code Project]],MATCH(MYCS[[#This Row],[Project Code and Name ]],DC[Code Project],0),6),"")</f>
        <v/>
      </c>
      <c r="F212" s="89"/>
      <c r="G212" s="89"/>
      <c r="H212" s="93"/>
      <c r="I212" s="93"/>
      <c r="J212" s="93"/>
      <c r="K212" s="93"/>
      <c r="L212" s="93"/>
      <c r="M212" s="93"/>
      <c r="N212" s="94">
        <f>J212+K212+L212+MYCS[[#This Row],[Non contractual commitments]]</f>
        <v>0</v>
      </c>
      <c r="O212" s="93"/>
      <c r="P212" s="93"/>
      <c r="Q212" s="93"/>
      <c r="R212" s="93"/>
      <c r="S212" s="93"/>
      <c r="T212" s="93"/>
      <c r="U212" s="94">
        <f>SUM(MYCS[[#This Row],[FY26-27 sum (signed)]:[Cumulative spending to end FY 24/25]],MYCS[[#This Row],[Approved budget FY 25/26]])</f>
        <v>0</v>
      </c>
      <c r="V212" s="95">
        <f>MYCS[[#This Row],[Total Project Commitments]]-MYCS[[#This Row],[Total approved cost of the project by DC (Value in UGX)]]</f>
        <v>0</v>
      </c>
      <c r="W212" s="89"/>
      <c r="X212" s="89"/>
      <c r="Y212" s="89"/>
      <c r="Z212" s="96"/>
    </row>
    <row r="213" spans="1:26" ht="21" x14ac:dyDescent="0.45">
      <c r="A213" s="89"/>
      <c r="B213" s="90" t="str">
        <f ca="1">IFERROR(OFFSET(DC[[#Headers],[Code Project]],MATCH(MYCS[[#This Row],[Project Code and Name ]],DC[Code Project],0),-3),"")</f>
        <v/>
      </c>
      <c r="C213" s="89"/>
      <c r="D213" s="91" t="str">
        <f ca="1">IFERROR(OFFSET(DC[[#Headers],[Code Project]],MATCH(MYCS[[#This Row],[Project Code and Name ]],DC[Code Project],0),1),"")</f>
        <v/>
      </c>
      <c r="E213" s="92" t="str">
        <f ca="1">IFERROR(OFFSET(DC[[#Headers],[Code Project]],MATCH(MYCS[[#This Row],[Project Code and Name ]],DC[Code Project],0),6),"")</f>
        <v/>
      </c>
      <c r="F213" s="89"/>
      <c r="G213" s="89"/>
      <c r="H213" s="93"/>
      <c r="I213" s="93"/>
      <c r="J213" s="93"/>
      <c r="K213" s="93"/>
      <c r="L213" s="93"/>
      <c r="M213" s="93"/>
      <c r="N213" s="94">
        <f>J213+K213+L213+MYCS[[#This Row],[Non contractual commitments]]</f>
        <v>0</v>
      </c>
      <c r="O213" s="93"/>
      <c r="P213" s="93"/>
      <c r="Q213" s="93"/>
      <c r="R213" s="93"/>
      <c r="S213" s="93"/>
      <c r="T213" s="93"/>
      <c r="U213" s="94">
        <f>SUM(MYCS[[#This Row],[FY26-27 sum (signed)]:[Cumulative spending to end FY 24/25]],MYCS[[#This Row],[Approved budget FY 25/26]])</f>
        <v>0</v>
      </c>
      <c r="V213" s="95">
        <f>MYCS[[#This Row],[Total Project Commitments]]-MYCS[[#This Row],[Total approved cost of the project by DC (Value in UGX)]]</f>
        <v>0</v>
      </c>
      <c r="W213" s="89"/>
      <c r="X213" s="89"/>
      <c r="Y213" s="89"/>
      <c r="Z213" s="96"/>
    </row>
    <row r="214" spans="1:26" ht="21" x14ac:dyDescent="0.45">
      <c r="A214" s="89"/>
      <c r="B214" s="90" t="str">
        <f ca="1">IFERROR(OFFSET(DC[[#Headers],[Code Project]],MATCH(MYCS[[#This Row],[Project Code and Name ]],DC[Code Project],0),-3),"")</f>
        <v/>
      </c>
      <c r="C214" s="89"/>
      <c r="D214" s="91" t="str">
        <f ca="1">IFERROR(OFFSET(DC[[#Headers],[Code Project]],MATCH(MYCS[[#This Row],[Project Code and Name ]],DC[Code Project],0),1),"")</f>
        <v/>
      </c>
      <c r="E214" s="92" t="str">
        <f ca="1">IFERROR(OFFSET(DC[[#Headers],[Code Project]],MATCH(MYCS[[#This Row],[Project Code and Name ]],DC[Code Project],0),6),"")</f>
        <v/>
      </c>
      <c r="F214" s="89"/>
      <c r="G214" s="89"/>
      <c r="H214" s="93"/>
      <c r="I214" s="93"/>
      <c r="J214" s="93"/>
      <c r="K214" s="93"/>
      <c r="L214" s="93"/>
      <c r="M214" s="93"/>
      <c r="N214" s="94">
        <f>J214+K214+L214+MYCS[[#This Row],[Non contractual commitments]]</f>
        <v>0</v>
      </c>
      <c r="O214" s="93"/>
      <c r="P214" s="93"/>
      <c r="Q214" s="93"/>
      <c r="R214" s="93"/>
      <c r="S214" s="93"/>
      <c r="T214" s="93"/>
      <c r="U214" s="94">
        <f>SUM(MYCS[[#This Row],[FY26-27 sum (signed)]:[Cumulative spending to end FY 24/25]],MYCS[[#This Row],[Approved budget FY 25/26]])</f>
        <v>0</v>
      </c>
      <c r="V214" s="95">
        <f>MYCS[[#This Row],[Total Project Commitments]]-MYCS[[#This Row],[Total approved cost of the project by DC (Value in UGX)]]</f>
        <v>0</v>
      </c>
      <c r="W214" s="89"/>
      <c r="X214" s="89"/>
      <c r="Y214" s="89"/>
      <c r="Z214" s="96"/>
    </row>
    <row r="215" spans="1:26" ht="21" x14ac:dyDescent="0.45">
      <c r="A215" s="89"/>
      <c r="B215" s="90" t="str">
        <f ca="1">IFERROR(OFFSET(DC[[#Headers],[Code Project]],MATCH(MYCS[[#This Row],[Project Code and Name ]],DC[Code Project],0),-3),"")</f>
        <v/>
      </c>
      <c r="C215" s="89"/>
      <c r="D215" s="91" t="str">
        <f ca="1">IFERROR(OFFSET(DC[[#Headers],[Code Project]],MATCH(MYCS[[#This Row],[Project Code and Name ]],DC[Code Project],0),1),"")</f>
        <v/>
      </c>
      <c r="E215" s="92" t="str">
        <f ca="1">IFERROR(OFFSET(DC[[#Headers],[Code Project]],MATCH(MYCS[[#This Row],[Project Code and Name ]],DC[Code Project],0),6),"")</f>
        <v/>
      </c>
      <c r="F215" s="89"/>
      <c r="G215" s="89"/>
      <c r="H215" s="93"/>
      <c r="I215" s="93"/>
      <c r="J215" s="93"/>
      <c r="K215" s="93"/>
      <c r="L215" s="93"/>
      <c r="M215" s="93"/>
      <c r="N215" s="94">
        <f>J215+K215+L215+MYCS[[#This Row],[Non contractual commitments]]</f>
        <v>0</v>
      </c>
      <c r="O215" s="93"/>
      <c r="P215" s="93"/>
      <c r="Q215" s="93"/>
      <c r="R215" s="93"/>
      <c r="S215" s="93"/>
      <c r="T215" s="93"/>
      <c r="U215" s="94">
        <f>SUM(MYCS[[#This Row],[FY26-27 sum (signed)]:[Cumulative spending to end FY 24/25]],MYCS[[#This Row],[Approved budget FY 25/26]])</f>
        <v>0</v>
      </c>
      <c r="V215" s="95">
        <f>MYCS[[#This Row],[Total Project Commitments]]-MYCS[[#This Row],[Total approved cost of the project by DC (Value in UGX)]]</f>
        <v>0</v>
      </c>
      <c r="W215" s="89"/>
      <c r="X215" s="89"/>
      <c r="Y215" s="89"/>
      <c r="Z215" s="96"/>
    </row>
    <row r="216" spans="1:26" ht="21" x14ac:dyDescent="0.45">
      <c r="A216" s="89"/>
      <c r="B216" s="90" t="str">
        <f ca="1">IFERROR(OFFSET(DC[[#Headers],[Code Project]],MATCH(MYCS[[#This Row],[Project Code and Name ]],DC[Code Project],0),-3),"")</f>
        <v/>
      </c>
      <c r="C216" s="89"/>
      <c r="D216" s="91" t="str">
        <f ca="1">IFERROR(OFFSET(DC[[#Headers],[Code Project]],MATCH(MYCS[[#This Row],[Project Code and Name ]],DC[Code Project],0),1),"")</f>
        <v/>
      </c>
      <c r="E216" s="92" t="str">
        <f ca="1">IFERROR(OFFSET(DC[[#Headers],[Code Project]],MATCH(MYCS[[#This Row],[Project Code and Name ]],DC[Code Project],0),6),"")</f>
        <v/>
      </c>
      <c r="F216" s="89"/>
      <c r="G216" s="89"/>
      <c r="H216" s="93"/>
      <c r="I216" s="93"/>
      <c r="J216" s="93"/>
      <c r="K216" s="93"/>
      <c r="L216" s="93"/>
      <c r="M216" s="93"/>
      <c r="N216" s="94">
        <f>J216+K216+L216+MYCS[[#This Row],[Non contractual commitments]]</f>
        <v>0</v>
      </c>
      <c r="O216" s="93"/>
      <c r="P216" s="93"/>
      <c r="Q216" s="93"/>
      <c r="R216" s="93"/>
      <c r="S216" s="93"/>
      <c r="T216" s="93"/>
      <c r="U216" s="94">
        <f>SUM(MYCS[[#This Row],[FY26-27 sum (signed)]:[Cumulative spending to end FY 24/25]],MYCS[[#This Row],[Approved budget FY 25/26]])</f>
        <v>0</v>
      </c>
      <c r="V216" s="95">
        <f>MYCS[[#This Row],[Total Project Commitments]]-MYCS[[#This Row],[Total approved cost of the project by DC (Value in UGX)]]</f>
        <v>0</v>
      </c>
      <c r="W216" s="89"/>
      <c r="X216" s="89"/>
      <c r="Y216" s="89"/>
      <c r="Z216" s="96"/>
    </row>
    <row r="217" spans="1:26" ht="21" x14ac:dyDescent="0.45">
      <c r="A217" s="89"/>
      <c r="B217" s="90" t="str">
        <f ca="1">IFERROR(OFFSET(DC[[#Headers],[Code Project]],MATCH(MYCS[[#This Row],[Project Code and Name ]],DC[Code Project],0),-3),"")</f>
        <v/>
      </c>
      <c r="C217" s="89"/>
      <c r="D217" s="91" t="str">
        <f ca="1">IFERROR(OFFSET(DC[[#Headers],[Code Project]],MATCH(MYCS[[#This Row],[Project Code and Name ]],DC[Code Project],0),1),"")</f>
        <v/>
      </c>
      <c r="E217" s="92" t="str">
        <f ca="1">IFERROR(OFFSET(DC[[#Headers],[Code Project]],MATCH(MYCS[[#This Row],[Project Code and Name ]],DC[Code Project],0),6),"")</f>
        <v/>
      </c>
      <c r="F217" s="89"/>
      <c r="G217" s="89"/>
      <c r="H217" s="93"/>
      <c r="I217" s="93"/>
      <c r="J217" s="93"/>
      <c r="K217" s="93"/>
      <c r="L217" s="93"/>
      <c r="M217" s="93"/>
      <c r="N217" s="94">
        <f>J217+K217+L217+MYCS[[#This Row],[Non contractual commitments]]</f>
        <v>0</v>
      </c>
      <c r="O217" s="93"/>
      <c r="P217" s="93"/>
      <c r="Q217" s="93"/>
      <c r="R217" s="93"/>
      <c r="S217" s="93"/>
      <c r="T217" s="93"/>
      <c r="U217" s="94">
        <f>SUM(MYCS[[#This Row],[FY26-27 sum (signed)]:[Cumulative spending to end FY 24/25]],MYCS[[#This Row],[Approved budget FY 25/26]])</f>
        <v>0</v>
      </c>
      <c r="V217" s="95">
        <f>MYCS[[#This Row],[Total Project Commitments]]-MYCS[[#This Row],[Total approved cost of the project by DC (Value in UGX)]]</f>
        <v>0</v>
      </c>
      <c r="W217" s="89"/>
      <c r="X217" s="89"/>
      <c r="Y217" s="89"/>
      <c r="Z217" s="96"/>
    </row>
    <row r="218" spans="1:26" ht="21" x14ac:dyDescent="0.45">
      <c r="A218" s="89"/>
      <c r="B218" s="90" t="str">
        <f ca="1">IFERROR(OFFSET(DC[[#Headers],[Code Project]],MATCH(MYCS[[#This Row],[Project Code and Name ]],DC[Code Project],0),-3),"")</f>
        <v/>
      </c>
      <c r="C218" s="89"/>
      <c r="D218" s="91" t="str">
        <f ca="1">IFERROR(OFFSET(DC[[#Headers],[Code Project]],MATCH(MYCS[[#This Row],[Project Code and Name ]],DC[Code Project],0),1),"")</f>
        <v/>
      </c>
      <c r="E218" s="92" t="str">
        <f ca="1">IFERROR(OFFSET(DC[[#Headers],[Code Project]],MATCH(MYCS[[#This Row],[Project Code and Name ]],DC[Code Project],0),6),"")</f>
        <v/>
      </c>
      <c r="F218" s="89"/>
      <c r="G218" s="89"/>
      <c r="H218" s="93"/>
      <c r="I218" s="93"/>
      <c r="J218" s="93"/>
      <c r="K218" s="93"/>
      <c r="L218" s="93"/>
      <c r="M218" s="93"/>
      <c r="N218" s="94">
        <f>J218+K218+L218+MYCS[[#This Row],[Non contractual commitments]]</f>
        <v>0</v>
      </c>
      <c r="O218" s="93"/>
      <c r="P218" s="93"/>
      <c r="Q218" s="93"/>
      <c r="R218" s="93"/>
      <c r="S218" s="93"/>
      <c r="T218" s="93"/>
      <c r="U218" s="94">
        <f>SUM(MYCS[[#This Row],[FY26-27 sum (signed)]:[Cumulative spending to end FY 24/25]],MYCS[[#This Row],[Approved budget FY 25/26]])</f>
        <v>0</v>
      </c>
      <c r="V218" s="95">
        <f>MYCS[[#This Row],[Total Project Commitments]]-MYCS[[#This Row],[Total approved cost of the project by DC (Value in UGX)]]</f>
        <v>0</v>
      </c>
      <c r="W218" s="89"/>
      <c r="X218" s="89"/>
      <c r="Y218" s="89"/>
      <c r="Z218" s="96"/>
    </row>
    <row r="219" spans="1:26" ht="21" x14ac:dyDescent="0.45">
      <c r="A219" s="89"/>
      <c r="B219" s="90" t="str">
        <f ca="1">IFERROR(OFFSET(DC[[#Headers],[Code Project]],MATCH(MYCS[[#This Row],[Project Code and Name ]],DC[Code Project],0),-3),"")</f>
        <v/>
      </c>
      <c r="C219" s="89"/>
      <c r="D219" s="91" t="str">
        <f ca="1">IFERROR(OFFSET(DC[[#Headers],[Code Project]],MATCH(MYCS[[#This Row],[Project Code and Name ]],DC[Code Project],0),1),"")</f>
        <v/>
      </c>
      <c r="E219" s="92" t="str">
        <f ca="1">IFERROR(OFFSET(DC[[#Headers],[Code Project]],MATCH(MYCS[[#This Row],[Project Code and Name ]],DC[Code Project],0),6),"")</f>
        <v/>
      </c>
      <c r="F219" s="89"/>
      <c r="G219" s="89"/>
      <c r="H219" s="93"/>
      <c r="I219" s="93"/>
      <c r="J219" s="93"/>
      <c r="K219" s="93"/>
      <c r="L219" s="93"/>
      <c r="M219" s="93"/>
      <c r="N219" s="94">
        <f>J219+K219+L219+MYCS[[#This Row],[Non contractual commitments]]</f>
        <v>0</v>
      </c>
      <c r="O219" s="93"/>
      <c r="P219" s="93"/>
      <c r="Q219" s="93"/>
      <c r="R219" s="93"/>
      <c r="S219" s="93"/>
      <c r="T219" s="93"/>
      <c r="U219" s="94">
        <f>SUM(MYCS[[#This Row],[FY26-27 sum (signed)]:[Cumulative spending to end FY 24/25]],MYCS[[#This Row],[Approved budget FY 25/26]])</f>
        <v>0</v>
      </c>
      <c r="V219" s="95">
        <f>MYCS[[#This Row],[Total Project Commitments]]-MYCS[[#This Row],[Total approved cost of the project by DC (Value in UGX)]]</f>
        <v>0</v>
      </c>
      <c r="W219" s="89"/>
      <c r="X219" s="89"/>
      <c r="Y219" s="89"/>
      <c r="Z219" s="96"/>
    </row>
    <row r="220" spans="1:26" ht="21" x14ac:dyDescent="0.45">
      <c r="A220" s="89"/>
      <c r="B220" s="90" t="str">
        <f ca="1">IFERROR(OFFSET(DC[[#Headers],[Code Project]],MATCH(MYCS[[#This Row],[Project Code and Name ]],DC[Code Project],0),-3),"")</f>
        <v/>
      </c>
      <c r="C220" s="89"/>
      <c r="D220" s="91" t="str">
        <f ca="1">IFERROR(OFFSET(DC[[#Headers],[Code Project]],MATCH(MYCS[[#This Row],[Project Code and Name ]],DC[Code Project],0),1),"")</f>
        <v/>
      </c>
      <c r="E220" s="92" t="str">
        <f ca="1">IFERROR(OFFSET(DC[[#Headers],[Code Project]],MATCH(MYCS[[#This Row],[Project Code and Name ]],DC[Code Project],0),6),"")</f>
        <v/>
      </c>
      <c r="F220" s="89"/>
      <c r="G220" s="89"/>
      <c r="H220" s="93"/>
      <c r="I220" s="93"/>
      <c r="J220" s="93"/>
      <c r="K220" s="93"/>
      <c r="L220" s="93"/>
      <c r="M220" s="93"/>
      <c r="N220" s="94">
        <f>J220+K220+L220+MYCS[[#This Row],[Non contractual commitments]]</f>
        <v>0</v>
      </c>
      <c r="O220" s="93"/>
      <c r="P220" s="93"/>
      <c r="Q220" s="93"/>
      <c r="R220" s="93"/>
      <c r="S220" s="93"/>
      <c r="T220" s="93"/>
      <c r="U220" s="94">
        <f>SUM(MYCS[[#This Row],[FY26-27 sum (signed)]:[Cumulative spending to end FY 24/25]],MYCS[[#This Row],[Approved budget FY 25/26]])</f>
        <v>0</v>
      </c>
      <c r="V220" s="95">
        <f>MYCS[[#This Row],[Total Project Commitments]]-MYCS[[#This Row],[Total approved cost of the project by DC (Value in UGX)]]</f>
        <v>0</v>
      </c>
      <c r="W220" s="89"/>
      <c r="X220" s="89"/>
      <c r="Y220" s="89"/>
      <c r="Z220" s="96"/>
    </row>
    <row r="221" spans="1:26" ht="21" x14ac:dyDescent="0.45">
      <c r="A221" s="89"/>
      <c r="B221" s="90" t="str">
        <f ca="1">IFERROR(OFFSET(DC[[#Headers],[Code Project]],MATCH(MYCS[[#This Row],[Project Code and Name ]],DC[Code Project],0),-3),"")</f>
        <v/>
      </c>
      <c r="C221" s="89"/>
      <c r="D221" s="91" t="str">
        <f ca="1">IFERROR(OFFSET(DC[[#Headers],[Code Project]],MATCH(MYCS[[#This Row],[Project Code and Name ]],DC[Code Project],0),1),"")</f>
        <v/>
      </c>
      <c r="E221" s="92" t="str">
        <f ca="1">IFERROR(OFFSET(DC[[#Headers],[Code Project]],MATCH(MYCS[[#This Row],[Project Code and Name ]],DC[Code Project],0),6),"")</f>
        <v/>
      </c>
      <c r="F221" s="89"/>
      <c r="G221" s="89"/>
      <c r="H221" s="93"/>
      <c r="I221" s="93"/>
      <c r="J221" s="93"/>
      <c r="K221" s="93"/>
      <c r="L221" s="93"/>
      <c r="M221" s="93"/>
      <c r="N221" s="94">
        <f>J221+K221+L221+MYCS[[#This Row],[Non contractual commitments]]</f>
        <v>0</v>
      </c>
      <c r="O221" s="93"/>
      <c r="P221" s="93"/>
      <c r="Q221" s="93"/>
      <c r="R221" s="93"/>
      <c r="S221" s="93"/>
      <c r="T221" s="93"/>
      <c r="U221" s="94">
        <f>SUM(MYCS[[#This Row],[FY26-27 sum (signed)]:[Cumulative spending to end FY 24/25]],MYCS[[#This Row],[Approved budget FY 25/26]])</f>
        <v>0</v>
      </c>
      <c r="V221" s="95">
        <f>MYCS[[#This Row],[Total Project Commitments]]-MYCS[[#This Row],[Total approved cost of the project by DC (Value in UGX)]]</f>
        <v>0</v>
      </c>
      <c r="W221" s="89"/>
      <c r="X221" s="89"/>
      <c r="Y221" s="89"/>
      <c r="Z221" s="96"/>
    </row>
    <row r="222" spans="1:26" ht="21" x14ac:dyDescent="0.45">
      <c r="A222" s="89"/>
      <c r="B222" s="90" t="str">
        <f ca="1">IFERROR(OFFSET(DC[[#Headers],[Code Project]],MATCH(MYCS[[#This Row],[Project Code and Name ]],DC[Code Project],0),-3),"")</f>
        <v/>
      </c>
      <c r="C222" s="89"/>
      <c r="D222" s="91" t="str">
        <f ca="1">IFERROR(OFFSET(DC[[#Headers],[Code Project]],MATCH(MYCS[[#This Row],[Project Code and Name ]],DC[Code Project],0),1),"")</f>
        <v/>
      </c>
      <c r="E222" s="92" t="str">
        <f ca="1">IFERROR(OFFSET(DC[[#Headers],[Code Project]],MATCH(MYCS[[#This Row],[Project Code and Name ]],DC[Code Project],0),6),"")</f>
        <v/>
      </c>
      <c r="F222" s="89"/>
      <c r="G222" s="89"/>
      <c r="H222" s="93"/>
      <c r="I222" s="93"/>
      <c r="J222" s="93"/>
      <c r="K222" s="93"/>
      <c r="L222" s="93"/>
      <c r="M222" s="93"/>
      <c r="N222" s="94">
        <f>J222+K222+L222+MYCS[[#This Row],[Non contractual commitments]]</f>
        <v>0</v>
      </c>
      <c r="O222" s="93"/>
      <c r="P222" s="93"/>
      <c r="Q222" s="93"/>
      <c r="R222" s="93"/>
      <c r="S222" s="93"/>
      <c r="T222" s="93"/>
      <c r="U222" s="94">
        <f>SUM(MYCS[[#This Row],[FY26-27 sum (signed)]:[Cumulative spending to end FY 24/25]],MYCS[[#This Row],[Approved budget FY 25/26]])</f>
        <v>0</v>
      </c>
      <c r="V222" s="95">
        <f>MYCS[[#This Row],[Total Project Commitments]]-MYCS[[#This Row],[Total approved cost of the project by DC (Value in UGX)]]</f>
        <v>0</v>
      </c>
      <c r="W222" s="89"/>
      <c r="X222" s="89"/>
      <c r="Y222" s="89"/>
      <c r="Z222" s="96"/>
    </row>
    <row r="223" spans="1:26" ht="21" x14ac:dyDescent="0.45">
      <c r="A223" s="89"/>
      <c r="B223" s="90" t="str">
        <f ca="1">IFERROR(OFFSET(DC[[#Headers],[Code Project]],MATCH(MYCS[[#This Row],[Project Code and Name ]],DC[Code Project],0),-3),"")</f>
        <v/>
      </c>
      <c r="C223" s="89"/>
      <c r="D223" s="91" t="str">
        <f ca="1">IFERROR(OFFSET(DC[[#Headers],[Code Project]],MATCH(MYCS[[#This Row],[Project Code and Name ]],DC[Code Project],0),1),"")</f>
        <v/>
      </c>
      <c r="E223" s="92" t="str">
        <f ca="1">IFERROR(OFFSET(DC[[#Headers],[Code Project]],MATCH(MYCS[[#This Row],[Project Code and Name ]],DC[Code Project],0),6),"")</f>
        <v/>
      </c>
      <c r="F223" s="89"/>
      <c r="G223" s="89"/>
      <c r="H223" s="93"/>
      <c r="I223" s="93"/>
      <c r="J223" s="93"/>
      <c r="K223" s="93"/>
      <c r="L223" s="93"/>
      <c r="M223" s="93"/>
      <c r="N223" s="94">
        <f>J223+K223+L223+MYCS[[#This Row],[Non contractual commitments]]</f>
        <v>0</v>
      </c>
      <c r="O223" s="93"/>
      <c r="P223" s="93"/>
      <c r="Q223" s="93"/>
      <c r="R223" s="93"/>
      <c r="S223" s="93"/>
      <c r="T223" s="93"/>
      <c r="U223" s="94">
        <f>SUM(MYCS[[#This Row],[FY26-27 sum (signed)]:[Cumulative spending to end FY 24/25]],MYCS[[#This Row],[Approved budget FY 25/26]])</f>
        <v>0</v>
      </c>
      <c r="V223" s="95">
        <f>MYCS[[#This Row],[Total Project Commitments]]-MYCS[[#This Row],[Total approved cost of the project by DC (Value in UGX)]]</f>
        <v>0</v>
      </c>
      <c r="W223" s="89"/>
      <c r="X223" s="89"/>
      <c r="Y223" s="89"/>
      <c r="Z223" s="96"/>
    </row>
    <row r="224" spans="1:26" ht="21" x14ac:dyDescent="0.45">
      <c r="A224" s="89"/>
      <c r="B224" s="90" t="str">
        <f ca="1">IFERROR(OFFSET(DC[[#Headers],[Code Project]],MATCH(MYCS[[#This Row],[Project Code and Name ]],DC[Code Project],0),-3),"")</f>
        <v/>
      </c>
      <c r="C224" s="89"/>
      <c r="D224" s="91" t="str">
        <f ca="1">IFERROR(OFFSET(DC[[#Headers],[Code Project]],MATCH(MYCS[[#This Row],[Project Code and Name ]],DC[Code Project],0),1),"")</f>
        <v/>
      </c>
      <c r="E224" s="92" t="str">
        <f ca="1">IFERROR(OFFSET(DC[[#Headers],[Code Project]],MATCH(MYCS[[#This Row],[Project Code and Name ]],DC[Code Project],0),6),"")</f>
        <v/>
      </c>
      <c r="F224" s="89"/>
      <c r="G224" s="89"/>
      <c r="H224" s="93"/>
      <c r="I224" s="93"/>
      <c r="J224" s="93"/>
      <c r="K224" s="93"/>
      <c r="L224" s="93"/>
      <c r="M224" s="93"/>
      <c r="N224" s="94">
        <f>J224+K224+L224+MYCS[[#This Row],[Non contractual commitments]]</f>
        <v>0</v>
      </c>
      <c r="O224" s="93"/>
      <c r="P224" s="93"/>
      <c r="Q224" s="93"/>
      <c r="R224" s="93"/>
      <c r="S224" s="93"/>
      <c r="T224" s="93"/>
      <c r="U224" s="94">
        <f>SUM(MYCS[[#This Row],[FY26-27 sum (signed)]:[Cumulative spending to end FY 24/25]],MYCS[[#This Row],[Approved budget FY 25/26]])</f>
        <v>0</v>
      </c>
      <c r="V224" s="95">
        <f>MYCS[[#This Row],[Total Project Commitments]]-MYCS[[#This Row],[Total approved cost of the project by DC (Value in UGX)]]</f>
        <v>0</v>
      </c>
      <c r="W224" s="89"/>
      <c r="X224" s="89"/>
      <c r="Y224" s="89"/>
      <c r="Z224" s="96"/>
    </row>
    <row r="225" spans="1:26" ht="21" x14ac:dyDescent="0.45">
      <c r="A225" s="89"/>
      <c r="B225" s="90" t="str">
        <f ca="1">IFERROR(OFFSET(DC[[#Headers],[Code Project]],MATCH(MYCS[[#This Row],[Project Code and Name ]],DC[Code Project],0),-3),"")</f>
        <v/>
      </c>
      <c r="C225" s="89"/>
      <c r="D225" s="91" t="str">
        <f ca="1">IFERROR(OFFSET(DC[[#Headers],[Code Project]],MATCH(MYCS[[#This Row],[Project Code and Name ]],DC[Code Project],0),1),"")</f>
        <v/>
      </c>
      <c r="E225" s="92" t="str">
        <f ca="1">IFERROR(OFFSET(DC[[#Headers],[Code Project]],MATCH(MYCS[[#This Row],[Project Code and Name ]],DC[Code Project],0),6),"")</f>
        <v/>
      </c>
      <c r="F225" s="89"/>
      <c r="G225" s="89"/>
      <c r="H225" s="93"/>
      <c r="I225" s="93"/>
      <c r="J225" s="93"/>
      <c r="K225" s="93"/>
      <c r="L225" s="93"/>
      <c r="M225" s="93"/>
      <c r="N225" s="94">
        <f>J225+K225+L225+MYCS[[#This Row],[Non contractual commitments]]</f>
        <v>0</v>
      </c>
      <c r="O225" s="93"/>
      <c r="P225" s="93"/>
      <c r="Q225" s="93"/>
      <c r="R225" s="93"/>
      <c r="S225" s="93"/>
      <c r="T225" s="93"/>
      <c r="U225" s="94">
        <f>SUM(MYCS[[#This Row],[FY26-27 sum (signed)]:[Cumulative spending to end FY 24/25]],MYCS[[#This Row],[Approved budget FY 25/26]])</f>
        <v>0</v>
      </c>
      <c r="V225" s="95">
        <f>MYCS[[#This Row],[Total Project Commitments]]-MYCS[[#This Row],[Total approved cost of the project by DC (Value in UGX)]]</f>
        <v>0</v>
      </c>
      <c r="W225" s="89"/>
      <c r="X225" s="89"/>
      <c r="Y225" s="89"/>
      <c r="Z225" s="96"/>
    </row>
    <row r="226" spans="1:26" ht="21" x14ac:dyDescent="0.45">
      <c r="A226" s="89"/>
      <c r="B226" s="90" t="str">
        <f ca="1">IFERROR(OFFSET(DC[[#Headers],[Code Project]],MATCH(MYCS[[#This Row],[Project Code and Name ]],DC[Code Project],0),-3),"")</f>
        <v/>
      </c>
      <c r="C226" s="89"/>
      <c r="D226" s="91" t="str">
        <f ca="1">IFERROR(OFFSET(DC[[#Headers],[Code Project]],MATCH(MYCS[[#This Row],[Project Code and Name ]],DC[Code Project],0),1),"")</f>
        <v/>
      </c>
      <c r="E226" s="92" t="str">
        <f ca="1">IFERROR(OFFSET(DC[[#Headers],[Code Project]],MATCH(MYCS[[#This Row],[Project Code and Name ]],DC[Code Project],0),6),"")</f>
        <v/>
      </c>
      <c r="F226" s="89"/>
      <c r="G226" s="89"/>
      <c r="H226" s="93"/>
      <c r="I226" s="93"/>
      <c r="J226" s="93"/>
      <c r="K226" s="93"/>
      <c r="L226" s="93"/>
      <c r="M226" s="93"/>
      <c r="N226" s="94">
        <f>J226+K226+L226+MYCS[[#This Row],[Non contractual commitments]]</f>
        <v>0</v>
      </c>
      <c r="O226" s="93"/>
      <c r="P226" s="93"/>
      <c r="Q226" s="93"/>
      <c r="R226" s="93"/>
      <c r="S226" s="93"/>
      <c r="T226" s="93"/>
      <c r="U226" s="94">
        <f>SUM(MYCS[[#This Row],[FY26-27 sum (signed)]:[Cumulative spending to end FY 24/25]],MYCS[[#This Row],[Approved budget FY 25/26]])</f>
        <v>0</v>
      </c>
      <c r="V226" s="95">
        <f>MYCS[[#This Row],[Total Project Commitments]]-MYCS[[#This Row],[Total approved cost of the project by DC (Value in UGX)]]</f>
        <v>0</v>
      </c>
      <c r="W226" s="89"/>
      <c r="X226" s="89"/>
      <c r="Y226" s="89"/>
      <c r="Z226" s="96"/>
    </row>
    <row r="227" spans="1:26" ht="21" x14ac:dyDescent="0.45">
      <c r="A227" s="89"/>
      <c r="B227" s="90" t="str">
        <f ca="1">IFERROR(OFFSET(DC[[#Headers],[Code Project]],MATCH(MYCS[[#This Row],[Project Code and Name ]],DC[Code Project],0),-3),"")</f>
        <v/>
      </c>
      <c r="C227" s="89"/>
      <c r="D227" s="91" t="str">
        <f ca="1">IFERROR(OFFSET(DC[[#Headers],[Code Project]],MATCH(MYCS[[#This Row],[Project Code and Name ]],DC[Code Project],0),1),"")</f>
        <v/>
      </c>
      <c r="E227" s="92" t="str">
        <f ca="1">IFERROR(OFFSET(DC[[#Headers],[Code Project]],MATCH(MYCS[[#This Row],[Project Code and Name ]],DC[Code Project],0),6),"")</f>
        <v/>
      </c>
      <c r="F227" s="89"/>
      <c r="G227" s="89"/>
      <c r="H227" s="93"/>
      <c r="I227" s="93"/>
      <c r="J227" s="93"/>
      <c r="K227" s="93"/>
      <c r="L227" s="93"/>
      <c r="M227" s="93"/>
      <c r="N227" s="94">
        <f>J227+K227+L227+MYCS[[#This Row],[Non contractual commitments]]</f>
        <v>0</v>
      </c>
      <c r="O227" s="93"/>
      <c r="P227" s="93"/>
      <c r="Q227" s="93"/>
      <c r="R227" s="93"/>
      <c r="S227" s="93"/>
      <c r="T227" s="93"/>
      <c r="U227" s="94">
        <f>SUM(MYCS[[#This Row],[FY26-27 sum (signed)]:[Cumulative spending to end FY 24/25]],MYCS[[#This Row],[Approved budget FY 25/26]])</f>
        <v>0</v>
      </c>
      <c r="V227" s="95">
        <f>MYCS[[#This Row],[Total Project Commitments]]-MYCS[[#This Row],[Total approved cost of the project by DC (Value in UGX)]]</f>
        <v>0</v>
      </c>
      <c r="W227" s="89"/>
      <c r="X227" s="89"/>
      <c r="Y227" s="89"/>
      <c r="Z227" s="96"/>
    </row>
    <row r="228" spans="1:26" ht="21" x14ac:dyDescent="0.45">
      <c r="A228" s="89"/>
      <c r="B228" s="90" t="str">
        <f ca="1">IFERROR(OFFSET(DC[[#Headers],[Code Project]],MATCH(MYCS[[#This Row],[Project Code and Name ]],DC[Code Project],0),-3),"")</f>
        <v/>
      </c>
      <c r="C228" s="89"/>
      <c r="D228" s="91" t="str">
        <f ca="1">IFERROR(OFFSET(DC[[#Headers],[Code Project]],MATCH(MYCS[[#This Row],[Project Code and Name ]],DC[Code Project],0),1),"")</f>
        <v/>
      </c>
      <c r="E228" s="92" t="str">
        <f ca="1">IFERROR(OFFSET(DC[[#Headers],[Code Project]],MATCH(MYCS[[#This Row],[Project Code and Name ]],DC[Code Project],0),6),"")</f>
        <v/>
      </c>
      <c r="F228" s="89"/>
      <c r="G228" s="89"/>
      <c r="H228" s="93"/>
      <c r="I228" s="93"/>
      <c r="J228" s="93"/>
      <c r="K228" s="93"/>
      <c r="L228" s="93"/>
      <c r="M228" s="93"/>
      <c r="N228" s="94">
        <f>J228+K228+L228+MYCS[[#This Row],[Non contractual commitments]]</f>
        <v>0</v>
      </c>
      <c r="O228" s="93"/>
      <c r="P228" s="93"/>
      <c r="Q228" s="93"/>
      <c r="R228" s="93"/>
      <c r="S228" s="93"/>
      <c r="T228" s="93"/>
      <c r="U228" s="94">
        <f>SUM(MYCS[[#This Row],[FY26-27 sum (signed)]:[Cumulative spending to end FY 24/25]],MYCS[[#This Row],[Approved budget FY 25/26]])</f>
        <v>0</v>
      </c>
      <c r="V228" s="95">
        <f>MYCS[[#This Row],[Total Project Commitments]]-MYCS[[#This Row],[Total approved cost of the project by DC (Value in UGX)]]</f>
        <v>0</v>
      </c>
      <c r="W228" s="89"/>
      <c r="X228" s="89"/>
      <c r="Y228" s="89"/>
      <c r="Z228" s="96"/>
    </row>
    <row r="229" spans="1:26" ht="21" x14ac:dyDescent="0.45">
      <c r="A229" s="89"/>
      <c r="B229" s="90" t="str">
        <f ca="1">IFERROR(OFFSET(DC[[#Headers],[Code Project]],MATCH(MYCS[[#This Row],[Project Code and Name ]],DC[Code Project],0),-3),"")</f>
        <v/>
      </c>
      <c r="C229" s="89"/>
      <c r="D229" s="91" t="str">
        <f ca="1">IFERROR(OFFSET(DC[[#Headers],[Code Project]],MATCH(MYCS[[#This Row],[Project Code and Name ]],DC[Code Project],0),1),"")</f>
        <v/>
      </c>
      <c r="E229" s="92" t="str">
        <f ca="1">IFERROR(OFFSET(DC[[#Headers],[Code Project]],MATCH(MYCS[[#This Row],[Project Code and Name ]],DC[Code Project],0),6),"")</f>
        <v/>
      </c>
      <c r="F229" s="89"/>
      <c r="G229" s="89"/>
      <c r="H229" s="93"/>
      <c r="I229" s="93"/>
      <c r="J229" s="93"/>
      <c r="K229" s="93"/>
      <c r="L229" s="93"/>
      <c r="M229" s="93"/>
      <c r="N229" s="94">
        <f>J229+K229+L229+MYCS[[#This Row],[Non contractual commitments]]</f>
        <v>0</v>
      </c>
      <c r="O229" s="93"/>
      <c r="P229" s="93"/>
      <c r="Q229" s="93"/>
      <c r="R229" s="93"/>
      <c r="S229" s="93"/>
      <c r="T229" s="93"/>
      <c r="U229" s="94">
        <f>SUM(MYCS[[#This Row],[FY26-27 sum (signed)]:[Cumulative spending to end FY 24/25]],MYCS[[#This Row],[Approved budget FY 25/26]])</f>
        <v>0</v>
      </c>
      <c r="V229" s="95">
        <f>MYCS[[#This Row],[Total Project Commitments]]-MYCS[[#This Row],[Total approved cost of the project by DC (Value in UGX)]]</f>
        <v>0</v>
      </c>
      <c r="W229" s="89"/>
      <c r="X229" s="89"/>
      <c r="Y229" s="89"/>
      <c r="Z229" s="96"/>
    </row>
    <row r="230" spans="1:26" ht="21" x14ac:dyDescent="0.45">
      <c r="A230" s="89"/>
      <c r="B230" s="90" t="str">
        <f ca="1">IFERROR(OFFSET(DC[[#Headers],[Code Project]],MATCH(MYCS[[#This Row],[Project Code and Name ]],DC[Code Project],0),-3),"")</f>
        <v/>
      </c>
      <c r="C230" s="89"/>
      <c r="D230" s="91" t="str">
        <f ca="1">IFERROR(OFFSET(DC[[#Headers],[Code Project]],MATCH(MYCS[[#This Row],[Project Code and Name ]],DC[Code Project],0),1),"")</f>
        <v/>
      </c>
      <c r="E230" s="92" t="str">
        <f ca="1">IFERROR(OFFSET(DC[[#Headers],[Code Project]],MATCH(MYCS[[#This Row],[Project Code and Name ]],DC[Code Project],0),6),"")</f>
        <v/>
      </c>
      <c r="F230" s="89"/>
      <c r="G230" s="89"/>
      <c r="H230" s="93"/>
      <c r="I230" s="93"/>
      <c r="J230" s="93"/>
      <c r="K230" s="93"/>
      <c r="L230" s="93"/>
      <c r="M230" s="93"/>
      <c r="N230" s="94">
        <f>J230+K230+L230+MYCS[[#This Row],[Non contractual commitments]]</f>
        <v>0</v>
      </c>
      <c r="O230" s="93"/>
      <c r="P230" s="93"/>
      <c r="Q230" s="93"/>
      <c r="R230" s="93"/>
      <c r="S230" s="93"/>
      <c r="T230" s="93"/>
      <c r="U230" s="94">
        <f>SUM(MYCS[[#This Row],[FY26-27 sum (signed)]:[Cumulative spending to end FY 24/25]],MYCS[[#This Row],[Approved budget FY 25/26]])</f>
        <v>0</v>
      </c>
      <c r="V230" s="95">
        <f>MYCS[[#This Row],[Total Project Commitments]]-MYCS[[#This Row],[Total approved cost of the project by DC (Value in UGX)]]</f>
        <v>0</v>
      </c>
      <c r="W230" s="89"/>
      <c r="X230" s="89"/>
      <c r="Y230" s="89"/>
      <c r="Z230" s="96"/>
    </row>
    <row r="231" spans="1:26" ht="21" x14ac:dyDescent="0.45">
      <c r="A231" s="89"/>
      <c r="B231" s="90" t="str">
        <f ca="1">IFERROR(OFFSET(DC[[#Headers],[Code Project]],MATCH(MYCS[[#This Row],[Project Code and Name ]],DC[Code Project],0),-3),"")</f>
        <v/>
      </c>
      <c r="C231" s="89"/>
      <c r="D231" s="91" t="str">
        <f ca="1">IFERROR(OFFSET(DC[[#Headers],[Code Project]],MATCH(MYCS[[#This Row],[Project Code and Name ]],DC[Code Project],0),1),"")</f>
        <v/>
      </c>
      <c r="E231" s="92" t="str">
        <f ca="1">IFERROR(OFFSET(DC[[#Headers],[Code Project]],MATCH(MYCS[[#This Row],[Project Code and Name ]],DC[Code Project],0),6),"")</f>
        <v/>
      </c>
      <c r="F231" s="89"/>
      <c r="G231" s="89"/>
      <c r="H231" s="93"/>
      <c r="I231" s="93"/>
      <c r="J231" s="93"/>
      <c r="K231" s="93"/>
      <c r="L231" s="93"/>
      <c r="M231" s="93"/>
      <c r="N231" s="94">
        <f>J231+K231+L231+MYCS[[#This Row],[Non contractual commitments]]</f>
        <v>0</v>
      </c>
      <c r="O231" s="93"/>
      <c r="P231" s="93"/>
      <c r="Q231" s="93"/>
      <c r="R231" s="93"/>
      <c r="S231" s="93"/>
      <c r="T231" s="93"/>
      <c r="U231" s="94">
        <f>SUM(MYCS[[#This Row],[FY26-27 sum (signed)]:[Cumulative spending to end FY 24/25]],MYCS[[#This Row],[Approved budget FY 25/26]])</f>
        <v>0</v>
      </c>
      <c r="V231" s="95">
        <f>MYCS[[#This Row],[Total Project Commitments]]-MYCS[[#This Row],[Total approved cost of the project by DC (Value in UGX)]]</f>
        <v>0</v>
      </c>
      <c r="W231" s="89"/>
      <c r="X231" s="89"/>
      <c r="Y231" s="89"/>
      <c r="Z231" s="96"/>
    </row>
    <row r="232" spans="1:26" ht="21" x14ac:dyDescent="0.45">
      <c r="A232" s="89"/>
      <c r="B232" s="90" t="str">
        <f ca="1">IFERROR(OFFSET(DC[[#Headers],[Code Project]],MATCH(MYCS[[#This Row],[Project Code and Name ]],DC[Code Project],0),-3),"")</f>
        <v/>
      </c>
      <c r="C232" s="89"/>
      <c r="D232" s="91" t="str">
        <f ca="1">IFERROR(OFFSET(DC[[#Headers],[Code Project]],MATCH(MYCS[[#This Row],[Project Code and Name ]],DC[Code Project],0),1),"")</f>
        <v/>
      </c>
      <c r="E232" s="92" t="str">
        <f ca="1">IFERROR(OFFSET(DC[[#Headers],[Code Project]],MATCH(MYCS[[#This Row],[Project Code and Name ]],DC[Code Project],0),6),"")</f>
        <v/>
      </c>
      <c r="F232" s="89"/>
      <c r="G232" s="89"/>
      <c r="H232" s="93"/>
      <c r="I232" s="93"/>
      <c r="J232" s="93"/>
      <c r="K232" s="93"/>
      <c r="L232" s="93"/>
      <c r="M232" s="93"/>
      <c r="N232" s="94">
        <f>J232+K232+L232+MYCS[[#This Row],[Non contractual commitments]]</f>
        <v>0</v>
      </c>
      <c r="O232" s="93"/>
      <c r="P232" s="93"/>
      <c r="Q232" s="93"/>
      <c r="R232" s="93"/>
      <c r="S232" s="93"/>
      <c r="T232" s="93"/>
      <c r="U232" s="94">
        <f>SUM(MYCS[[#This Row],[FY26-27 sum (signed)]:[Cumulative spending to end FY 24/25]],MYCS[[#This Row],[Approved budget FY 25/26]])</f>
        <v>0</v>
      </c>
      <c r="V232" s="95">
        <f>MYCS[[#This Row],[Total Project Commitments]]-MYCS[[#This Row],[Total approved cost of the project by DC (Value in UGX)]]</f>
        <v>0</v>
      </c>
      <c r="W232" s="89"/>
      <c r="X232" s="89"/>
      <c r="Y232" s="89"/>
      <c r="Z232" s="96"/>
    </row>
    <row r="233" spans="1:26" ht="21" x14ac:dyDescent="0.45">
      <c r="A233" s="89"/>
      <c r="B233" s="90" t="str">
        <f ca="1">IFERROR(OFFSET(DC[[#Headers],[Code Project]],MATCH(MYCS[[#This Row],[Project Code and Name ]],DC[Code Project],0),-3),"")</f>
        <v/>
      </c>
      <c r="C233" s="89"/>
      <c r="D233" s="91" t="str">
        <f ca="1">IFERROR(OFFSET(DC[[#Headers],[Code Project]],MATCH(MYCS[[#This Row],[Project Code and Name ]],DC[Code Project],0),1),"")</f>
        <v/>
      </c>
      <c r="E233" s="92" t="str">
        <f ca="1">IFERROR(OFFSET(DC[[#Headers],[Code Project]],MATCH(MYCS[[#This Row],[Project Code and Name ]],DC[Code Project],0),6),"")</f>
        <v/>
      </c>
      <c r="F233" s="89"/>
      <c r="G233" s="89"/>
      <c r="H233" s="93"/>
      <c r="I233" s="93"/>
      <c r="J233" s="93"/>
      <c r="K233" s="93"/>
      <c r="L233" s="93"/>
      <c r="M233" s="93"/>
      <c r="N233" s="94">
        <f>J233+K233+L233+MYCS[[#This Row],[Non contractual commitments]]</f>
        <v>0</v>
      </c>
      <c r="O233" s="93"/>
      <c r="P233" s="93"/>
      <c r="Q233" s="93"/>
      <c r="R233" s="93"/>
      <c r="S233" s="93"/>
      <c r="T233" s="93"/>
      <c r="U233" s="94">
        <f>SUM(MYCS[[#This Row],[FY26-27 sum (signed)]:[Cumulative spending to end FY 24/25]],MYCS[[#This Row],[Approved budget FY 25/26]])</f>
        <v>0</v>
      </c>
      <c r="V233" s="95">
        <f>MYCS[[#This Row],[Total Project Commitments]]-MYCS[[#This Row],[Total approved cost of the project by DC (Value in UGX)]]</f>
        <v>0</v>
      </c>
      <c r="W233" s="89"/>
      <c r="X233" s="89"/>
      <c r="Y233" s="89"/>
      <c r="Z233" s="96"/>
    </row>
    <row r="234" spans="1:26" ht="21" x14ac:dyDescent="0.45">
      <c r="A234" s="89"/>
      <c r="B234" s="90" t="str">
        <f ca="1">IFERROR(OFFSET(DC[[#Headers],[Code Project]],MATCH(MYCS[[#This Row],[Project Code and Name ]],DC[Code Project],0),-3),"")</f>
        <v/>
      </c>
      <c r="C234" s="89"/>
      <c r="D234" s="91" t="str">
        <f ca="1">IFERROR(OFFSET(DC[[#Headers],[Code Project]],MATCH(MYCS[[#This Row],[Project Code and Name ]],DC[Code Project],0),1),"")</f>
        <v/>
      </c>
      <c r="E234" s="92" t="str">
        <f ca="1">IFERROR(OFFSET(DC[[#Headers],[Code Project]],MATCH(MYCS[[#This Row],[Project Code and Name ]],DC[Code Project],0),6),"")</f>
        <v/>
      </c>
      <c r="F234" s="89"/>
      <c r="G234" s="89"/>
      <c r="H234" s="93"/>
      <c r="I234" s="93"/>
      <c r="J234" s="93"/>
      <c r="K234" s="93"/>
      <c r="L234" s="93"/>
      <c r="M234" s="93"/>
      <c r="N234" s="94">
        <f>J234+K234+L234+MYCS[[#This Row],[Non contractual commitments]]</f>
        <v>0</v>
      </c>
      <c r="O234" s="93"/>
      <c r="P234" s="93"/>
      <c r="Q234" s="93"/>
      <c r="R234" s="93"/>
      <c r="S234" s="93"/>
      <c r="T234" s="93"/>
      <c r="U234" s="94">
        <f>SUM(MYCS[[#This Row],[FY26-27 sum (signed)]:[Cumulative spending to end FY 24/25]],MYCS[[#This Row],[Approved budget FY 25/26]])</f>
        <v>0</v>
      </c>
      <c r="V234" s="95">
        <f>MYCS[[#This Row],[Total Project Commitments]]-MYCS[[#This Row],[Total approved cost of the project by DC (Value in UGX)]]</f>
        <v>0</v>
      </c>
      <c r="W234" s="89"/>
      <c r="X234" s="89"/>
      <c r="Y234" s="89"/>
      <c r="Z234" s="96"/>
    </row>
    <row r="235" spans="1:26" ht="21" x14ac:dyDescent="0.45">
      <c r="A235" s="89"/>
      <c r="B235" s="90" t="str">
        <f ca="1">IFERROR(OFFSET(DC[[#Headers],[Code Project]],MATCH(MYCS[[#This Row],[Project Code and Name ]],DC[Code Project],0),-3),"")</f>
        <v/>
      </c>
      <c r="C235" s="89"/>
      <c r="D235" s="91" t="str">
        <f ca="1">IFERROR(OFFSET(DC[[#Headers],[Code Project]],MATCH(MYCS[[#This Row],[Project Code and Name ]],DC[Code Project],0),1),"")</f>
        <v/>
      </c>
      <c r="E235" s="92" t="str">
        <f ca="1">IFERROR(OFFSET(DC[[#Headers],[Code Project]],MATCH(MYCS[[#This Row],[Project Code and Name ]],DC[Code Project],0),6),"")</f>
        <v/>
      </c>
      <c r="F235" s="89"/>
      <c r="G235" s="89"/>
      <c r="H235" s="93"/>
      <c r="I235" s="93"/>
      <c r="J235" s="93"/>
      <c r="K235" s="93"/>
      <c r="L235" s="93"/>
      <c r="M235" s="93"/>
      <c r="N235" s="94">
        <f>J235+K235+L235+MYCS[[#This Row],[Non contractual commitments]]</f>
        <v>0</v>
      </c>
      <c r="O235" s="93"/>
      <c r="P235" s="93"/>
      <c r="Q235" s="93"/>
      <c r="R235" s="93"/>
      <c r="S235" s="93"/>
      <c r="T235" s="93"/>
      <c r="U235" s="94">
        <f>SUM(MYCS[[#This Row],[FY26-27 sum (signed)]:[Cumulative spending to end FY 24/25]],MYCS[[#This Row],[Approved budget FY 25/26]])</f>
        <v>0</v>
      </c>
      <c r="V235" s="95">
        <f>MYCS[[#This Row],[Total Project Commitments]]-MYCS[[#This Row],[Total approved cost of the project by DC (Value in UGX)]]</f>
        <v>0</v>
      </c>
      <c r="W235" s="89"/>
      <c r="X235" s="89"/>
      <c r="Y235" s="89"/>
      <c r="Z235" s="96"/>
    </row>
    <row r="236" spans="1:26" ht="21" x14ac:dyDescent="0.45">
      <c r="A236" s="89"/>
      <c r="B236" s="90" t="str">
        <f ca="1">IFERROR(OFFSET(DC[[#Headers],[Code Project]],MATCH(MYCS[[#This Row],[Project Code and Name ]],DC[Code Project],0),-3),"")</f>
        <v/>
      </c>
      <c r="C236" s="89"/>
      <c r="D236" s="91" t="str">
        <f ca="1">IFERROR(OFFSET(DC[[#Headers],[Code Project]],MATCH(MYCS[[#This Row],[Project Code and Name ]],DC[Code Project],0),1),"")</f>
        <v/>
      </c>
      <c r="E236" s="92" t="str">
        <f ca="1">IFERROR(OFFSET(DC[[#Headers],[Code Project]],MATCH(MYCS[[#This Row],[Project Code and Name ]],DC[Code Project],0),6),"")</f>
        <v/>
      </c>
      <c r="F236" s="89"/>
      <c r="G236" s="89"/>
      <c r="H236" s="93"/>
      <c r="I236" s="93"/>
      <c r="J236" s="93"/>
      <c r="K236" s="93"/>
      <c r="L236" s="93"/>
      <c r="M236" s="93"/>
      <c r="N236" s="94">
        <f>J236+K236+L236+MYCS[[#This Row],[Non contractual commitments]]</f>
        <v>0</v>
      </c>
      <c r="O236" s="93"/>
      <c r="P236" s="93"/>
      <c r="Q236" s="93"/>
      <c r="R236" s="93"/>
      <c r="S236" s="93"/>
      <c r="T236" s="93"/>
      <c r="U236" s="94">
        <f>SUM(MYCS[[#This Row],[FY26-27 sum (signed)]:[Cumulative spending to end FY 24/25]],MYCS[[#This Row],[Approved budget FY 25/26]])</f>
        <v>0</v>
      </c>
      <c r="V236" s="95">
        <f>MYCS[[#This Row],[Total Project Commitments]]-MYCS[[#This Row],[Total approved cost of the project by DC (Value in UGX)]]</f>
        <v>0</v>
      </c>
      <c r="W236" s="89"/>
      <c r="X236" s="89"/>
      <c r="Y236" s="89"/>
      <c r="Z236" s="96"/>
    </row>
    <row r="237" spans="1:26" ht="21" x14ac:dyDescent="0.45">
      <c r="A237" s="89"/>
      <c r="B237" s="90" t="str">
        <f ca="1">IFERROR(OFFSET(DC[[#Headers],[Code Project]],MATCH(MYCS[[#This Row],[Project Code and Name ]],DC[Code Project],0),-3),"")</f>
        <v/>
      </c>
      <c r="C237" s="89"/>
      <c r="D237" s="91" t="str">
        <f ca="1">IFERROR(OFFSET(DC[[#Headers],[Code Project]],MATCH(MYCS[[#This Row],[Project Code and Name ]],DC[Code Project],0),1),"")</f>
        <v/>
      </c>
      <c r="E237" s="92" t="str">
        <f ca="1">IFERROR(OFFSET(DC[[#Headers],[Code Project]],MATCH(MYCS[[#This Row],[Project Code and Name ]],DC[Code Project],0),6),"")</f>
        <v/>
      </c>
      <c r="F237" s="89"/>
      <c r="G237" s="89"/>
      <c r="H237" s="93"/>
      <c r="I237" s="93"/>
      <c r="J237" s="93"/>
      <c r="K237" s="93"/>
      <c r="L237" s="93"/>
      <c r="M237" s="93"/>
      <c r="N237" s="94">
        <f>J237+K237+L237+MYCS[[#This Row],[Non contractual commitments]]</f>
        <v>0</v>
      </c>
      <c r="O237" s="93"/>
      <c r="P237" s="93"/>
      <c r="Q237" s="93"/>
      <c r="R237" s="93"/>
      <c r="S237" s="93"/>
      <c r="T237" s="93"/>
      <c r="U237" s="94">
        <f>SUM(MYCS[[#This Row],[FY26-27 sum (signed)]:[Cumulative spending to end FY 24/25]],MYCS[[#This Row],[Approved budget FY 25/26]])</f>
        <v>0</v>
      </c>
      <c r="V237" s="95">
        <f>MYCS[[#This Row],[Total Project Commitments]]-MYCS[[#This Row],[Total approved cost of the project by DC (Value in UGX)]]</f>
        <v>0</v>
      </c>
      <c r="W237" s="89"/>
      <c r="X237" s="89"/>
      <c r="Y237" s="89"/>
      <c r="Z237" s="96"/>
    </row>
    <row r="238" spans="1:26" ht="21" x14ac:dyDescent="0.45">
      <c r="A238" s="89"/>
      <c r="B238" s="90" t="str">
        <f ca="1">IFERROR(OFFSET(DC[[#Headers],[Code Project]],MATCH(MYCS[[#This Row],[Project Code and Name ]],DC[Code Project],0),-3),"")</f>
        <v/>
      </c>
      <c r="C238" s="89"/>
      <c r="D238" s="91" t="str">
        <f ca="1">IFERROR(OFFSET(DC[[#Headers],[Code Project]],MATCH(MYCS[[#This Row],[Project Code and Name ]],DC[Code Project],0),1),"")</f>
        <v/>
      </c>
      <c r="E238" s="92" t="str">
        <f ca="1">IFERROR(OFFSET(DC[[#Headers],[Code Project]],MATCH(MYCS[[#This Row],[Project Code and Name ]],DC[Code Project],0),6),"")</f>
        <v/>
      </c>
      <c r="F238" s="89"/>
      <c r="G238" s="89"/>
      <c r="H238" s="93"/>
      <c r="I238" s="93"/>
      <c r="J238" s="93"/>
      <c r="K238" s="93"/>
      <c r="L238" s="93"/>
      <c r="M238" s="93"/>
      <c r="N238" s="94">
        <f>J238+K238+L238+MYCS[[#This Row],[Non contractual commitments]]</f>
        <v>0</v>
      </c>
      <c r="O238" s="93"/>
      <c r="P238" s="93"/>
      <c r="Q238" s="93"/>
      <c r="R238" s="93"/>
      <c r="S238" s="93"/>
      <c r="T238" s="93"/>
      <c r="U238" s="94">
        <f>SUM(MYCS[[#This Row],[FY26-27 sum (signed)]:[Cumulative spending to end FY 24/25]],MYCS[[#This Row],[Approved budget FY 25/26]])</f>
        <v>0</v>
      </c>
      <c r="V238" s="95">
        <f>MYCS[[#This Row],[Total Project Commitments]]-MYCS[[#This Row],[Total approved cost of the project by DC (Value in UGX)]]</f>
        <v>0</v>
      </c>
      <c r="W238" s="89"/>
      <c r="X238" s="89"/>
      <c r="Y238" s="89"/>
      <c r="Z238" s="96"/>
    </row>
    <row r="239" spans="1:26" ht="21" x14ac:dyDescent="0.45">
      <c r="A239" s="89"/>
      <c r="B239" s="90" t="str">
        <f ca="1">IFERROR(OFFSET(DC[[#Headers],[Code Project]],MATCH(MYCS[[#This Row],[Project Code and Name ]],DC[Code Project],0),-3),"")</f>
        <v/>
      </c>
      <c r="C239" s="89"/>
      <c r="D239" s="91" t="str">
        <f ca="1">IFERROR(OFFSET(DC[[#Headers],[Code Project]],MATCH(MYCS[[#This Row],[Project Code and Name ]],DC[Code Project],0),1),"")</f>
        <v/>
      </c>
      <c r="E239" s="92" t="str">
        <f ca="1">IFERROR(OFFSET(DC[[#Headers],[Code Project]],MATCH(MYCS[[#This Row],[Project Code and Name ]],DC[Code Project],0),6),"")</f>
        <v/>
      </c>
      <c r="F239" s="89"/>
      <c r="G239" s="89"/>
      <c r="H239" s="93"/>
      <c r="I239" s="93"/>
      <c r="J239" s="93"/>
      <c r="K239" s="93"/>
      <c r="L239" s="93"/>
      <c r="M239" s="93"/>
      <c r="N239" s="94">
        <f>J239+K239+L239+MYCS[[#This Row],[Non contractual commitments]]</f>
        <v>0</v>
      </c>
      <c r="O239" s="93"/>
      <c r="P239" s="93"/>
      <c r="Q239" s="93"/>
      <c r="R239" s="93"/>
      <c r="S239" s="93"/>
      <c r="T239" s="93"/>
      <c r="U239" s="94">
        <f>SUM(MYCS[[#This Row],[FY26-27 sum (signed)]:[Cumulative spending to end FY 24/25]],MYCS[[#This Row],[Approved budget FY 25/26]])</f>
        <v>0</v>
      </c>
      <c r="V239" s="95">
        <f>MYCS[[#This Row],[Total Project Commitments]]-MYCS[[#This Row],[Total approved cost of the project by DC (Value in UGX)]]</f>
        <v>0</v>
      </c>
      <c r="W239" s="89"/>
      <c r="X239" s="89"/>
      <c r="Y239" s="89"/>
      <c r="Z239" s="96"/>
    </row>
    <row r="240" spans="1:26" ht="21" x14ac:dyDescent="0.45">
      <c r="A240" s="89"/>
      <c r="B240" s="90" t="str">
        <f ca="1">IFERROR(OFFSET(DC[[#Headers],[Code Project]],MATCH(MYCS[[#This Row],[Project Code and Name ]],DC[Code Project],0),-3),"")</f>
        <v/>
      </c>
      <c r="C240" s="89"/>
      <c r="D240" s="91" t="str">
        <f ca="1">IFERROR(OFFSET(DC[[#Headers],[Code Project]],MATCH(MYCS[[#This Row],[Project Code and Name ]],DC[Code Project],0),1),"")</f>
        <v/>
      </c>
      <c r="E240" s="92" t="str">
        <f ca="1">IFERROR(OFFSET(DC[[#Headers],[Code Project]],MATCH(MYCS[[#This Row],[Project Code and Name ]],DC[Code Project],0),6),"")</f>
        <v/>
      </c>
      <c r="F240" s="89"/>
      <c r="G240" s="89"/>
      <c r="H240" s="93"/>
      <c r="I240" s="93"/>
      <c r="J240" s="93"/>
      <c r="K240" s="93"/>
      <c r="L240" s="93"/>
      <c r="M240" s="93"/>
      <c r="N240" s="94">
        <f>J240+K240+L240+MYCS[[#This Row],[Non contractual commitments]]</f>
        <v>0</v>
      </c>
      <c r="O240" s="93"/>
      <c r="P240" s="93"/>
      <c r="Q240" s="93"/>
      <c r="R240" s="93"/>
      <c r="S240" s="93"/>
      <c r="T240" s="93"/>
      <c r="U240" s="94">
        <f>SUM(MYCS[[#This Row],[FY26-27 sum (signed)]:[Cumulative spending to end FY 24/25]],MYCS[[#This Row],[Approved budget FY 25/26]])</f>
        <v>0</v>
      </c>
      <c r="V240" s="95">
        <f>MYCS[[#This Row],[Total Project Commitments]]-MYCS[[#This Row],[Total approved cost of the project by DC (Value in UGX)]]</f>
        <v>0</v>
      </c>
      <c r="W240" s="89"/>
      <c r="X240" s="89"/>
      <c r="Y240" s="89"/>
      <c r="Z240" s="96"/>
    </row>
    <row r="241" spans="1:26" ht="21" x14ac:dyDescent="0.45">
      <c r="A241" s="89"/>
      <c r="B241" s="90" t="str">
        <f ca="1">IFERROR(OFFSET(DC[[#Headers],[Code Project]],MATCH(MYCS[[#This Row],[Project Code and Name ]],DC[Code Project],0),-3),"")</f>
        <v/>
      </c>
      <c r="C241" s="89"/>
      <c r="D241" s="91" t="str">
        <f ca="1">IFERROR(OFFSET(DC[[#Headers],[Code Project]],MATCH(MYCS[[#This Row],[Project Code and Name ]],DC[Code Project],0),1),"")</f>
        <v/>
      </c>
      <c r="E241" s="92" t="str">
        <f ca="1">IFERROR(OFFSET(DC[[#Headers],[Code Project]],MATCH(MYCS[[#This Row],[Project Code and Name ]],DC[Code Project],0),6),"")</f>
        <v/>
      </c>
      <c r="F241" s="89"/>
      <c r="G241" s="89"/>
      <c r="H241" s="93"/>
      <c r="I241" s="93"/>
      <c r="J241" s="93"/>
      <c r="K241" s="93"/>
      <c r="L241" s="93"/>
      <c r="M241" s="93"/>
      <c r="N241" s="94">
        <f>J241+K241+L241+MYCS[[#This Row],[Non contractual commitments]]</f>
        <v>0</v>
      </c>
      <c r="O241" s="93"/>
      <c r="P241" s="93"/>
      <c r="Q241" s="93"/>
      <c r="R241" s="93"/>
      <c r="S241" s="93"/>
      <c r="T241" s="93"/>
      <c r="U241" s="94">
        <f>SUM(MYCS[[#This Row],[FY26-27 sum (signed)]:[Cumulative spending to end FY 24/25]],MYCS[[#This Row],[Approved budget FY 25/26]])</f>
        <v>0</v>
      </c>
      <c r="V241" s="95">
        <f>MYCS[[#This Row],[Total Project Commitments]]-MYCS[[#This Row],[Total approved cost of the project by DC (Value in UGX)]]</f>
        <v>0</v>
      </c>
      <c r="W241" s="89"/>
      <c r="X241" s="89"/>
      <c r="Y241" s="89"/>
      <c r="Z241" s="96"/>
    </row>
    <row r="242" spans="1:26" ht="21" x14ac:dyDescent="0.45">
      <c r="A242" s="89"/>
      <c r="B242" s="90" t="str">
        <f ca="1">IFERROR(OFFSET(DC[[#Headers],[Code Project]],MATCH(MYCS[[#This Row],[Project Code and Name ]],DC[Code Project],0),-3),"")</f>
        <v/>
      </c>
      <c r="C242" s="89"/>
      <c r="D242" s="91" t="str">
        <f ca="1">IFERROR(OFFSET(DC[[#Headers],[Code Project]],MATCH(MYCS[[#This Row],[Project Code and Name ]],DC[Code Project],0),1),"")</f>
        <v/>
      </c>
      <c r="E242" s="92" t="str">
        <f ca="1">IFERROR(OFFSET(DC[[#Headers],[Code Project]],MATCH(MYCS[[#This Row],[Project Code and Name ]],DC[Code Project],0),6),"")</f>
        <v/>
      </c>
      <c r="F242" s="89"/>
      <c r="G242" s="89"/>
      <c r="H242" s="93"/>
      <c r="I242" s="93"/>
      <c r="J242" s="93"/>
      <c r="K242" s="93"/>
      <c r="L242" s="93"/>
      <c r="M242" s="93"/>
      <c r="N242" s="94">
        <f>J242+K242+L242+MYCS[[#This Row],[Non contractual commitments]]</f>
        <v>0</v>
      </c>
      <c r="O242" s="93"/>
      <c r="P242" s="93"/>
      <c r="Q242" s="93"/>
      <c r="R242" s="93"/>
      <c r="S242" s="93"/>
      <c r="T242" s="93"/>
      <c r="U242" s="94">
        <f>SUM(MYCS[[#This Row],[FY26-27 sum (signed)]:[Cumulative spending to end FY 24/25]],MYCS[[#This Row],[Approved budget FY 25/26]])</f>
        <v>0</v>
      </c>
      <c r="V242" s="95">
        <f>MYCS[[#This Row],[Total Project Commitments]]-MYCS[[#This Row],[Total approved cost of the project by DC (Value in UGX)]]</f>
        <v>0</v>
      </c>
      <c r="W242" s="89"/>
      <c r="X242" s="89"/>
      <c r="Y242" s="89"/>
      <c r="Z242" s="96"/>
    </row>
    <row r="243" spans="1:26" ht="21" x14ac:dyDescent="0.45">
      <c r="A243" s="89"/>
      <c r="B243" s="90" t="str">
        <f ca="1">IFERROR(OFFSET(DC[[#Headers],[Code Project]],MATCH(MYCS[[#This Row],[Project Code and Name ]],DC[Code Project],0),-3),"")</f>
        <v/>
      </c>
      <c r="C243" s="89"/>
      <c r="D243" s="91" t="str">
        <f ca="1">IFERROR(OFFSET(DC[[#Headers],[Code Project]],MATCH(MYCS[[#This Row],[Project Code and Name ]],DC[Code Project],0),1),"")</f>
        <v/>
      </c>
      <c r="E243" s="92" t="str">
        <f ca="1">IFERROR(OFFSET(DC[[#Headers],[Code Project]],MATCH(MYCS[[#This Row],[Project Code and Name ]],DC[Code Project],0),6),"")</f>
        <v/>
      </c>
      <c r="F243" s="89"/>
      <c r="G243" s="89"/>
      <c r="H243" s="93"/>
      <c r="I243" s="93"/>
      <c r="J243" s="93"/>
      <c r="K243" s="93"/>
      <c r="L243" s="93"/>
      <c r="M243" s="93"/>
      <c r="N243" s="94">
        <f>J243+K243+L243+MYCS[[#This Row],[Non contractual commitments]]</f>
        <v>0</v>
      </c>
      <c r="O243" s="93"/>
      <c r="P243" s="93"/>
      <c r="Q243" s="93"/>
      <c r="R243" s="93"/>
      <c r="S243" s="93"/>
      <c r="T243" s="93"/>
      <c r="U243" s="94">
        <f>SUM(MYCS[[#This Row],[FY26-27 sum (signed)]:[Cumulative spending to end FY 24/25]],MYCS[[#This Row],[Approved budget FY 25/26]])</f>
        <v>0</v>
      </c>
      <c r="V243" s="95">
        <f>MYCS[[#This Row],[Total Project Commitments]]-MYCS[[#This Row],[Total approved cost of the project by DC (Value in UGX)]]</f>
        <v>0</v>
      </c>
      <c r="W243" s="89"/>
      <c r="X243" s="89"/>
      <c r="Y243" s="89"/>
      <c r="Z243" s="96"/>
    </row>
    <row r="244" spans="1:26" ht="21" x14ac:dyDescent="0.45">
      <c r="A244" s="89"/>
      <c r="B244" s="90" t="str">
        <f ca="1">IFERROR(OFFSET(DC[[#Headers],[Code Project]],MATCH(MYCS[[#This Row],[Project Code and Name ]],DC[Code Project],0),-3),"")</f>
        <v/>
      </c>
      <c r="C244" s="89"/>
      <c r="D244" s="91" t="str">
        <f ca="1">IFERROR(OFFSET(DC[[#Headers],[Code Project]],MATCH(MYCS[[#This Row],[Project Code and Name ]],DC[Code Project],0),1),"")</f>
        <v/>
      </c>
      <c r="E244" s="92" t="str">
        <f ca="1">IFERROR(OFFSET(DC[[#Headers],[Code Project]],MATCH(MYCS[[#This Row],[Project Code and Name ]],DC[Code Project],0),6),"")</f>
        <v/>
      </c>
      <c r="F244" s="89"/>
      <c r="G244" s="89"/>
      <c r="H244" s="93"/>
      <c r="I244" s="93"/>
      <c r="J244" s="93"/>
      <c r="K244" s="93"/>
      <c r="L244" s="93"/>
      <c r="M244" s="93"/>
      <c r="N244" s="94">
        <f>J244+K244+L244+MYCS[[#This Row],[Non contractual commitments]]</f>
        <v>0</v>
      </c>
      <c r="O244" s="93"/>
      <c r="P244" s="93"/>
      <c r="Q244" s="93"/>
      <c r="R244" s="93"/>
      <c r="S244" s="93"/>
      <c r="T244" s="93"/>
      <c r="U244" s="94">
        <f>SUM(MYCS[[#This Row],[FY26-27 sum (signed)]:[Cumulative spending to end FY 24/25]],MYCS[[#This Row],[Approved budget FY 25/26]])</f>
        <v>0</v>
      </c>
      <c r="V244" s="95">
        <f>MYCS[[#This Row],[Total Project Commitments]]-MYCS[[#This Row],[Total approved cost of the project by DC (Value in UGX)]]</f>
        <v>0</v>
      </c>
      <c r="W244" s="89"/>
      <c r="X244" s="89"/>
      <c r="Y244" s="89"/>
      <c r="Z244" s="96"/>
    </row>
    <row r="245" spans="1:26" ht="21" x14ac:dyDescent="0.45">
      <c r="A245" s="89"/>
      <c r="B245" s="90" t="str">
        <f ca="1">IFERROR(OFFSET(DC[[#Headers],[Code Project]],MATCH(MYCS[[#This Row],[Project Code and Name ]],DC[Code Project],0),-3),"")</f>
        <v/>
      </c>
      <c r="C245" s="89"/>
      <c r="D245" s="91" t="str">
        <f ca="1">IFERROR(OFFSET(DC[[#Headers],[Code Project]],MATCH(MYCS[[#This Row],[Project Code and Name ]],DC[Code Project],0),1),"")</f>
        <v/>
      </c>
      <c r="E245" s="92" t="str">
        <f ca="1">IFERROR(OFFSET(DC[[#Headers],[Code Project]],MATCH(MYCS[[#This Row],[Project Code and Name ]],DC[Code Project],0),6),"")</f>
        <v/>
      </c>
      <c r="F245" s="89"/>
      <c r="G245" s="89"/>
      <c r="H245" s="93"/>
      <c r="I245" s="93"/>
      <c r="J245" s="93"/>
      <c r="K245" s="93"/>
      <c r="L245" s="93"/>
      <c r="M245" s="93"/>
      <c r="N245" s="94">
        <f>J245+K245+L245+MYCS[[#This Row],[Non contractual commitments]]</f>
        <v>0</v>
      </c>
      <c r="O245" s="93"/>
      <c r="P245" s="93"/>
      <c r="Q245" s="93"/>
      <c r="R245" s="93"/>
      <c r="S245" s="93"/>
      <c r="T245" s="93"/>
      <c r="U245" s="94">
        <f>SUM(MYCS[[#This Row],[FY26-27 sum (signed)]:[Cumulative spending to end FY 24/25]],MYCS[[#This Row],[Approved budget FY 25/26]])</f>
        <v>0</v>
      </c>
      <c r="V245" s="95">
        <f>MYCS[[#This Row],[Total Project Commitments]]-MYCS[[#This Row],[Total approved cost of the project by DC (Value in UGX)]]</f>
        <v>0</v>
      </c>
      <c r="W245" s="89"/>
      <c r="X245" s="89"/>
      <c r="Y245" s="89"/>
      <c r="Z245" s="96"/>
    </row>
    <row r="246" spans="1:26" ht="21" x14ac:dyDescent="0.45">
      <c r="A246" s="89"/>
      <c r="B246" s="90" t="str">
        <f ca="1">IFERROR(OFFSET(DC[[#Headers],[Code Project]],MATCH(MYCS[[#This Row],[Project Code and Name ]],DC[Code Project],0),-3),"")</f>
        <v/>
      </c>
      <c r="C246" s="89"/>
      <c r="D246" s="91" t="str">
        <f ca="1">IFERROR(OFFSET(DC[[#Headers],[Code Project]],MATCH(MYCS[[#This Row],[Project Code and Name ]],DC[Code Project],0),1),"")</f>
        <v/>
      </c>
      <c r="E246" s="92" t="str">
        <f ca="1">IFERROR(OFFSET(DC[[#Headers],[Code Project]],MATCH(MYCS[[#This Row],[Project Code and Name ]],DC[Code Project],0),6),"")</f>
        <v/>
      </c>
      <c r="F246" s="89"/>
      <c r="G246" s="89"/>
      <c r="H246" s="93"/>
      <c r="I246" s="93"/>
      <c r="J246" s="93"/>
      <c r="K246" s="93"/>
      <c r="L246" s="93"/>
      <c r="M246" s="93"/>
      <c r="N246" s="94">
        <f>J246+K246+L246+MYCS[[#This Row],[Non contractual commitments]]</f>
        <v>0</v>
      </c>
      <c r="O246" s="93"/>
      <c r="P246" s="93"/>
      <c r="Q246" s="93"/>
      <c r="R246" s="93"/>
      <c r="S246" s="93"/>
      <c r="T246" s="93"/>
      <c r="U246" s="94">
        <f>SUM(MYCS[[#This Row],[FY26-27 sum (signed)]:[Cumulative spending to end FY 24/25]],MYCS[[#This Row],[Approved budget FY 25/26]])</f>
        <v>0</v>
      </c>
      <c r="V246" s="95">
        <f>MYCS[[#This Row],[Total Project Commitments]]-MYCS[[#This Row],[Total approved cost of the project by DC (Value in UGX)]]</f>
        <v>0</v>
      </c>
      <c r="W246" s="89"/>
      <c r="X246" s="89"/>
      <c r="Y246" s="89"/>
      <c r="Z246" s="96"/>
    </row>
    <row r="247" spans="1:26" ht="21" x14ac:dyDescent="0.45">
      <c r="A247" s="89"/>
      <c r="B247" s="90" t="str">
        <f ca="1">IFERROR(OFFSET(DC[[#Headers],[Code Project]],MATCH(MYCS[[#This Row],[Project Code and Name ]],DC[Code Project],0),-3),"")</f>
        <v/>
      </c>
      <c r="C247" s="89"/>
      <c r="D247" s="91" t="str">
        <f ca="1">IFERROR(OFFSET(DC[[#Headers],[Code Project]],MATCH(MYCS[[#This Row],[Project Code and Name ]],DC[Code Project],0),1),"")</f>
        <v/>
      </c>
      <c r="E247" s="92" t="str">
        <f ca="1">IFERROR(OFFSET(DC[[#Headers],[Code Project]],MATCH(MYCS[[#This Row],[Project Code and Name ]],DC[Code Project],0),6),"")</f>
        <v/>
      </c>
      <c r="F247" s="89"/>
      <c r="G247" s="89"/>
      <c r="H247" s="93"/>
      <c r="I247" s="93"/>
      <c r="J247" s="93"/>
      <c r="K247" s="93"/>
      <c r="L247" s="93"/>
      <c r="M247" s="93"/>
      <c r="N247" s="94">
        <f>J247+K247+L247+MYCS[[#This Row],[Non contractual commitments]]</f>
        <v>0</v>
      </c>
      <c r="O247" s="93"/>
      <c r="P247" s="93"/>
      <c r="Q247" s="93"/>
      <c r="R247" s="93"/>
      <c r="S247" s="93"/>
      <c r="T247" s="93"/>
      <c r="U247" s="94">
        <f>SUM(MYCS[[#This Row],[FY26-27 sum (signed)]:[Cumulative spending to end FY 24/25]],MYCS[[#This Row],[Approved budget FY 25/26]])</f>
        <v>0</v>
      </c>
      <c r="V247" s="95">
        <f>MYCS[[#This Row],[Total Project Commitments]]-MYCS[[#This Row],[Total approved cost of the project by DC (Value in UGX)]]</f>
        <v>0</v>
      </c>
      <c r="W247" s="89"/>
      <c r="X247" s="89"/>
      <c r="Y247" s="89"/>
      <c r="Z247" s="96"/>
    </row>
    <row r="248" spans="1:26" ht="21" x14ac:dyDescent="0.45">
      <c r="A248" s="89"/>
      <c r="B248" s="90" t="str">
        <f ca="1">IFERROR(OFFSET(DC[[#Headers],[Code Project]],MATCH(MYCS[[#This Row],[Project Code and Name ]],DC[Code Project],0),-3),"")</f>
        <v/>
      </c>
      <c r="C248" s="89"/>
      <c r="D248" s="91" t="str">
        <f ca="1">IFERROR(OFFSET(DC[[#Headers],[Code Project]],MATCH(MYCS[[#This Row],[Project Code and Name ]],DC[Code Project],0),1),"")</f>
        <v/>
      </c>
      <c r="E248" s="92" t="str">
        <f ca="1">IFERROR(OFFSET(DC[[#Headers],[Code Project]],MATCH(MYCS[[#This Row],[Project Code and Name ]],DC[Code Project],0),6),"")</f>
        <v/>
      </c>
      <c r="F248" s="89"/>
      <c r="G248" s="89"/>
      <c r="H248" s="93"/>
      <c r="I248" s="93"/>
      <c r="J248" s="93"/>
      <c r="K248" s="93"/>
      <c r="L248" s="93"/>
      <c r="M248" s="93"/>
      <c r="N248" s="94">
        <f>J248+K248+L248+MYCS[[#This Row],[Non contractual commitments]]</f>
        <v>0</v>
      </c>
      <c r="O248" s="93"/>
      <c r="P248" s="93"/>
      <c r="Q248" s="93"/>
      <c r="R248" s="93"/>
      <c r="S248" s="93"/>
      <c r="T248" s="93"/>
      <c r="U248" s="94">
        <f>SUM(MYCS[[#This Row],[FY26-27 sum (signed)]:[Cumulative spending to end FY 24/25]],MYCS[[#This Row],[Approved budget FY 25/26]])</f>
        <v>0</v>
      </c>
      <c r="V248" s="95">
        <f>MYCS[[#This Row],[Total Project Commitments]]-MYCS[[#This Row],[Total approved cost of the project by DC (Value in UGX)]]</f>
        <v>0</v>
      </c>
      <c r="W248" s="89"/>
      <c r="X248" s="89"/>
      <c r="Y248" s="89"/>
      <c r="Z248" s="96"/>
    </row>
    <row r="249" spans="1:26" ht="21" x14ac:dyDescent="0.45">
      <c r="A249" s="89"/>
      <c r="B249" s="90" t="str">
        <f ca="1">IFERROR(OFFSET(DC[[#Headers],[Code Project]],MATCH(MYCS[[#This Row],[Project Code and Name ]],DC[Code Project],0),-3),"")</f>
        <v/>
      </c>
      <c r="C249" s="89"/>
      <c r="D249" s="91" t="str">
        <f ca="1">IFERROR(OFFSET(DC[[#Headers],[Code Project]],MATCH(MYCS[[#This Row],[Project Code and Name ]],DC[Code Project],0),1),"")</f>
        <v/>
      </c>
      <c r="E249" s="92" t="str">
        <f ca="1">IFERROR(OFFSET(DC[[#Headers],[Code Project]],MATCH(MYCS[[#This Row],[Project Code and Name ]],DC[Code Project],0),6),"")</f>
        <v/>
      </c>
      <c r="F249" s="89"/>
      <c r="G249" s="89"/>
      <c r="H249" s="93"/>
      <c r="I249" s="93"/>
      <c r="J249" s="93"/>
      <c r="K249" s="93"/>
      <c r="L249" s="93"/>
      <c r="M249" s="93"/>
      <c r="N249" s="94">
        <f>J249+K249+L249+MYCS[[#This Row],[Non contractual commitments]]</f>
        <v>0</v>
      </c>
      <c r="O249" s="93"/>
      <c r="P249" s="93"/>
      <c r="Q249" s="93"/>
      <c r="R249" s="93"/>
      <c r="S249" s="93"/>
      <c r="T249" s="93"/>
      <c r="U249" s="94">
        <f>SUM(MYCS[[#This Row],[FY26-27 sum (signed)]:[Cumulative spending to end FY 24/25]],MYCS[[#This Row],[Approved budget FY 25/26]])</f>
        <v>0</v>
      </c>
      <c r="V249" s="95">
        <f>MYCS[[#This Row],[Total Project Commitments]]-MYCS[[#This Row],[Total approved cost of the project by DC (Value in UGX)]]</f>
        <v>0</v>
      </c>
      <c r="W249" s="89"/>
      <c r="X249" s="89"/>
      <c r="Y249" s="89"/>
      <c r="Z249" s="96"/>
    </row>
    <row r="250" spans="1:26" ht="21" x14ac:dyDescent="0.45">
      <c r="A250" s="89"/>
      <c r="B250" s="90" t="str">
        <f ca="1">IFERROR(OFFSET(DC[[#Headers],[Code Project]],MATCH(MYCS[[#This Row],[Project Code and Name ]],DC[Code Project],0),-3),"")</f>
        <v/>
      </c>
      <c r="C250" s="89"/>
      <c r="D250" s="91" t="str">
        <f ca="1">IFERROR(OFFSET(DC[[#Headers],[Code Project]],MATCH(MYCS[[#This Row],[Project Code and Name ]],DC[Code Project],0),1),"")</f>
        <v/>
      </c>
      <c r="E250" s="92" t="str">
        <f ca="1">IFERROR(OFFSET(DC[[#Headers],[Code Project]],MATCH(MYCS[[#This Row],[Project Code and Name ]],DC[Code Project],0),6),"")</f>
        <v/>
      </c>
      <c r="F250" s="89"/>
      <c r="G250" s="89"/>
      <c r="H250" s="93"/>
      <c r="I250" s="93"/>
      <c r="J250" s="93"/>
      <c r="K250" s="93"/>
      <c r="L250" s="93"/>
      <c r="M250" s="93"/>
      <c r="N250" s="94">
        <f>J250+K250+L250+MYCS[[#This Row],[Non contractual commitments]]</f>
        <v>0</v>
      </c>
      <c r="O250" s="93"/>
      <c r="P250" s="93"/>
      <c r="Q250" s="93"/>
      <c r="R250" s="93"/>
      <c r="S250" s="93"/>
      <c r="T250" s="93"/>
      <c r="U250" s="94">
        <f>SUM(MYCS[[#This Row],[FY26-27 sum (signed)]:[Cumulative spending to end FY 24/25]],MYCS[[#This Row],[Approved budget FY 25/26]])</f>
        <v>0</v>
      </c>
      <c r="V250" s="95">
        <f>MYCS[[#This Row],[Total Project Commitments]]-MYCS[[#This Row],[Total approved cost of the project by DC (Value in UGX)]]</f>
        <v>0</v>
      </c>
      <c r="W250" s="89"/>
      <c r="X250" s="89"/>
      <c r="Y250" s="89"/>
      <c r="Z250" s="96"/>
    </row>
    <row r="251" spans="1:26" ht="21" x14ac:dyDescent="0.45">
      <c r="A251" s="89"/>
      <c r="B251" s="90" t="str">
        <f ca="1">IFERROR(OFFSET(DC[[#Headers],[Code Project]],MATCH(MYCS[[#This Row],[Project Code and Name ]],DC[Code Project],0),-3),"")</f>
        <v/>
      </c>
      <c r="C251" s="89"/>
      <c r="D251" s="91" t="str">
        <f ca="1">IFERROR(OFFSET(DC[[#Headers],[Code Project]],MATCH(MYCS[[#This Row],[Project Code and Name ]],DC[Code Project],0),1),"")</f>
        <v/>
      </c>
      <c r="E251" s="92" t="str">
        <f ca="1">IFERROR(OFFSET(DC[[#Headers],[Code Project]],MATCH(MYCS[[#This Row],[Project Code and Name ]],DC[Code Project],0),6),"")</f>
        <v/>
      </c>
      <c r="F251" s="89"/>
      <c r="G251" s="89"/>
      <c r="H251" s="93"/>
      <c r="I251" s="93"/>
      <c r="J251" s="93"/>
      <c r="K251" s="93"/>
      <c r="L251" s="93"/>
      <c r="M251" s="93"/>
      <c r="N251" s="94">
        <f>J251+K251+L251+MYCS[[#This Row],[Non contractual commitments]]</f>
        <v>0</v>
      </c>
      <c r="O251" s="93"/>
      <c r="P251" s="93"/>
      <c r="Q251" s="93"/>
      <c r="R251" s="93"/>
      <c r="S251" s="93"/>
      <c r="T251" s="93"/>
      <c r="U251" s="94">
        <f>SUM(MYCS[[#This Row],[FY26-27 sum (signed)]:[Cumulative spending to end FY 24/25]],MYCS[[#This Row],[Approved budget FY 25/26]])</f>
        <v>0</v>
      </c>
      <c r="V251" s="95">
        <f>MYCS[[#This Row],[Total Project Commitments]]-MYCS[[#This Row],[Total approved cost of the project by DC (Value in UGX)]]</f>
        <v>0</v>
      </c>
      <c r="W251" s="89"/>
      <c r="X251" s="89"/>
      <c r="Y251" s="89"/>
      <c r="Z251" s="96"/>
    </row>
    <row r="252" spans="1:26" ht="21" x14ac:dyDescent="0.45">
      <c r="A252" s="89"/>
      <c r="B252" s="90" t="str">
        <f ca="1">IFERROR(OFFSET(DC[[#Headers],[Code Project]],MATCH(MYCS[[#This Row],[Project Code and Name ]],DC[Code Project],0),-3),"")</f>
        <v/>
      </c>
      <c r="C252" s="89"/>
      <c r="D252" s="91" t="str">
        <f ca="1">IFERROR(OFFSET(DC[[#Headers],[Code Project]],MATCH(MYCS[[#This Row],[Project Code and Name ]],DC[Code Project],0),1),"")</f>
        <v/>
      </c>
      <c r="E252" s="92" t="str">
        <f ca="1">IFERROR(OFFSET(DC[[#Headers],[Code Project]],MATCH(MYCS[[#This Row],[Project Code and Name ]],DC[Code Project],0),6),"")</f>
        <v/>
      </c>
      <c r="F252" s="89"/>
      <c r="G252" s="89"/>
      <c r="H252" s="93"/>
      <c r="I252" s="93"/>
      <c r="J252" s="93"/>
      <c r="K252" s="93"/>
      <c r="L252" s="93"/>
      <c r="M252" s="93"/>
      <c r="N252" s="94">
        <f>J252+K252+L252+MYCS[[#This Row],[Non contractual commitments]]</f>
        <v>0</v>
      </c>
      <c r="O252" s="93"/>
      <c r="P252" s="93"/>
      <c r="Q252" s="93"/>
      <c r="R252" s="93"/>
      <c r="S252" s="93"/>
      <c r="T252" s="93"/>
      <c r="U252" s="94">
        <f>SUM(MYCS[[#This Row],[FY26-27 sum (signed)]:[Cumulative spending to end FY 24/25]],MYCS[[#This Row],[Approved budget FY 25/26]])</f>
        <v>0</v>
      </c>
      <c r="V252" s="95">
        <f>MYCS[[#This Row],[Total Project Commitments]]-MYCS[[#This Row],[Total approved cost of the project by DC (Value in UGX)]]</f>
        <v>0</v>
      </c>
      <c r="W252" s="89"/>
      <c r="X252" s="89"/>
      <c r="Y252" s="89"/>
      <c r="Z252" s="96"/>
    </row>
    <row r="253" spans="1:26" ht="21" x14ac:dyDescent="0.45">
      <c r="A253" s="89"/>
      <c r="B253" s="90" t="str">
        <f ca="1">IFERROR(OFFSET(DC[[#Headers],[Code Project]],MATCH(MYCS[[#This Row],[Project Code and Name ]],DC[Code Project],0),-3),"")</f>
        <v/>
      </c>
      <c r="C253" s="89"/>
      <c r="D253" s="91" t="str">
        <f ca="1">IFERROR(OFFSET(DC[[#Headers],[Code Project]],MATCH(MYCS[[#This Row],[Project Code and Name ]],DC[Code Project],0),1),"")</f>
        <v/>
      </c>
      <c r="E253" s="92" t="str">
        <f ca="1">IFERROR(OFFSET(DC[[#Headers],[Code Project]],MATCH(MYCS[[#This Row],[Project Code and Name ]],DC[Code Project],0),6),"")</f>
        <v/>
      </c>
      <c r="F253" s="89"/>
      <c r="G253" s="89"/>
      <c r="H253" s="93"/>
      <c r="I253" s="93"/>
      <c r="J253" s="93"/>
      <c r="K253" s="93"/>
      <c r="L253" s="93"/>
      <c r="M253" s="93"/>
      <c r="N253" s="94">
        <f>J253+K253+L253+MYCS[[#This Row],[Non contractual commitments]]</f>
        <v>0</v>
      </c>
      <c r="O253" s="93"/>
      <c r="P253" s="93"/>
      <c r="Q253" s="93"/>
      <c r="R253" s="93"/>
      <c r="S253" s="93"/>
      <c r="T253" s="93"/>
      <c r="U253" s="94">
        <f>SUM(MYCS[[#This Row],[FY26-27 sum (signed)]:[Cumulative spending to end FY 24/25]],MYCS[[#This Row],[Approved budget FY 25/26]])</f>
        <v>0</v>
      </c>
      <c r="V253" s="95">
        <f>MYCS[[#This Row],[Total Project Commitments]]-MYCS[[#This Row],[Total approved cost of the project by DC (Value in UGX)]]</f>
        <v>0</v>
      </c>
      <c r="W253" s="89"/>
      <c r="X253" s="89"/>
      <c r="Y253" s="89"/>
      <c r="Z253" s="96"/>
    </row>
    <row r="254" spans="1:26" ht="21" x14ac:dyDescent="0.45">
      <c r="A254" s="89"/>
      <c r="B254" s="90" t="str">
        <f ca="1">IFERROR(OFFSET(DC[[#Headers],[Code Project]],MATCH(MYCS[[#This Row],[Project Code and Name ]],DC[Code Project],0),-3),"")</f>
        <v/>
      </c>
      <c r="C254" s="89"/>
      <c r="D254" s="91" t="str">
        <f ca="1">IFERROR(OFFSET(DC[[#Headers],[Code Project]],MATCH(MYCS[[#This Row],[Project Code and Name ]],DC[Code Project],0),1),"")</f>
        <v/>
      </c>
      <c r="E254" s="92" t="str">
        <f ca="1">IFERROR(OFFSET(DC[[#Headers],[Code Project]],MATCH(MYCS[[#This Row],[Project Code and Name ]],DC[Code Project],0),6),"")</f>
        <v/>
      </c>
      <c r="F254" s="89"/>
      <c r="G254" s="89"/>
      <c r="H254" s="93"/>
      <c r="I254" s="93"/>
      <c r="J254" s="93"/>
      <c r="K254" s="93"/>
      <c r="L254" s="93"/>
      <c r="M254" s="93"/>
      <c r="N254" s="94">
        <f>J254+K254+L254+MYCS[[#This Row],[Non contractual commitments]]</f>
        <v>0</v>
      </c>
      <c r="O254" s="93"/>
      <c r="P254" s="93"/>
      <c r="Q254" s="93"/>
      <c r="R254" s="93"/>
      <c r="S254" s="93"/>
      <c r="T254" s="93"/>
      <c r="U254" s="94">
        <f>SUM(MYCS[[#This Row],[FY26-27 sum (signed)]:[Cumulative spending to end FY 24/25]],MYCS[[#This Row],[Approved budget FY 25/26]])</f>
        <v>0</v>
      </c>
      <c r="V254" s="95">
        <f>MYCS[[#This Row],[Total Project Commitments]]-MYCS[[#This Row],[Total approved cost of the project by DC (Value in UGX)]]</f>
        <v>0</v>
      </c>
      <c r="W254" s="89"/>
      <c r="X254" s="89"/>
      <c r="Y254" s="89"/>
      <c r="Z254" s="96"/>
    </row>
    <row r="255" spans="1:26" ht="21" x14ac:dyDescent="0.45">
      <c r="A255" s="89"/>
      <c r="B255" s="90" t="str">
        <f ca="1">IFERROR(OFFSET(DC[[#Headers],[Code Project]],MATCH(MYCS[[#This Row],[Project Code and Name ]],DC[Code Project],0),-3),"")</f>
        <v/>
      </c>
      <c r="C255" s="89"/>
      <c r="D255" s="91" t="str">
        <f ca="1">IFERROR(OFFSET(DC[[#Headers],[Code Project]],MATCH(MYCS[[#This Row],[Project Code and Name ]],DC[Code Project],0),1),"")</f>
        <v/>
      </c>
      <c r="E255" s="92" t="str">
        <f ca="1">IFERROR(OFFSET(DC[[#Headers],[Code Project]],MATCH(MYCS[[#This Row],[Project Code and Name ]],DC[Code Project],0),6),"")</f>
        <v/>
      </c>
      <c r="F255" s="89"/>
      <c r="G255" s="89"/>
      <c r="H255" s="93"/>
      <c r="I255" s="93"/>
      <c r="J255" s="93"/>
      <c r="K255" s="93"/>
      <c r="L255" s="93"/>
      <c r="M255" s="93"/>
      <c r="N255" s="94">
        <f>J255+K255+L255+MYCS[[#This Row],[Non contractual commitments]]</f>
        <v>0</v>
      </c>
      <c r="O255" s="93"/>
      <c r="P255" s="93"/>
      <c r="Q255" s="93"/>
      <c r="R255" s="93"/>
      <c r="S255" s="93"/>
      <c r="T255" s="93"/>
      <c r="U255" s="94">
        <f>SUM(MYCS[[#This Row],[FY26-27 sum (signed)]:[Cumulative spending to end FY 24/25]],MYCS[[#This Row],[Approved budget FY 25/26]])</f>
        <v>0</v>
      </c>
      <c r="V255" s="95">
        <f>MYCS[[#This Row],[Total Project Commitments]]-MYCS[[#This Row],[Total approved cost of the project by DC (Value in UGX)]]</f>
        <v>0</v>
      </c>
      <c r="W255" s="89"/>
      <c r="X255" s="89"/>
      <c r="Y255" s="89"/>
      <c r="Z255" s="96"/>
    </row>
    <row r="256" spans="1:26" ht="21" x14ac:dyDescent="0.45">
      <c r="A256" s="89"/>
      <c r="B256" s="90" t="str">
        <f ca="1">IFERROR(OFFSET(DC[[#Headers],[Code Project]],MATCH(MYCS[[#This Row],[Project Code and Name ]],DC[Code Project],0),-3),"")</f>
        <v/>
      </c>
      <c r="C256" s="89"/>
      <c r="D256" s="91" t="str">
        <f ca="1">IFERROR(OFFSET(DC[[#Headers],[Code Project]],MATCH(MYCS[[#This Row],[Project Code and Name ]],DC[Code Project],0),1),"")</f>
        <v/>
      </c>
      <c r="E256" s="92" t="str">
        <f ca="1">IFERROR(OFFSET(DC[[#Headers],[Code Project]],MATCH(MYCS[[#This Row],[Project Code and Name ]],DC[Code Project],0),6),"")</f>
        <v/>
      </c>
      <c r="F256" s="89"/>
      <c r="G256" s="89"/>
      <c r="H256" s="93"/>
      <c r="I256" s="93"/>
      <c r="J256" s="93"/>
      <c r="K256" s="93"/>
      <c r="L256" s="93"/>
      <c r="M256" s="93"/>
      <c r="N256" s="94">
        <f>J256+K256+L256+MYCS[[#This Row],[Non contractual commitments]]</f>
        <v>0</v>
      </c>
      <c r="O256" s="93"/>
      <c r="P256" s="93"/>
      <c r="Q256" s="93"/>
      <c r="R256" s="93"/>
      <c r="S256" s="93"/>
      <c r="T256" s="93"/>
      <c r="U256" s="94">
        <f>SUM(MYCS[[#This Row],[FY26-27 sum (signed)]:[Cumulative spending to end FY 24/25]],MYCS[[#This Row],[Approved budget FY 25/26]])</f>
        <v>0</v>
      </c>
      <c r="V256" s="95">
        <f>MYCS[[#This Row],[Total Project Commitments]]-MYCS[[#This Row],[Total approved cost of the project by DC (Value in UGX)]]</f>
        <v>0</v>
      </c>
      <c r="W256" s="89"/>
      <c r="X256" s="89"/>
      <c r="Y256" s="89"/>
      <c r="Z256" s="96"/>
    </row>
    <row r="257" spans="1:26" ht="21" x14ac:dyDescent="0.45">
      <c r="A257" s="89"/>
      <c r="B257" s="90" t="str">
        <f ca="1">IFERROR(OFFSET(DC[[#Headers],[Code Project]],MATCH(MYCS[[#This Row],[Project Code and Name ]],DC[Code Project],0),-3),"")</f>
        <v/>
      </c>
      <c r="C257" s="89"/>
      <c r="D257" s="91" t="str">
        <f ca="1">IFERROR(OFFSET(DC[[#Headers],[Code Project]],MATCH(MYCS[[#This Row],[Project Code and Name ]],DC[Code Project],0),1),"")</f>
        <v/>
      </c>
      <c r="E257" s="92" t="str">
        <f ca="1">IFERROR(OFFSET(DC[[#Headers],[Code Project]],MATCH(MYCS[[#This Row],[Project Code and Name ]],DC[Code Project],0),6),"")</f>
        <v/>
      </c>
      <c r="F257" s="89"/>
      <c r="G257" s="89"/>
      <c r="H257" s="93"/>
      <c r="I257" s="93"/>
      <c r="J257" s="93"/>
      <c r="K257" s="93"/>
      <c r="L257" s="93"/>
      <c r="M257" s="93"/>
      <c r="N257" s="94">
        <f>J257+K257+L257+MYCS[[#This Row],[Non contractual commitments]]</f>
        <v>0</v>
      </c>
      <c r="O257" s="93"/>
      <c r="P257" s="93"/>
      <c r="Q257" s="93"/>
      <c r="R257" s="93"/>
      <c r="S257" s="93"/>
      <c r="T257" s="93"/>
      <c r="U257" s="94">
        <f>SUM(MYCS[[#This Row],[FY26-27 sum (signed)]:[Cumulative spending to end FY 24/25]],MYCS[[#This Row],[Approved budget FY 25/26]])</f>
        <v>0</v>
      </c>
      <c r="V257" s="95">
        <f>MYCS[[#This Row],[Total Project Commitments]]-MYCS[[#This Row],[Total approved cost of the project by DC (Value in UGX)]]</f>
        <v>0</v>
      </c>
      <c r="W257" s="89"/>
      <c r="X257" s="89"/>
      <c r="Y257" s="89"/>
      <c r="Z257" s="96"/>
    </row>
    <row r="258" spans="1:26" ht="21" x14ac:dyDescent="0.45">
      <c r="A258" s="89"/>
      <c r="B258" s="90" t="str">
        <f ca="1">IFERROR(OFFSET(DC[[#Headers],[Code Project]],MATCH(MYCS[[#This Row],[Project Code and Name ]],DC[Code Project],0),-3),"")</f>
        <v/>
      </c>
      <c r="C258" s="89"/>
      <c r="D258" s="91" t="str">
        <f ca="1">IFERROR(OFFSET(DC[[#Headers],[Code Project]],MATCH(MYCS[[#This Row],[Project Code and Name ]],DC[Code Project],0),1),"")</f>
        <v/>
      </c>
      <c r="E258" s="92" t="str">
        <f ca="1">IFERROR(OFFSET(DC[[#Headers],[Code Project]],MATCH(MYCS[[#This Row],[Project Code and Name ]],DC[Code Project],0),6),"")</f>
        <v/>
      </c>
      <c r="F258" s="89"/>
      <c r="G258" s="89"/>
      <c r="H258" s="93"/>
      <c r="I258" s="93"/>
      <c r="J258" s="93"/>
      <c r="K258" s="93"/>
      <c r="L258" s="93"/>
      <c r="M258" s="93"/>
      <c r="N258" s="94">
        <f>J258+K258+L258+MYCS[[#This Row],[Non contractual commitments]]</f>
        <v>0</v>
      </c>
      <c r="O258" s="93"/>
      <c r="P258" s="93"/>
      <c r="Q258" s="93"/>
      <c r="R258" s="93"/>
      <c r="S258" s="93"/>
      <c r="T258" s="93"/>
      <c r="U258" s="94">
        <f>SUM(MYCS[[#This Row],[FY26-27 sum (signed)]:[Cumulative spending to end FY 24/25]],MYCS[[#This Row],[Approved budget FY 25/26]])</f>
        <v>0</v>
      </c>
      <c r="V258" s="95">
        <f>MYCS[[#This Row],[Total Project Commitments]]-MYCS[[#This Row],[Total approved cost of the project by DC (Value in UGX)]]</f>
        <v>0</v>
      </c>
      <c r="W258" s="89"/>
      <c r="X258" s="89"/>
      <c r="Y258" s="89"/>
      <c r="Z258" s="96"/>
    </row>
    <row r="259" spans="1:26" ht="21" x14ac:dyDescent="0.45">
      <c r="A259" s="89"/>
      <c r="B259" s="90" t="str">
        <f ca="1">IFERROR(OFFSET(DC[[#Headers],[Code Project]],MATCH(MYCS[[#This Row],[Project Code and Name ]],DC[Code Project],0),-3),"")</f>
        <v/>
      </c>
      <c r="C259" s="89"/>
      <c r="D259" s="91" t="str">
        <f ca="1">IFERROR(OFFSET(DC[[#Headers],[Code Project]],MATCH(MYCS[[#This Row],[Project Code and Name ]],DC[Code Project],0),1),"")</f>
        <v/>
      </c>
      <c r="E259" s="92" t="str">
        <f ca="1">IFERROR(OFFSET(DC[[#Headers],[Code Project]],MATCH(MYCS[[#This Row],[Project Code and Name ]],DC[Code Project],0),6),"")</f>
        <v/>
      </c>
      <c r="F259" s="89"/>
      <c r="G259" s="89"/>
      <c r="H259" s="93"/>
      <c r="I259" s="93"/>
      <c r="J259" s="93"/>
      <c r="K259" s="93"/>
      <c r="L259" s="93"/>
      <c r="M259" s="93"/>
      <c r="N259" s="94">
        <f>J259+K259+L259+MYCS[[#This Row],[Non contractual commitments]]</f>
        <v>0</v>
      </c>
      <c r="O259" s="93"/>
      <c r="P259" s="93"/>
      <c r="Q259" s="93"/>
      <c r="R259" s="93"/>
      <c r="S259" s="93"/>
      <c r="T259" s="93"/>
      <c r="U259" s="94">
        <f>SUM(MYCS[[#This Row],[FY26-27 sum (signed)]:[Cumulative spending to end FY 24/25]],MYCS[[#This Row],[Approved budget FY 25/26]])</f>
        <v>0</v>
      </c>
      <c r="V259" s="95">
        <f>MYCS[[#This Row],[Total Project Commitments]]-MYCS[[#This Row],[Total approved cost of the project by DC (Value in UGX)]]</f>
        <v>0</v>
      </c>
      <c r="W259" s="89"/>
      <c r="X259" s="89"/>
      <c r="Y259" s="89"/>
      <c r="Z259" s="96"/>
    </row>
    <row r="260" spans="1:26" ht="21" x14ac:dyDescent="0.45">
      <c r="A260" s="89"/>
      <c r="B260" s="90" t="str">
        <f ca="1">IFERROR(OFFSET(DC[[#Headers],[Code Project]],MATCH(MYCS[[#This Row],[Project Code and Name ]],DC[Code Project],0),-3),"")</f>
        <v/>
      </c>
      <c r="C260" s="89"/>
      <c r="D260" s="91" t="str">
        <f ca="1">IFERROR(OFFSET(DC[[#Headers],[Code Project]],MATCH(MYCS[[#This Row],[Project Code and Name ]],DC[Code Project],0),1),"")</f>
        <v/>
      </c>
      <c r="E260" s="92" t="str">
        <f ca="1">IFERROR(OFFSET(DC[[#Headers],[Code Project]],MATCH(MYCS[[#This Row],[Project Code and Name ]],DC[Code Project],0),6),"")</f>
        <v/>
      </c>
      <c r="F260" s="89"/>
      <c r="G260" s="89"/>
      <c r="H260" s="93"/>
      <c r="I260" s="93"/>
      <c r="J260" s="93"/>
      <c r="K260" s="93"/>
      <c r="L260" s="93"/>
      <c r="M260" s="93"/>
      <c r="N260" s="94">
        <f>J260+K260+L260+MYCS[[#This Row],[Non contractual commitments]]</f>
        <v>0</v>
      </c>
      <c r="O260" s="93"/>
      <c r="P260" s="93"/>
      <c r="Q260" s="93"/>
      <c r="R260" s="93"/>
      <c r="S260" s="93"/>
      <c r="T260" s="93"/>
      <c r="U260" s="94">
        <f>SUM(MYCS[[#This Row],[FY26-27 sum (signed)]:[Cumulative spending to end FY 24/25]],MYCS[[#This Row],[Approved budget FY 25/26]])</f>
        <v>0</v>
      </c>
      <c r="V260" s="95">
        <f>MYCS[[#This Row],[Total Project Commitments]]-MYCS[[#This Row],[Total approved cost of the project by DC (Value in UGX)]]</f>
        <v>0</v>
      </c>
      <c r="W260" s="89"/>
      <c r="X260" s="89"/>
      <c r="Y260" s="89"/>
      <c r="Z260" s="96"/>
    </row>
    <row r="261" spans="1:26" ht="21" x14ac:dyDescent="0.45">
      <c r="A261" s="89"/>
      <c r="B261" s="90" t="str">
        <f ca="1">IFERROR(OFFSET(DC[[#Headers],[Code Project]],MATCH(MYCS[[#This Row],[Project Code and Name ]],DC[Code Project],0),-3),"")</f>
        <v/>
      </c>
      <c r="C261" s="89"/>
      <c r="D261" s="91" t="str">
        <f ca="1">IFERROR(OFFSET(DC[[#Headers],[Code Project]],MATCH(MYCS[[#This Row],[Project Code and Name ]],DC[Code Project],0),1),"")</f>
        <v/>
      </c>
      <c r="E261" s="92" t="str">
        <f ca="1">IFERROR(OFFSET(DC[[#Headers],[Code Project]],MATCH(MYCS[[#This Row],[Project Code and Name ]],DC[Code Project],0),6),"")</f>
        <v/>
      </c>
      <c r="F261" s="89"/>
      <c r="G261" s="89"/>
      <c r="H261" s="93"/>
      <c r="I261" s="93"/>
      <c r="J261" s="93"/>
      <c r="K261" s="93"/>
      <c r="L261" s="93"/>
      <c r="M261" s="93"/>
      <c r="N261" s="94">
        <f>J261+K261+L261+MYCS[[#This Row],[Non contractual commitments]]</f>
        <v>0</v>
      </c>
      <c r="O261" s="93"/>
      <c r="P261" s="93"/>
      <c r="Q261" s="93"/>
      <c r="R261" s="93"/>
      <c r="S261" s="93"/>
      <c r="T261" s="93"/>
      <c r="U261" s="94">
        <f>SUM(MYCS[[#This Row],[FY26-27 sum (signed)]:[Cumulative spending to end FY 24/25]],MYCS[[#This Row],[Approved budget FY 25/26]])</f>
        <v>0</v>
      </c>
      <c r="V261" s="95">
        <f>MYCS[[#This Row],[Total Project Commitments]]-MYCS[[#This Row],[Total approved cost of the project by DC (Value in UGX)]]</f>
        <v>0</v>
      </c>
      <c r="W261" s="89"/>
      <c r="X261" s="89"/>
      <c r="Y261" s="89"/>
      <c r="Z261" s="96"/>
    </row>
    <row r="262" spans="1:26" ht="21" x14ac:dyDescent="0.45">
      <c r="A262" s="89"/>
      <c r="B262" s="90" t="str">
        <f ca="1">IFERROR(OFFSET(DC[[#Headers],[Code Project]],MATCH(MYCS[[#This Row],[Project Code and Name ]],DC[Code Project],0),-3),"")</f>
        <v/>
      </c>
      <c r="C262" s="89"/>
      <c r="D262" s="91" t="str">
        <f ca="1">IFERROR(OFFSET(DC[[#Headers],[Code Project]],MATCH(MYCS[[#This Row],[Project Code and Name ]],DC[Code Project],0),1),"")</f>
        <v/>
      </c>
      <c r="E262" s="92" t="str">
        <f ca="1">IFERROR(OFFSET(DC[[#Headers],[Code Project]],MATCH(MYCS[[#This Row],[Project Code and Name ]],DC[Code Project],0),6),"")</f>
        <v/>
      </c>
      <c r="F262" s="89"/>
      <c r="G262" s="89"/>
      <c r="H262" s="93"/>
      <c r="I262" s="93"/>
      <c r="J262" s="93"/>
      <c r="K262" s="93"/>
      <c r="L262" s="93"/>
      <c r="M262" s="93"/>
      <c r="N262" s="94">
        <f>J262+K262+L262+MYCS[[#This Row],[Non contractual commitments]]</f>
        <v>0</v>
      </c>
      <c r="O262" s="93"/>
      <c r="P262" s="93"/>
      <c r="Q262" s="93"/>
      <c r="R262" s="93"/>
      <c r="S262" s="93"/>
      <c r="T262" s="93"/>
      <c r="U262" s="94">
        <f>SUM(MYCS[[#This Row],[FY26-27 sum (signed)]:[Cumulative spending to end FY 24/25]],MYCS[[#This Row],[Approved budget FY 25/26]])</f>
        <v>0</v>
      </c>
      <c r="V262" s="95">
        <f>MYCS[[#This Row],[Total Project Commitments]]-MYCS[[#This Row],[Total approved cost of the project by DC (Value in UGX)]]</f>
        <v>0</v>
      </c>
      <c r="W262" s="89"/>
      <c r="X262" s="89"/>
      <c r="Y262" s="89"/>
      <c r="Z262" s="96"/>
    </row>
    <row r="263" spans="1:26" ht="21" x14ac:dyDescent="0.45">
      <c r="A263" s="89"/>
      <c r="B263" s="90" t="str">
        <f ca="1">IFERROR(OFFSET(DC[[#Headers],[Code Project]],MATCH(MYCS[[#This Row],[Project Code and Name ]],DC[Code Project],0),-3),"")</f>
        <v/>
      </c>
      <c r="C263" s="89"/>
      <c r="D263" s="91" t="str">
        <f ca="1">IFERROR(OFFSET(DC[[#Headers],[Code Project]],MATCH(MYCS[[#This Row],[Project Code and Name ]],DC[Code Project],0),1),"")</f>
        <v/>
      </c>
      <c r="E263" s="92" t="str">
        <f ca="1">IFERROR(OFFSET(DC[[#Headers],[Code Project]],MATCH(MYCS[[#This Row],[Project Code and Name ]],DC[Code Project],0),6),"")</f>
        <v/>
      </c>
      <c r="F263" s="89"/>
      <c r="G263" s="89"/>
      <c r="H263" s="93"/>
      <c r="I263" s="93"/>
      <c r="J263" s="93"/>
      <c r="K263" s="93"/>
      <c r="L263" s="93"/>
      <c r="M263" s="93"/>
      <c r="N263" s="94">
        <f>J263+K263+L263+MYCS[[#This Row],[Non contractual commitments]]</f>
        <v>0</v>
      </c>
      <c r="O263" s="93"/>
      <c r="P263" s="93"/>
      <c r="Q263" s="93"/>
      <c r="R263" s="93"/>
      <c r="S263" s="93"/>
      <c r="T263" s="93"/>
      <c r="U263" s="94">
        <f>SUM(MYCS[[#This Row],[FY26-27 sum (signed)]:[Cumulative spending to end FY 24/25]],MYCS[[#This Row],[Approved budget FY 25/26]])</f>
        <v>0</v>
      </c>
      <c r="V263" s="95">
        <f>MYCS[[#This Row],[Total Project Commitments]]-MYCS[[#This Row],[Total approved cost of the project by DC (Value in UGX)]]</f>
        <v>0</v>
      </c>
      <c r="W263" s="89"/>
      <c r="X263" s="89"/>
      <c r="Y263" s="89"/>
      <c r="Z263" s="96"/>
    </row>
    <row r="264" spans="1:26" ht="21" x14ac:dyDescent="0.45">
      <c r="A264" s="89"/>
      <c r="B264" s="90" t="str">
        <f ca="1">IFERROR(OFFSET(DC[[#Headers],[Code Project]],MATCH(MYCS[[#This Row],[Project Code and Name ]],DC[Code Project],0),-3),"")</f>
        <v/>
      </c>
      <c r="C264" s="89"/>
      <c r="D264" s="91" t="str">
        <f ca="1">IFERROR(OFFSET(DC[[#Headers],[Code Project]],MATCH(MYCS[[#This Row],[Project Code and Name ]],DC[Code Project],0),1),"")</f>
        <v/>
      </c>
      <c r="E264" s="92" t="str">
        <f ca="1">IFERROR(OFFSET(DC[[#Headers],[Code Project]],MATCH(MYCS[[#This Row],[Project Code and Name ]],DC[Code Project],0),6),"")</f>
        <v/>
      </c>
      <c r="F264" s="89"/>
      <c r="G264" s="89"/>
      <c r="H264" s="93"/>
      <c r="I264" s="93"/>
      <c r="J264" s="93"/>
      <c r="K264" s="93"/>
      <c r="L264" s="93"/>
      <c r="M264" s="93"/>
      <c r="N264" s="94">
        <f>J264+K264+L264+MYCS[[#This Row],[Non contractual commitments]]</f>
        <v>0</v>
      </c>
      <c r="O264" s="93"/>
      <c r="P264" s="93"/>
      <c r="Q264" s="93"/>
      <c r="R264" s="93"/>
      <c r="S264" s="93"/>
      <c r="T264" s="93"/>
      <c r="U264" s="94">
        <f>SUM(MYCS[[#This Row],[FY26-27 sum (signed)]:[Cumulative spending to end FY 24/25]],MYCS[[#This Row],[Approved budget FY 25/26]])</f>
        <v>0</v>
      </c>
      <c r="V264" s="95">
        <f>MYCS[[#This Row],[Total Project Commitments]]-MYCS[[#This Row],[Total approved cost of the project by DC (Value in UGX)]]</f>
        <v>0</v>
      </c>
      <c r="W264" s="89"/>
      <c r="X264" s="89"/>
      <c r="Y264" s="89"/>
      <c r="Z264" s="96"/>
    </row>
    <row r="265" spans="1:26" ht="21" x14ac:dyDescent="0.45">
      <c r="A265" s="89"/>
      <c r="B265" s="90" t="str">
        <f ca="1">IFERROR(OFFSET(DC[[#Headers],[Code Project]],MATCH(MYCS[[#This Row],[Project Code and Name ]],DC[Code Project],0),-3),"")</f>
        <v/>
      </c>
      <c r="C265" s="89"/>
      <c r="D265" s="91" t="str">
        <f ca="1">IFERROR(OFFSET(DC[[#Headers],[Code Project]],MATCH(MYCS[[#This Row],[Project Code and Name ]],DC[Code Project],0),1),"")</f>
        <v/>
      </c>
      <c r="E265" s="92" t="str">
        <f ca="1">IFERROR(OFFSET(DC[[#Headers],[Code Project]],MATCH(MYCS[[#This Row],[Project Code and Name ]],DC[Code Project],0),6),"")</f>
        <v/>
      </c>
      <c r="F265" s="89"/>
      <c r="G265" s="89"/>
      <c r="H265" s="93"/>
      <c r="I265" s="93"/>
      <c r="J265" s="93"/>
      <c r="K265" s="93"/>
      <c r="L265" s="93"/>
      <c r="M265" s="93"/>
      <c r="N265" s="94">
        <f>J265+K265+L265+MYCS[[#This Row],[Non contractual commitments]]</f>
        <v>0</v>
      </c>
      <c r="O265" s="93"/>
      <c r="P265" s="93"/>
      <c r="Q265" s="93"/>
      <c r="R265" s="93"/>
      <c r="S265" s="93"/>
      <c r="T265" s="93"/>
      <c r="U265" s="94">
        <f>SUM(MYCS[[#This Row],[FY26-27 sum (signed)]:[Cumulative spending to end FY 24/25]],MYCS[[#This Row],[Approved budget FY 25/26]])</f>
        <v>0</v>
      </c>
      <c r="V265" s="95">
        <f>MYCS[[#This Row],[Total Project Commitments]]-MYCS[[#This Row],[Total approved cost of the project by DC (Value in UGX)]]</f>
        <v>0</v>
      </c>
      <c r="W265" s="89"/>
      <c r="X265" s="89"/>
      <c r="Y265" s="89"/>
      <c r="Z265" s="96"/>
    </row>
    <row r="266" spans="1:26" ht="21" x14ac:dyDescent="0.45">
      <c r="A266" s="89"/>
      <c r="B266" s="90" t="str">
        <f ca="1">IFERROR(OFFSET(DC[[#Headers],[Code Project]],MATCH(MYCS[[#This Row],[Project Code and Name ]],DC[Code Project],0),-3),"")</f>
        <v/>
      </c>
      <c r="C266" s="89"/>
      <c r="D266" s="91" t="str">
        <f ca="1">IFERROR(OFFSET(DC[[#Headers],[Code Project]],MATCH(MYCS[[#This Row],[Project Code and Name ]],DC[Code Project],0),1),"")</f>
        <v/>
      </c>
      <c r="E266" s="92" t="str">
        <f ca="1">IFERROR(OFFSET(DC[[#Headers],[Code Project]],MATCH(MYCS[[#This Row],[Project Code and Name ]],DC[Code Project],0),6),"")</f>
        <v/>
      </c>
      <c r="F266" s="89"/>
      <c r="G266" s="89"/>
      <c r="H266" s="93"/>
      <c r="I266" s="93"/>
      <c r="J266" s="93"/>
      <c r="K266" s="93"/>
      <c r="L266" s="93"/>
      <c r="M266" s="93"/>
      <c r="N266" s="94">
        <f>J266+K266+L266+MYCS[[#This Row],[Non contractual commitments]]</f>
        <v>0</v>
      </c>
      <c r="O266" s="93"/>
      <c r="P266" s="93"/>
      <c r="Q266" s="93"/>
      <c r="R266" s="93"/>
      <c r="S266" s="93"/>
      <c r="T266" s="93"/>
      <c r="U266" s="94">
        <f>SUM(MYCS[[#This Row],[FY26-27 sum (signed)]:[Cumulative spending to end FY 24/25]],MYCS[[#This Row],[Approved budget FY 25/26]])</f>
        <v>0</v>
      </c>
      <c r="V266" s="95">
        <f>MYCS[[#This Row],[Total Project Commitments]]-MYCS[[#This Row],[Total approved cost of the project by DC (Value in UGX)]]</f>
        <v>0</v>
      </c>
      <c r="W266" s="89"/>
      <c r="X266" s="89"/>
      <c r="Y266" s="89"/>
      <c r="Z266" s="96"/>
    </row>
    <row r="267" spans="1:26" ht="21" x14ac:dyDescent="0.45">
      <c r="A267" s="89"/>
      <c r="B267" s="90" t="str">
        <f ca="1">IFERROR(OFFSET(DC[[#Headers],[Code Project]],MATCH(MYCS[[#This Row],[Project Code and Name ]],DC[Code Project],0),-3),"")</f>
        <v/>
      </c>
      <c r="C267" s="89"/>
      <c r="D267" s="91" t="str">
        <f ca="1">IFERROR(OFFSET(DC[[#Headers],[Code Project]],MATCH(MYCS[[#This Row],[Project Code and Name ]],DC[Code Project],0),1),"")</f>
        <v/>
      </c>
      <c r="E267" s="92" t="str">
        <f ca="1">IFERROR(OFFSET(DC[[#Headers],[Code Project]],MATCH(MYCS[[#This Row],[Project Code and Name ]],DC[Code Project],0),6),"")</f>
        <v/>
      </c>
      <c r="F267" s="89"/>
      <c r="G267" s="89"/>
      <c r="H267" s="93"/>
      <c r="I267" s="93"/>
      <c r="J267" s="93"/>
      <c r="K267" s="93"/>
      <c r="L267" s="93"/>
      <c r="M267" s="93"/>
      <c r="N267" s="94">
        <f>J267+K267+L267+MYCS[[#This Row],[Non contractual commitments]]</f>
        <v>0</v>
      </c>
      <c r="O267" s="93"/>
      <c r="P267" s="93"/>
      <c r="Q267" s="93"/>
      <c r="R267" s="93"/>
      <c r="S267" s="93"/>
      <c r="T267" s="93"/>
      <c r="U267" s="94">
        <f>SUM(MYCS[[#This Row],[FY26-27 sum (signed)]:[Cumulative spending to end FY 24/25]],MYCS[[#This Row],[Approved budget FY 25/26]])</f>
        <v>0</v>
      </c>
      <c r="V267" s="95">
        <f>MYCS[[#This Row],[Total Project Commitments]]-MYCS[[#This Row],[Total approved cost of the project by DC (Value in UGX)]]</f>
        <v>0</v>
      </c>
      <c r="W267" s="89"/>
      <c r="X267" s="89"/>
      <c r="Y267" s="89"/>
      <c r="Z267" s="96"/>
    </row>
    <row r="268" spans="1:26" ht="21" x14ac:dyDescent="0.45">
      <c r="A268" s="89"/>
      <c r="B268" s="90" t="str">
        <f ca="1">IFERROR(OFFSET(DC[[#Headers],[Code Project]],MATCH(MYCS[[#This Row],[Project Code and Name ]],DC[Code Project],0),-3),"")</f>
        <v/>
      </c>
      <c r="C268" s="89"/>
      <c r="D268" s="91" t="str">
        <f ca="1">IFERROR(OFFSET(DC[[#Headers],[Code Project]],MATCH(MYCS[[#This Row],[Project Code and Name ]],DC[Code Project],0),1),"")</f>
        <v/>
      </c>
      <c r="E268" s="92" t="str">
        <f ca="1">IFERROR(OFFSET(DC[[#Headers],[Code Project]],MATCH(MYCS[[#This Row],[Project Code and Name ]],DC[Code Project],0),6),"")</f>
        <v/>
      </c>
      <c r="F268" s="89"/>
      <c r="G268" s="89"/>
      <c r="H268" s="93"/>
      <c r="I268" s="93"/>
      <c r="J268" s="93"/>
      <c r="K268" s="93"/>
      <c r="L268" s="93"/>
      <c r="M268" s="93"/>
      <c r="N268" s="94">
        <f>J268+K268+L268+MYCS[[#This Row],[Non contractual commitments]]</f>
        <v>0</v>
      </c>
      <c r="O268" s="93"/>
      <c r="P268" s="93"/>
      <c r="Q268" s="93"/>
      <c r="R268" s="93"/>
      <c r="S268" s="93"/>
      <c r="T268" s="93"/>
      <c r="U268" s="94">
        <f>SUM(MYCS[[#This Row],[FY26-27 sum (signed)]:[Cumulative spending to end FY 24/25]],MYCS[[#This Row],[Approved budget FY 25/26]])</f>
        <v>0</v>
      </c>
      <c r="V268" s="95">
        <f>MYCS[[#This Row],[Total Project Commitments]]-MYCS[[#This Row],[Total approved cost of the project by DC (Value in UGX)]]</f>
        <v>0</v>
      </c>
      <c r="W268" s="89"/>
      <c r="X268" s="89"/>
      <c r="Y268" s="89"/>
      <c r="Z268" s="96"/>
    </row>
    <row r="269" spans="1:26" ht="21" x14ac:dyDescent="0.45">
      <c r="A269" s="89"/>
      <c r="B269" s="90" t="str">
        <f ca="1">IFERROR(OFFSET(DC[[#Headers],[Code Project]],MATCH(MYCS[[#This Row],[Project Code and Name ]],DC[Code Project],0),-3),"")</f>
        <v/>
      </c>
      <c r="C269" s="89"/>
      <c r="D269" s="91" t="str">
        <f ca="1">IFERROR(OFFSET(DC[[#Headers],[Code Project]],MATCH(MYCS[[#This Row],[Project Code and Name ]],DC[Code Project],0),1),"")</f>
        <v/>
      </c>
      <c r="E269" s="92" t="str">
        <f ca="1">IFERROR(OFFSET(DC[[#Headers],[Code Project]],MATCH(MYCS[[#This Row],[Project Code and Name ]],DC[Code Project],0),6),"")</f>
        <v/>
      </c>
      <c r="F269" s="89"/>
      <c r="G269" s="89"/>
      <c r="H269" s="93"/>
      <c r="I269" s="93"/>
      <c r="J269" s="93"/>
      <c r="K269" s="93"/>
      <c r="L269" s="93"/>
      <c r="M269" s="93"/>
      <c r="N269" s="94">
        <f>J269+K269+L269+MYCS[[#This Row],[Non contractual commitments]]</f>
        <v>0</v>
      </c>
      <c r="O269" s="93"/>
      <c r="P269" s="93"/>
      <c r="Q269" s="93"/>
      <c r="R269" s="93"/>
      <c r="S269" s="93"/>
      <c r="T269" s="93"/>
      <c r="U269" s="94">
        <f>SUM(MYCS[[#This Row],[FY26-27 sum (signed)]:[Cumulative spending to end FY 24/25]],MYCS[[#This Row],[Approved budget FY 25/26]])</f>
        <v>0</v>
      </c>
      <c r="V269" s="95">
        <f>MYCS[[#This Row],[Total Project Commitments]]-MYCS[[#This Row],[Total approved cost of the project by DC (Value in UGX)]]</f>
        <v>0</v>
      </c>
      <c r="W269" s="89"/>
      <c r="X269" s="89"/>
      <c r="Y269" s="89"/>
      <c r="Z269" s="96"/>
    </row>
    <row r="270" spans="1:26" ht="21" x14ac:dyDescent="0.45">
      <c r="A270" s="89"/>
      <c r="B270" s="90" t="str">
        <f ca="1">IFERROR(OFFSET(DC[[#Headers],[Code Project]],MATCH(MYCS[[#This Row],[Project Code and Name ]],DC[Code Project],0),-3),"")</f>
        <v/>
      </c>
      <c r="C270" s="89"/>
      <c r="D270" s="91" t="str">
        <f ca="1">IFERROR(OFFSET(DC[[#Headers],[Code Project]],MATCH(MYCS[[#This Row],[Project Code and Name ]],DC[Code Project],0),1),"")</f>
        <v/>
      </c>
      <c r="E270" s="92" t="str">
        <f ca="1">IFERROR(OFFSET(DC[[#Headers],[Code Project]],MATCH(MYCS[[#This Row],[Project Code and Name ]],DC[Code Project],0),6),"")</f>
        <v/>
      </c>
      <c r="F270" s="89"/>
      <c r="G270" s="89"/>
      <c r="H270" s="93"/>
      <c r="I270" s="93"/>
      <c r="J270" s="93"/>
      <c r="K270" s="93"/>
      <c r="L270" s="93"/>
      <c r="M270" s="93"/>
      <c r="N270" s="94">
        <f>J270+K270+L270+MYCS[[#This Row],[Non contractual commitments]]</f>
        <v>0</v>
      </c>
      <c r="O270" s="93"/>
      <c r="P270" s="93"/>
      <c r="Q270" s="93"/>
      <c r="R270" s="93"/>
      <c r="S270" s="93"/>
      <c r="T270" s="93"/>
      <c r="U270" s="94">
        <f>SUM(MYCS[[#This Row],[FY26-27 sum (signed)]:[Cumulative spending to end FY 24/25]],MYCS[[#This Row],[Approved budget FY 25/26]])</f>
        <v>0</v>
      </c>
      <c r="V270" s="95">
        <f>MYCS[[#This Row],[Total Project Commitments]]-MYCS[[#This Row],[Total approved cost of the project by DC (Value in UGX)]]</f>
        <v>0</v>
      </c>
      <c r="W270" s="89"/>
      <c r="X270" s="89"/>
      <c r="Y270" s="89"/>
      <c r="Z270" s="96"/>
    </row>
    <row r="271" spans="1:26" ht="21" x14ac:dyDescent="0.45">
      <c r="A271" s="89"/>
      <c r="B271" s="90" t="str">
        <f ca="1">IFERROR(OFFSET(DC[[#Headers],[Code Project]],MATCH(MYCS[[#This Row],[Project Code and Name ]],DC[Code Project],0),-3),"")</f>
        <v/>
      </c>
      <c r="C271" s="89"/>
      <c r="D271" s="91" t="str">
        <f ca="1">IFERROR(OFFSET(DC[[#Headers],[Code Project]],MATCH(MYCS[[#This Row],[Project Code and Name ]],DC[Code Project],0),1),"")</f>
        <v/>
      </c>
      <c r="E271" s="92" t="str">
        <f ca="1">IFERROR(OFFSET(DC[[#Headers],[Code Project]],MATCH(MYCS[[#This Row],[Project Code and Name ]],DC[Code Project],0),6),"")</f>
        <v/>
      </c>
      <c r="F271" s="89"/>
      <c r="G271" s="89"/>
      <c r="H271" s="93"/>
      <c r="I271" s="93"/>
      <c r="J271" s="93"/>
      <c r="K271" s="93"/>
      <c r="L271" s="93"/>
      <c r="M271" s="93"/>
      <c r="N271" s="94">
        <f>J271+K271+L271+MYCS[[#This Row],[Non contractual commitments]]</f>
        <v>0</v>
      </c>
      <c r="O271" s="93"/>
      <c r="P271" s="93"/>
      <c r="Q271" s="93"/>
      <c r="R271" s="93"/>
      <c r="S271" s="93"/>
      <c r="T271" s="93"/>
      <c r="U271" s="94">
        <f>SUM(MYCS[[#This Row],[FY26-27 sum (signed)]:[Cumulative spending to end FY 24/25]],MYCS[[#This Row],[Approved budget FY 25/26]])</f>
        <v>0</v>
      </c>
      <c r="V271" s="95">
        <f>MYCS[[#This Row],[Total Project Commitments]]-MYCS[[#This Row],[Total approved cost of the project by DC (Value in UGX)]]</f>
        <v>0</v>
      </c>
      <c r="W271" s="89"/>
      <c r="X271" s="89"/>
      <c r="Y271" s="89"/>
      <c r="Z271" s="96"/>
    </row>
    <row r="272" spans="1:26" ht="21" x14ac:dyDescent="0.45">
      <c r="A272" s="89"/>
      <c r="B272" s="90" t="str">
        <f ca="1">IFERROR(OFFSET(DC[[#Headers],[Code Project]],MATCH(MYCS[[#This Row],[Project Code and Name ]],DC[Code Project],0),-3),"")</f>
        <v/>
      </c>
      <c r="C272" s="89"/>
      <c r="D272" s="91" t="str">
        <f ca="1">IFERROR(OFFSET(DC[[#Headers],[Code Project]],MATCH(MYCS[[#This Row],[Project Code and Name ]],DC[Code Project],0),1),"")</f>
        <v/>
      </c>
      <c r="E272" s="92" t="str">
        <f ca="1">IFERROR(OFFSET(DC[[#Headers],[Code Project]],MATCH(MYCS[[#This Row],[Project Code and Name ]],DC[Code Project],0),6),"")</f>
        <v/>
      </c>
      <c r="F272" s="89"/>
      <c r="G272" s="89"/>
      <c r="H272" s="93"/>
      <c r="I272" s="93"/>
      <c r="J272" s="93"/>
      <c r="K272" s="93"/>
      <c r="L272" s="93"/>
      <c r="M272" s="93"/>
      <c r="N272" s="94">
        <f>J272+K272+L272+MYCS[[#This Row],[Non contractual commitments]]</f>
        <v>0</v>
      </c>
      <c r="O272" s="93"/>
      <c r="P272" s="93"/>
      <c r="Q272" s="93"/>
      <c r="R272" s="93"/>
      <c r="S272" s="93"/>
      <c r="T272" s="93"/>
      <c r="U272" s="94">
        <f>SUM(MYCS[[#This Row],[FY26-27 sum (signed)]:[Cumulative spending to end FY 24/25]],MYCS[[#This Row],[Approved budget FY 25/26]])</f>
        <v>0</v>
      </c>
      <c r="V272" s="95">
        <f>MYCS[[#This Row],[Total Project Commitments]]-MYCS[[#This Row],[Total approved cost of the project by DC (Value in UGX)]]</f>
        <v>0</v>
      </c>
      <c r="W272" s="89"/>
      <c r="X272" s="89"/>
      <c r="Y272" s="89"/>
      <c r="Z272" s="96"/>
    </row>
    <row r="273" spans="1:26" ht="21" x14ac:dyDescent="0.45">
      <c r="A273" s="89"/>
      <c r="B273" s="90" t="str">
        <f ca="1">IFERROR(OFFSET(DC[[#Headers],[Code Project]],MATCH(MYCS[[#This Row],[Project Code and Name ]],DC[Code Project],0),-3),"")</f>
        <v/>
      </c>
      <c r="C273" s="89"/>
      <c r="D273" s="91" t="str">
        <f ca="1">IFERROR(OFFSET(DC[[#Headers],[Code Project]],MATCH(MYCS[[#This Row],[Project Code and Name ]],DC[Code Project],0),1),"")</f>
        <v/>
      </c>
      <c r="E273" s="92" t="str">
        <f ca="1">IFERROR(OFFSET(DC[[#Headers],[Code Project]],MATCH(MYCS[[#This Row],[Project Code and Name ]],DC[Code Project],0),6),"")</f>
        <v/>
      </c>
      <c r="F273" s="89"/>
      <c r="G273" s="89"/>
      <c r="H273" s="93"/>
      <c r="I273" s="93"/>
      <c r="J273" s="93"/>
      <c r="K273" s="93"/>
      <c r="L273" s="93"/>
      <c r="M273" s="93"/>
      <c r="N273" s="94">
        <f>J273+K273+L273+MYCS[[#This Row],[Non contractual commitments]]</f>
        <v>0</v>
      </c>
      <c r="O273" s="93"/>
      <c r="P273" s="93"/>
      <c r="Q273" s="93"/>
      <c r="R273" s="93"/>
      <c r="S273" s="93"/>
      <c r="T273" s="93"/>
      <c r="U273" s="94">
        <f>SUM(MYCS[[#This Row],[FY26-27 sum (signed)]:[Cumulative spending to end FY 24/25]],MYCS[[#This Row],[Approved budget FY 25/26]])</f>
        <v>0</v>
      </c>
      <c r="V273" s="95">
        <f>MYCS[[#This Row],[Total Project Commitments]]-MYCS[[#This Row],[Total approved cost of the project by DC (Value in UGX)]]</f>
        <v>0</v>
      </c>
      <c r="W273" s="89"/>
      <c r="X273" s="89"/>
      <c r="Y273" s="89"/>
      <c r="Z273" s="96"/>
    </row>
    <row r="274" spans="1:26" ht="21" x14ac:dyDescent="0.45">
      <c r="A274" s="89"/>
      <c r="B274" s="90" t="str">
        <f ca="1">IFERROR(OFFSET(DC[[#Headers],[Code Project]],MATCH(MYCS[[#This Row],[Project Code and Name ]],DC[Code Project],0),-3),"")</f>
        <v/>
      </c>
      <c r="C274" s="89"/>
      <c r="D274" s="91" t="str">
        <f ca="1">IFERROR(OFFSET(DC[[#Headers],[Code Project]],MATCH(MYCS[[#This Row],[Project Code and Name ]],DC[Code Project],0),1),"")</f>
        <v/>
      </c>
      <c r="E274" s="92" t="str">
        <f ca="1">IFERROR(OFFSET(DC[[#Headers],[Code Project]],MATCH(MYCS[[#This Row],[Project Code and Name ]],DC[Code Project],0),6),"")</f>
        <v/>
      </c>
      <c r="F274" s="89"/>
      <c r="G274" s="89"/>
      <c r="H274" s="93"/>
      <c r="I274" s="93"/>
      <c r="J274" s="93"/>
      <c r="K274" s="93"/>
      <c r="L274" s="93"/>
      <c r="M274" s="93"/>
      <c r="N274" s="94">
        <f>J274+K274+L274+MYCS[[#This Row],[Non contractual commitments]]</f>
        <v>0</v>
      </c>
      <c r="O274" s="93"/>
      <c r="P274" s="93"/>
      <c r="Q274" s="93"/>
      <c r="R274" s="93"/>
      <c r="S274" s="93"/>
      <c r="T274" s="93"/>
      <c r="U274" s="94">
        <f>SUM(MYCS[[#This Row],[FY26-27 sum (signed)]:[Cumulative spending to end FY 24/25]],MYCS[[#This Row],[Approved budget FY 25/26]])</f>
        <v>0</v>
      </c>
      <c r="V274" s="95">
        <f>MYCS[[#This Row],[Total Project Commitments]]-MYCS[[#This Row],[Total approved cost of the project by DC (Value in UGX)]]</f>
        <v>0</v>
      </c>
      <c r="W274" s="89"/>
      <c r="X274" s="89"/>
      <c r="Y274" s="89"/>
      <c r="Z274" s="96"/>
    </row>
    <row r="275" spans="1:26" ht="21" x14ac:dyDescent="0.45">
      <c r="A275" s="89"/>
      <c r="B275" s="90" t="str">
        <f ca="1">IFERROR(OFFSET(DC[[#Headers],[Code Project]],MATCH(MYCS[[#This Row],[Project Code and Name ]],DC[Code Project],0),-3),"")</f>
        <v/>
      </c>
      <c r="C275" s="89"/>
      <c r="D275" s="91" t="str">
        <f ca="1">IFERROR(OFFSET(DC[[#Headers],[Code Project]],MATCH(MYCS[[#This Row],[Project Code and Name ]],DC[Code Project],0),1),"")</f>
        <v/>
      </c>
      <c r="E275" s="92" t="str">
        <f ca="1">IFERROR(OFFSET(DC[[#Headers],[Code Project]],MATCH(MYCS[[#This Row],[Project Code and Name ]],DC[Code Project],0),6),"")</f>
        <v/>
      </c>
      <c r="F275" s="89"/>
      <c r="G275" s="89"/>
      <c r="H275" s="93"/>
      <c r="I275" s="93"/>
      <c r="J275" s="93"/>
      <c r="K275" s="93"/>
      <c r="L275" s="93"/>
      <c r="M275" s="93"/>
      <c r="N275" s="94">
        <f>J275+K275+L275+MYCS[[#This Row],[Non contractual commitments]]</f>
        <v>0</v>
      </c>
      <c r="O275" s="93"/>
      <c r="P275" s="93"/>
      <c r="Q275" s="93"/>
      <c r="R275" s="93"/>
      <c r="S275" s="93"/>
      <c r="T275" s="93"/>
      <c r="U275" s="94">
        <f>SUM(MYCS[[#This Row],[FY26-27 sum (signed)]:[Cumulative spending to end FY 24/25]],MYCS[[#This Row],[Approved budget FY 25/26]])</f>
        <v>0</v>
      </c>
      <c r="V275" s="95">
        <f>MYCS[[#This Row],[Total Project Commitments]]-MYCS[[#This Row],[Total approved cost of the project by DC (Value in UGX)]]</f>
        <v>0</v>
      </c>
      <c r="W275" s="89"/>
      <c r="X275" s="89"/>
      <c r="Y275" s="89"/>
      <c r="Z275" s="96"/>
    </row>
    <row r="276" spans="1:26" ht="21" x14ac:dyDescent="0.45">
      <c r="A276" s="89"/>
      <c r="B276" s="90" t="str">
        <f ca="1">IFERROR(OFFSET(DC[[#Headers],[Code Project]],MATCH(MYCS[[#This Row],[Project Code and Name ]],DC[Code Project],0),-3),"")</f>
        <v/>
      </c>
      <c r="C276" s="89"/>
      <c r="D276" s="91" t="str">
        <f ca="1">IFERROR(OFFSET(DC[[#Headers],[Code Project]],MATCH(MYCS[[#This Row],[Project Code and Name ]],DC[Code Project],0),1),"")</f>
        <v/>
      </c>
      <c r="E276" s="92" t="str">
        <f ca="1">IFERROR(OFFSET(DC[[#Headers],[Code Project]],MATCH(MYCS[[#This Row],[Project Code and Name ]],DC[Code Project],0),6),"")</f>
        <v/>
      </c>
      <c r="F276" s="89"/>
      <c r="G276" s="89"/>
      <c r="H276" s="93"/>
      <c r="I276" s="93"/>
      <c r="J276" s="93"/>
      <c r="K276" s="93"/>
      <c r="L276" s="93"/>
      <c r="M276" s="93"/>
      <c r="N276" s="94">
        <f>J276+K276+L276+MYCS[[#This Row],[Non contractual commitments]]</f>
        <v>0</v>
      </c>
      <c r="O276" s="93"/>
      <c r="P276" s="93"/>
      <c r="Q276" s="93"/>
      <c r="R276" s="93"/>
      <c r="S276" s="93"/>
      <c r="T276" s="93"/>
      <c r="U276" s="94">
        <f>SUM(MYCS[[#This Row],[FY26-27 sum (signed)]:[Cumulative spending to end FY 24/25]],MYCS[[#This Row],[Approved budget FY 25/26]])</f>
        <v>0</v>
      </c>
      <c r="V276" s="95">
        <f>MYCS[[#This Row],[Total Project Commitments]]-MYCS[[#This Row],[Total approved cost of the project by DC (Value in UGX)]]</f>
        <v>0</v>
      </c>
      <c r="W276" s="89"/>
      <c r="X276" s="89"/>
      <c r="Y276" s="89"/>
      <c r="Z276" s="96"/>
    </row>
    <row r="277" spans="1:26" ht="21" x14ac:dyDescent="0.45">
      <c r="A277" s="89"/>
      <c r="B277" s="90" t="str">
        <f ca="1">IFERROR(OFFSET(DC[[#Headers],[Code Project]],MATCH(MYCS[[#This Row],[Project Code and Name ]],DC[Code Project],0),-3),"")</f>
        <v/>
      </c>
      <c r="C277" s="89"/>
      <c r="D277" s="91" t="str">
        <f ca="1">IFERROR(OFFSET(DC[[#Headers],[Code Project]],MATCH(MYCS[[#This Row],[Project Code and Name ]],DC[Code Project],0),1),"")</f>
        <v/>
      </c>
      <c r="E277" s="92" t="str">
        <f ca="1">IFERROR(OFFSET(DC[[#Headers],[Code Project]],MATCH(MYCS[[#This Row],[Project Code and Name ]],DC[Code Project],0),6),"")</f>
        <v/>
      </c>
      <c r="F277" s="89"/>
      <c r="G277" s="89"/>
      <c r="H277" s="93"/>
      <c r="I277" s="93"/>
      <c r="J277" s="93"/>
      <c r="K277" s="93"/>
      <c r="L277" s="93"/>
      <c r="M277" s="93"/>
      <c r="N277" s="94">
        <f>J277+K277+L277+MYCS[[#This Row],[Non contractual commitments]]</f>
        <v>0</v>
      </c>
      <c r="O277" s="93"/>
      <c r="P277" s="93"/>
      <c r="Q277" s="93"/>
      <c r="R277" s="93"/>
      <c r="S277" s="93"/>
      <c r="T277" s="93"/>
      <c r="U277" s="94">
        <f>SUM(MYCS[[#This Row],[FY26-27 sum (signed)]:[Cumulative spending to end FY 24/25]],MYCS[[#This Row],[Approved budget FY 25/26]])</f>
        <v>0</v>
      </c>
      <c r="V277" s="95">
        <f>MYCS[[#This Row],[Total Project Commitments]]-MYCS[[#This Row],[Total approved cost of the project by DC (Value in UGX)]]</f>
        <v>0</v>
      </c>
      <c r="W277" s="89"/>
      <c r="X277" s="89"/>
      <c r="Y277" s="89"/>
      <c r="Z277" s="96"/>
    </row>
    <row r="278" spans="1:26" ht="21" x14ac:dyDescent="0.45">
      <c r="A278" s="89"/>
      <c r="B278" s="90" t="str">
        <f ca="1">IFERROR(OFFSET(DC[[#Headers],[Code Project]],MATCH(MYCS[[#This Row],[Project Code and Name ]],DC[Code Project],0),-3),"")</f>
        <v/>
      </c>
      <c r="C278" s="89"/>
      <c r="D278" s="91" t="str">
        <f ca="1">IFERROR(OFFSET(DC[[#Headers],[Code Project]],MATCH(MYCS[[#This Row],[Project Code and Name ]],DC[Code Project],0),1),"")</f>
        <v/>
      </c>
      <c r="E278" s="92" t="str">
        <f ca="1">IFERROR(OFFSET(DC[[#Headers],[Code Project]],MATCH(MYCS[[#This Row],[Project Code and Name ]],DC[Code Project],0),6),"")</f>
        <v/>
      </c>
      <c r="F278" s="89"/>
      <c r="G278" s="89"/>
      <c r="H278" s="93"/>
      <c r="I278" s="93"/>
      <c r="J278" s="93"/>
      <c r="K278" s="93"/>
      <c r="L278" s="93"/>
      <c r="M278" s="93"/>
      <c r="N278" s="94">
        <f>J278+K278+L278+MYCS[[#This Row],[Non contractual commitments]]</f>
        <v>0</v>
      </c>
      <c r="O278" s="93"/>
      <c r="P278" s="93"/>
      <c r="Q278" s="93"/>
      <c r="R278" s="93"/>
      <c r="S278" s="93"/>
      <c r="T278" s="93"/>
      <c r="U278" s="94">
        <f>SUM(MYCS[[#This Row],[FY26-27 sum (signed)]:[Cumulative spending to end FY 24/25]],MYCS[[#This Row],[Approved budget FY 25/26]])</f>
        <v>0</v>
      </c>
      <c r="V278" s="95">
        <f>MYCS[[#This Row],[Total Project Commitments]]-MYCS[[#This Row],[Total approved cost of the project by DC (Value in UGX)]]</f>
        <v>0</v>
      </c>
      <c r="W278" s="89"/>
      <c r="X278" s="89"/>
      <c r="Y278" s="89"/>
      <c r="Z278" s="96"/>
    </row>
    <row r="279" spans="1:26" ht="21" x14ac:dyDescent="0.45">
      <c r="A279" s="89"/>
      <c r="B279" s="90" t="str">
        <f ca="1">IFERROR(OFFSET(DC[[#Headers],[Code Project]],MATCH(MYCS[[#This Row],[Project Code and Name ]],DC[Code Project],0),-3),"")</f>
        <v/>
      </c>
      <c r="C279" s="89"/>
      <c r="D279" s="91" t="str">
        <f ca="1">IFERROR(OFFSET(DC[[#Headers],[Code Project]],MATCH(MYCS[[#This Row],[Project Code and Name ]],DC[Code Project],0),1),"")</f>
        <v/>
      </c>
      <c r="E279" s="92" t="str">
        <f ca="1">IFERROR(OFFSET(DC[[#Headers],[Code Project]],MATCH(MYCS[[#This Row],[Project Code and Name ]],DC[Code Project],0),6),"")</f>
        <v/>
      </c>
      <c r="F279" s="89"/>
      <c r="G279" s="89"/>
      <c r="H279" s="93"/>
      <c r="I279" s="93"/>
      <c r="J279" s="93"/>
      <c r="K279" s="93"/>
      <c r="L279" s="93"/>
      <c r="M279" s="93"/>
      <c r="N279" s="94">
        <f>J279+K279+L279+MYCS[[#This Row],[Non contractual commitments]]</f>
        <v>0</v>
      </c>
      <c r="O279" s="93"/>
      <c r="P279" s="93"/>
      <c r="Q279" s="93"/>
      <c r="R279" s="93"/>
      <c r="S279" s="93"/>
      <c r="T279" s="93"/>
      <c r="U279" s="94">
        <f>SUM(MYCS[[#This Row],[FY26-27 sum (signed)]:[Cumulative spending to end FY 24/25]],MYCS[[#This Row],[Approved budget FY 25/26]])</f>
        <v>0</v>
      </c>
      <c r="V279" s="95">
        <f>MYCS[[#This Row],[Total Project Commitments]]-MYCS[[#This Row],[Total approved cost of the project by DC (Value in UGX)]]</f>
        <v>0</v>
      </c>
      <c r="W279" s="89"/>
      <c r="X279" s="89"/>
      <c r="Y279" s="89"/>
      <c r="Z279" s="96"/>
    </row>
    <row r="280" spans="1:26" ht="21" x14ac:dyDescent="0.45">
      <c r="A280" s="89"/>
      <c r="B280" s="90" t="str">
        <f ca="1">IFERROR(OFFSET(DC[[#Headers],[Code Project]],MATCH(MYCS[[#This Row],[Project Code and Name ]],DC[Code Project],0),-3),"")</f>
        <v/>
      </c>
      <c r="C280" s="89"/>
      <c r="D280" s="91" t="str">
        <f ca="1">IFERROR(OFFSET(DC[[#Headers],[Code Project]],MATCH(MYCS[[#This Row],[Project Code and Name ]],DC[Code Project],0),1),"")</f>
        <v/>
      </c>
      <c r="E280" s="92" t="str">
        <f ca="1">IFERROR(OFFSET(DC[[#Headers],[Code Project]],MATCH(MYCS[[#This Row],[Project Code and Name ]],DC[Code Project],0),6),"")</f>
        <v/>
      </c>
      <c r="F280" s="89"/>
      <c r="G280" s="89"/>
      <c r="H280" s="93"/>
      <c r="I280" s="93"/>
      <c r="J280" s="93"/>
      <c r="K280" s="93"/>
      <c r="L280" s="93"/>
      <c r="M280" s="93"/>
      <c r="N280" s="94">
        <f>J280+K280+L280+MYCS[[#This Row],[Non contractual commitments]]</f>
        <v>0</v>
      </c>
      <c r="O280" s="93"/>
      <c r="P280" s="93"/>
      <c r="Q280" s="93"/>
      <c r="R280" s="93"/>
      <c r="S280" s="93"/>
      <c r="T280" s="93"/>
      <c r="U280" s="94">
        <f>SUM(MYCS[[#This Row],[FY26-27 sum (signed)]:[Cumulative spending to end FY 24/25]],MYCS[[#This Row],[Approved budget FY 25/26]])</f>
        <v>0</v>
      </c>
      <c r="V280" s="95">
        <f>MYCS[[#This Row],[Total Project Commitments]]-MYCS[[#This Row],[Total approved cost of the project by DC (Value in UGX)]]</f>
        <v>0</v>
      </c>
      <c r="W280" s="89"/>
      <c r="X280" s="89"/>
      <c r="Y280" s="89"/>
      <c r="Z280" s="96"/>
    </row>
    <row r="281" spans="1:26" ht="21" x14ac:dyDescent="0.45">
      <c r="A281" s="89"/>
      <c r="B281" s="90" t="str">
        <f ca="1">IFERROR(OFFSET(DC[[#Headers],[Code Project]],MATCH(MYCS[[#This Row],[Project Code and Name ]],DC[Code Project],0),-3),"")</f>
        <v/>
      </c>
      <c r="C281" s="89"/>
      <c r="D281" s="91" t="str">
        <f ca="1">IFERROR(OFFSET(DC[[#Headers],[Code Project]],MATCH(MYCS[[#This Row],[Project Code and Name ]],DC[Code Project],0),1),"")</f>
        <v/>
      </c>
      <c r="E281" s="92" t="str">
        <f ca="1">IFERROR(OFFSET(DC[[#Headers],[Code Project]],MATCH(MYCS[[#This Row],[Project Code and Name ]],DC[Code Project],0),6),"")</f>
        <v/>
      </c>
      <c r="F281" s="89"/>
      <c r="G281" s="89"/>
      <c r="H281" s="93"/>
      <c r="I281" s="93"/>
      <c r="J281" s="93"/>
      <c r="K281" s="93"/>
      <c r="L281" s="93"/>
      <c r="M281" s="93"/>
      <c r="N281" s="94">
        <f>J281+K281+L281+MYCS[[#This Row],[Non contractual commitments]]</f>
        <v>0</v>
      </c>
      <c r="O281" s="93"/>
      <c r="P281" s="93"/>
      <c r="Q281" s="93"/>
      <c r="R281" s="93"/>
      <c r="S281" s="93"/>
      <c r="T281" s="93"/>
      <c r="U281" s="94">
        <f>SUM(MYCS[[#This Row],[FY26-27 sum (signed)]:[Cumulative spending to end FY 24/25]],MYCS[[#This Row],[Approved budget FY 25/26]])</f>
        <v>0</v>
      </c>
      <c r="V281" s="95">
        <f>MYCS[[#This Row],[Total Project Commitments]]-MYCS[[#This Row],[Total approved cost of the project by DC (Value in UGX)]]</f>
        <v>0</v>
      </c>
      <c r="W281" s="89"/>
      <c r="X281" s="89"/>
      <c r="Y281" s="89"/>
      <c r="Z281" s="96"/>
    </row>
    <row r="282" spans="1:26" ht="21" x14ac:dyDescent="0.45">
      <c r="A282" s="89"/>
      <c r="B282" s="90" t="str">
        <f ca="1">IFERROR(OFFSET(DC[[#Headers],[Code Project]],MATCH(MYCS[[#This Row],[Project Code and Name ]],DC[Code Project],0),-3),"")</f>
        <v/>
      </c>
      <c r="C282" s="89"/>
      <c r="D282" s="91" t="str">
        <f ca="1">IFERROR(OFFSET(DC[[#Headers],[Code Project]],MATCH(MYCS[[#This Row],[Project Code and Name ]],DC[Code Project],0),1),"")</f>
        <v/>
      </c>
      <c r="E282" s="92" t="str">
        <f ca="1">IFERROR(OFFSET(DC[[#Headers],[Code Project]],MATCH(MYCS[[#This Row],[Project Code and Name ]],DC[Code Project],0),6),"")</f>
        <v/>
      </c>
      <c r="F282" s="89"/>
      <c r="G282" s="89"/>
      <c r="H282" s="93"/>
      <c r="I282" s="93"/>
      <c r="J282" s="93"/>
      <c r="K282" s="93"/>
      <c r="L282" s="93"/>
      <c r="M282" s="93"/>
      <c r="N282" s="94">
        <f>J282+K282+L282+MYCS[[#This Row],[Non contractual commitments]]</f>
        <v>0</v>
      </c>
      <c r="O282" s="93"/>
      <c r="P282" s="93"/>
      <c r="Q282" s="93"/>
      <c r="R282" s="93"/>
      <c r="S282" s="93"/>
      <c r="T282" s="93"/>
      <c r="U282" s="94">
        <f>SUM(MYCS[[#This Row],[FY26-27 sum (signed)]:[Cumulative spending to end FY 24/25]],MYCS[[#This Row],[Approved budget FY 25/26]])</f>
        <v>0</v>
      </c>
      <c r="V282" s="95">
        <f>MYCS[[#This Row],[Total Project Commitments]]-MYCS[[#This Row],[Total approved cost of the project by DC (Value in UGX)]]</f>
        <v>0</v>
      </c>
      <c r="W282" s="89"/>
      <c r="X282" s="89"/>
      <c r="Y282" s="89"/>
      <c r="Z282" s="96"/>
    </row>
    <row r="283" spans="1:26" ht="21" x14ac:dyDescent="0.45">
      <c r="A283" s="89"/>
      <c r="B283" s="90" t="str">
        <f ca="1">IFERROR(OFFSET(DC[[#Headers],[Code Project]],MATCH(MYCS[[#This Row],[Project Code and Name ]],DC[Code Project],0),-3),"")</f>
        <v/>
      </c>
      <c r="C283" s="89"/>
      <c r="D283" s="91" t="str">
        <f ca="1">IFERROR(OFFSET(DC[[#Headers],[Code Project]],MATCH(MYCS[[#This Row],[Project Code and Name ]],DC[Code Project],0),1),"")</f>
        <v/>
      </c>
      <c r="E283" s="92" t="str">
        <f ca="1">IFERROR(OFFSET(DC[[#Headers],[Code Project]],MATCH(MYCS[[#This Row],[Project Code and Name ]],DC[Code Project],0),6),"")</f>
        <v/>
      </c>
      <c r="F283" s="89"/>
      <c r="G283" s="89"/>
      <c r="H283" s="93"/>
      <c r="I283" s="93"/>
      <c r="J283" s="93"/>
      <c r="K283" s="93"/>
      <c r="L283" s="93"/>
      <c r="M283" s="93"/>
      <c r="N283" s="94">
        <f>J283+K283+L283+MYCS[[#This Row],[Non contractual commitments]]</f>
        <v>0</v>
      </c>
      <c r="O283" s="93"/>
      <c r="P283" s="93"/>
      <c r="Q283" s="93"/>
      <c r="R283" s="93"/>
      <c r="S283" s="93"/>
      <c r="T283" s="93"/>
      <c r="U283" s="94">
        <f>SUM(MYCS[[#This Row],[FY26-27 sum (signed)]:[Cumulative spending to end FY 24/25]],MYCS[[#This Row],[Approved budget FY 25/26]])</f>
        <v>0</v>
      </c>
      <c r="V283" s="95">
        <f>MYCS[[#This Row],[Total Project Commitments]]-MYCS[[#This Row],[Total approved cost of the project by DC (Value in UGX)]]</f>
        <v>0</v>
      </c>
      <c r="W283" s="89"/>
      <c r="X283" s="89"/>
      <c r="Y283" s="89"/>
      <c r="Z283" s="96"/>
    </row>
    <row r="284" spans="1:26" ht="21" x14ac:dyDescent="0.45">
      <c r="A284" s="89"/>
      <c r="B284" s="90" t="str">
        <f ca="1">IFERROR(OFFSET(DC[[#Headers],[Code Project]],MATCH(MYCS[[#This Row],[Project Code and Name ]],DC[Code Project],0),-3),"")</f>
        <v/>
      </c>
      <c r="C284" s="89"/>
      <c r="D284" s="91" t="str">
        <f ca="1">IFERROR(OFFSET(DC[[#Headers],[Code Project]],MATCH(MYCS[[#This Row],[Project Code and Name ]],DC[Code Project],0),1),"")</f>
        <v/>
      </c>
      <c r="E284" s="92" t="str">
        <f ca="1">IFERROR(OFFSET(DC[[#Headers],[Code Project]],MATCH(MYCS[[#This Row],[Project Code and Name ]],DC[Code Project],0),6),"")</f>
        <v/>
      </c>
      <c r="F284" s="89"/>
      <c r="G284" s="89"/>
      <c r="H284" s="93"/>
      <c r="I284" s="93"/>
      <c r="J284" s="93"/>
      <c r="K284" s="93"/>
      <c r="L284" s="93"/>
      <c r="M284" s="93"/>
      <c r="N284" s="94">
        <f>J284+K284+L284+MYCS[[#This Row],[Non contractual commitments]]</f>
        <v>0</v>
      </c>
      <c r="O284" s="93"/>
      <c r="P284" s="93"/>
      <c r="Q284" s="93"/>
      <c r="R284" s="93"/>
      <c r="S284" s="93"/>
      <c r="T284" s="93"/>
      <c r="U284" s="94">
        <f>SUM(MYCS[[#This Row],[FY26-27 sum (signed)]:[Cumulative spending to end FY 24/25]],MYCS[[#This Row],[Approved budget FY 25/26]])</f>
        <v>0</v>
      </c>
      <c r="V284" s="95">
        <f>MYCS[[#This Row],[Total Project Commitments]]-MYCS[[#This Row],[Total approved cost of the project by DC (Value in UGX)]]</f>
        <v>0</v>
      </c>
      <c r="W284" s="89"/>
      <c r="X284" s="89"/>
      <c r="Y284" s="89"/>
      <c r="Z284" s="96"/>
    </row>
    <row r="285" spans="1:26" ht="21" x14ac:dyDescent="0.45">
      <c r="A285" s="89"/>
      <c r="B285" s="90" t="str">
        <f ca="1">IFERROR(OFFSET(DC[[#Headers],[Code Project]],MATCH(MYCS[[#This Row],[Project Code and Name ]],DC[Code Project],0),-3),"")</f>
        <v/>
      </c>
      <c r="C285" s="89"/>
      <c r="D285" s="91" t="str">
        <f ca="1">IFERROR(OFFSET(DC[[#Headers],[Code Project]],MATCH(MYCS[[#This Row],[Project Code and Name ]],DC[Code Project],0),1),"")</f>
        <v/>
      </c>
      <c r="E285" s="92" t="str">
        <f ca="1">IFERROR(OFFSET(DC[[#Headers],[Code Project]],MATCH(MYCS[[#This Row],[Project Code and Name ]],DC[Code Project],0),6),"")</f>
        <v/>
      </c>
      <c r="F285" s="89"/>
      <c r="G285" s="89"/>
      <c r="H285" s="93"/>
      <c r="I285" s="93"/>
      <c r="J285" s="93"/>
      <c r="K285" s="93"/>
      <c r="L285" s="93"/>
      <c r="M285" s="93"/>
      <c r="N285" s="94">
        <f>J285+K285+L285+MYCS[[#This Row],[Non contractual commitments]]</f>
        <v>0</v>
      </c>
      <c r="O285" s="93"/>
      <c r="P285" s="93"/>
      <c r="Q285" s="93"/>
      <c r="R285" s="93"/>
      <c r="S285" s="93"/>
      <c r="T285" s="93"/>
      <c r="U285" s="94">
        <f>SUM(MYCS[[#This Row],[FY26-27 sum (signed)]:[Cumulative spending to end FY 24/25]],MYCS[[#This Row],[Approved budget FY 25/26]])</f>
        <v>0</v>
      </c>
      <c r="V285" s="95">
        <f>MYCS[[#This Row],[Total Project Commitments]]-MYCS[[#This Row],[Total approved cost of the project by DC (Value in UGX)]]</f>
        <v>0</v>
      </c>
      <c r="W285" s="89"/>
      <c r="X285" s="89"/>
      <c r="Y285" s="89"/>
      <c r="Z285" s="96"/>
    </row>
    <row r="286" spans="1:26" ht="21" x14ac:dyDescent="0.45">
      <c r="A286" s="89"/>
      <c r="B286" s="90" t="str">
        <f ca="1">IFERROR(OFFSET(DC[[#Headers],[Code Project]],MATCH(MYCS[[#This Row],[Project Code and Name ]],DC[Code Project],0),-3),"")</f>
        <v/>
      </c>
      <c r="C286" s="89"/>
      <c r="D286" s="91" t="str">
        <f ca="1">IFERROR(OFFSET(DC[[#Headers],[Code Project]],MATCH(MYCS[[#This Row],[Project Code and Name ]],DC[Code Project],0),1),"")</f>
        <v/>
      </c>
      <c r="E286" s="92" t="str">
        <f ca="1">IFERROR(OFFSET(DC[[#Headers],[Code Project]],MATCH(MYCS[[#This Row],[Project Code and Name ]],DC[Code Project],0),6),"")</f>
        <v/>
      </c>
      <c r="F286" s="89"/>
      <c r="G286" s="89"/>
      <c r="H286" s="93"/>
      <c r="I286" s="93"/>
      <c r="J286" s="93"/>
      <c r="K286" s="93"/>
      <c r="L286" s="93"/>
      <c r="M286" s="93"/>
      <c r="N286" s="94">
        <f>J286+K286+L286+MYCS[[#This Row],[Non contractual commitments]]</f>
        <v>0</v>
      </c>
      <c r="O286" s="93"/>
      <c r="P286" s="93"/>
      <c r="Q286" s="93"/>
      <c r="R286" s="93"/>
      <c r="S286" s="93"/>
      <c r="T286" s="93"/>
      <c r="U286" s="94">
        <f>SUM(MYCS[[#This Row],[FY26-27 sum (signed)]:[Cumulative spending to end FY 24/25]],MYCS[[#This Row],[Approved budget FY 25/26]])</f>
        <v>0</v>
      </c>
      <c r="V286" s="95">
        <f>MYCS[[#This Row],[Total Project Commitments]]-MYCS[[#This Row],[Total approved cost of the project by DC (Value in UGX)]]</f>
        <v>0</v>
      </c>
      <c r="W286" s="89"/>
      <c r="X286" s="89"/>
      <c r="Y286" s="89"/>
      <c r="Z286" s="96"/>
    </row>
    <row r="287" spans="1:26" ht="21" x14ac:dyDescent="0.45">
      <c r="A287" s="89"/>
      <c r="B287" s="90" t="str">
        <f ca="1">IFERROR(OFFSET(DC[[#Headers],[Code Project]],MATCH(MYCS[[#This Row],[Project Code and Name ]],DC[Code Project],0),-3),"")</f>
        <v/>
      </c>
      <c r="C287" s="89"/>
      <c r="D287" s="91" t="str">
        <f ca="1">IFERROR(OFFSET(DC[[#Headers],[Code Project]],MATCH(MYCS[[#This Row],[Project Code and Name ]],DC[Code Project],0),1),"")</f>
        <v/>
      </c>
      <c r="E287" s="92" t="str">
        <f ca="1">IFERROR(OFFSET(DC[[#Headers],[Code Project]],MATCH(MYCS[[#This Row],[Project Code and Name ]],DC[Code Project],0),6),"")</f>
        <v/>
      </c>
      <c r="F287" s="89"/>
      <c r="G287" s="89"/>
      <c r="H287" s="93"/>
      <c r="I287" s="93"/>
      <c r="J287" s="93"/>
      <c r="K287" s="93"/>
      <c r="L287" s="93"/>
      <c r="M287" s="93"/>
      <c r="N287" s="94">
        <f>J287+K287+L287+MYCS[[#This Row],[Non contractual commitments]]</f>
        <v>0</v>
      </c>
      <c r="O287" s="93"/>
      <c r="P287" s="93"/>
      <c r="Q287" s="93"/>
      <c r="R287" s="93"/>
      <c r="S287" s="93"/>
      <c r="T287" s="93"/>
      <c r="U287" s="94">
        <f>SUM(MYCS[[#This Row],[FY26-27 sum (signed)]:[Cumulative spending to end FY 24/25]],MYCS[[#This Row],[Approved budget FY 25/26]])</f>
        <v>0</v>
      </c>
      <c r="V287" s="95">
        <f>MYCS[[#This Row],[Total Project Commitments]]-MYCS[[#This Row],[Total approved cost of the project by DC (Value in UGX)]]</f>
        <v>0</v>
      </c>
      <c r="W287" s="89"/>
      <c r="X287" s="89"/>
      <c r="Y287" s="89"/>
      <c r="Z287" s="96"/>
    </row>
    <row r="288" spans="1:26" ht="21" x14ac:dyDescent="0.45">
      <c r="A288" s="89"/>
      <c r="B288" s="90" t="str">
        <f ca="1">IFERROR(OFFSET(DC[[#Headers],[Code Project]],MATCH(MYCS[[#This Row],[Project Code and Name ]],DC[Code Project],0),-3),"")</f>
        <v/>
      </c>
      <c r="C288" s="89"/>
      <c r="D288" s="91" t="str">
        <f ca="1">IFERROR(OFFSET(DC[[#Headers],[Code Project]],MATCH(MYCS[[#This Row],[Project Code and Name ]],DC[Code Project],0),1),"")</f>
        <v/>
      </c>
      <c r="E288" s="92" t="str">
        <f ca="1">IFERROR(OFFSET(DC[[#Headers],[Code Project]],MATCH(MYCS[[#This Row],[Project Code and Name ]],DC[Code Project],0),6),"")</f>
        <v/>
      </c>
      <c r="F288" s="89"/>
      <c r="G288" s="89"/>
      <c r="H288" s="93"/>
      <c r="I288" s="93"/>
      <c r="J288" s="93"/>
      <c r="K288" s="93"/>
      <c r="L288" s="93"/>
      <c r="M288" s="93"/>
      <c r="N288" s="94">
        <f>J288+K288+L288+MYCS[[#This Row],[Non contractual commitments]]</f>
        <v>0</v>
      </c>
      <c r="O288" s="93"/>
      <c r="P288" s="93"/>
      <c r="Q288" s="93"/>
      <c r="R288" s="93"/>
      <c r="S288" s="93"/>
      <c r="T288" s="93"/>
      <c r="U288" s="94">
        <f>SUM(MYCS[[#This Row],[FY26-27 sum (signed)]:[Cumulative spending to end FY 24/25]],MYCS[[#This Row],[Approved budget FY 25/26]])</f>
        <v>0</v>
      </c>
      <c r="V288" s="95">
        <f>MYCS[[#This Row],[Total Project Commitments]]-MYCS[[#This Row],[Total approved cost of the project by DC (Value in UGX)]]</f>
        <v>0</v>
      </c>
      <c r="W288" s="89"/>
      <c r="X288" s="89"/>
      <c r="Y288" s="89"/>
      <c r="Z288" s="96"/>
    </row>
    <row r="289" spans="1:26" ht="21" x14ac:dyDescent="0.45">
      <c r="A289" s="89"/>
      <c r="B289" s="90" t="str">
        <f ca="1">IFERROR(OFFSET(DC[[#Headers],[Code Project]],MATCH(MYCS[[#This Row],[Project Code and Name ]],DC[Code Project],0),-3),"")</f>
        <v/>
      </c>
      <c r="C289" s="89"/>
      <c r="D289" s="91" t="str">
        <f ca="1">IFERROR(OFFSET(DC[[#Headers],[Code Project]],MATCH(MYCS[[#This Row],[Project Code and Name ]],DC[Code Project],0),1),"")</f>
        <v/>
      </c>
      <c r="E289" s="92" t="str">
        <f ca="1">IFERROR(OFFSET(DC[[#Headers],[Code Project]],MATCH(MYCS[[#This Row],[Project Code and Name ]],DC[Code Project],0),6),"")</f>
        <v/>
      </c>
      <c r="F289" s="89"/>
      <c r="G289" s="89"/>
      <c r="H289" s="93"/>
      <c r="I289" s="93"/>
      <c r="J289" s="93"/>
      <c r="K289" s="93"/>
      <c r="L289" s="93"/>
      <c r="M289" s="93"/>
      <c r="N289" s="94">
        <f>J289+K289+L289+MYCS[[#This Row],[Non contractual commitments]]</f>
        <v>0</v>
      </c>
      <c r="O289" s="93"/>
      <c r="P289" s="93"/>
      <c r="Q289" s="93"/>
      <c r="R289" s="93"/>
      <c r="S289" s="93"/>
      <c r="T289" s="93"/>
      <c r="U289" s="94">
        <f>SUM(MYCS[[#This Row],[FY26-27 sum (signed)]:[Cumulative spending to end FY 24/25]],MYCS[[#This Row],[Approved budget FY 25/26]])</f>
        <v>0</v>
      </c>
      <c r="V289" s="95">
        <f>MYCS[[#This Row],[Total Project Commitments]]-MYCS[[#This Row],[Total approved cost of the project by DC (Value in UGX)]]</f>
        <v>0</v>
      </c>
      <c r="W289" s="89"/>
      <c r="X289" s="89"/>
      <c r="Y289" s="89"/>
      <c r="Z289" s="96"/>
    </row>
    <row r="290" spans="1:26" ht="21" x14ac:dyDescent="0.45">
      <c r="A290" s="89"/>
      <c r="B290" s="90" t="str">
        <f ca="1">IFERROR(OFFSET(DC[[#Headers],[Code Project]],MATCH(MYCS[[#This Row],[Project Code and Name ]],DC[Code Project],0),-3),"")</f>
        <v/>
      </c>
      <c r="C290" s="89"/>
      <c r="D290" s="91" t="str">
        <f ca="1">IFERROR(OFFSET(DC[[#Headers],[Code Project]],MATCH(MYCS[[#This Row],[Project Code and Name ]],DC[Code Project],0),1),"")</f>
        <v/>
      </c>
      <c r="E290" s="92" t="str">
        <f ca="1">IFERROR(OFFSET(DC[[#Headers],[Code Project]],MATCH(MYCS[[#This Row],[Project Code and Name ]],DC[Code Project],0),6),"")</f>
        <v/>
      </c>
      <c r="F290" s="89"/>
      <c r="G290" s="89"/>
      <c r="H290" s="93"/>
      <c r="I290" s="93"/>
      <c r="J290" s="93"/>
      <c r="K290" s="93"/>
      <c r="L290" s="93"/>
      <c r="M290" s="93"/>
      <c r="N290" s="94">
        <f>J290+K290+L290+MYCS[[#This Row],[Non contractual commitments]]</f>
        <v>0</v>
      </c>
      <c r="O290" s="93"/>
      <c r="P290" s="93"/>
      <c r="Q290" s="93"/>
      <c r="R290" s="93"/>
      <c r="S290" s="93"/>
      <c r="T290" s="93"/>
      <c r="U290" s="94">
        <f>SUM(MYCS[[#This Row],[FY26-27 sum (signed)]:[Cumulative spending to end FY 24/25]],MYCS[[#This Row],[Approved budget FY 25/26]])</f>
        <v>0</v>
      </c>
      <c r="V290" s="95">
        <f>MYCS[[#This Row],[Total Project Commitments]]-MYCS[[#This Row],[Total approved cost of the project by DC (Value in UGX)]]</f>
        <v>0</v>
      </c>
      <c r="W290" s="89"/>
      <c r="X290" s="89"/>
      <c r="Y290" s="89"/>
      <c r="Z290" s="96"/>
    </row>
    <row r="291" spans="1:26" ht="21" x14ac:dyDescent="0.45">
      <c r="A291" s="89"/>
      <c r="B291" s="90" t="str">
        <f ca="1">IFERROR(OFFSET(DC[[#Headers],[Code Project]],MATCH(MYCS[[#This Row],[Project Code and Name ]],DC[Code Project],0),-3),"")</f>
        <v/>
      </c>
      <c r="C291" s="89"/>
      <c r="D291" s="91" t="str">
        <f ca="1">IFERROR(OFFSET(DC[[#Headers],[Code Project]],MATCH(MYCS[[#This Row],[Project Code and Name ]],DC[Code Project],0),1),"")</f>
        <v/>
      </c>
      <c r="E291" s="92" t="str">
        <f ca="1">IFERROR(OFFSET(DC[[#Headers],[Code Project]],MATCH(MYCS[[#This Row],[Project Code and Name ]],DC[Code Project],0),6),"")</f>
        <v/>
      </c>
      <c r="F291" s="89"/>
      <c r="G291" s="89"/>
      <c r="H291" s="93"/>
      <c r="I291" s="93"/>
      <c r="J291" s="93"/>
      <c r="K291" s="93"/>
      <c r="L291" s="93"/>
      <c r="M291" s="93"/>
      <c r="N291" s="94">
        <f>J291+K291+L291+MYCS[[#This Row],[Non contractual commitments]]</f>
        <v>0</v>
      </c>
      <c r="O291" s="93"/>
      <c r="P291" s="93"/>
      <c r="Q291" s="93"/>
      <c r="R291" s="93"/>
      <c r="S291" s="93"/>
      <c r="T291" s="93"/>
      <c r="U291" s="94">
        <f>SUM(MYCS[[#This Row],[FY26-27 sum (signed)]:[Cumulative spending to end FY 24/25]],MYCS[[#This Row],[Approved budget FY 25/26]])</f>
        <v>0</v>
      </c>
      <c r="V291" s="95">
        <f>MYCS[[#This Row],[Total Project Commitments]]-MYCS[[#This Row],[Total approved cost of the project by DC (Value in UGX)]]</f>
        <v>0</v>
      </c>
      <c r="W291" s="89"/>
      <c r="X291" s="89"/>
      <c r="Y291" s="89"/>
      <c r="Z291" s="96"/>
    </row>
    <row r="292" spans="1:26" ht="21" x14ac:dyDescent="0.45">
      <c r="A292" s="89"/>
      <c r="B292" s="90" t="str">
        <f ca="1">IFERROR(OFFSET(DC[[#Headers],[Code Project]],MATCH(MYCS[[#This Row],[Project Code and Name ]],DC[Code Project],0),-3),"")</f>
        <v/>
      </c>
      <c r="C292" s="89"/>
      <c r="D292" s="91" t="str">
        <f ca="1">IFERROR(OFFSET(DC[[#Headers],[Code Project]],MATCH(MYCS[[#This Row],[Project Code and Name ]],DC[Code Project],0),1),"")</f>
        <v/>
      </c>
      <c r="E292" s="92" t="str">
        <f ca="1">IFERROR(OFFSET(DC[[#Headers],[Code Project]],MATCH(MYCS[[#This Row],[Project Code and Name ]],DC[Code Project],0),6),"")</f>
        <v/>
      </c>
      <c r="F292" s="89"/>
      <c r="G292" s="89"/>
      <c r="H292" s="93"/>
      <c r="I292" s="93"/>
      <c r="J292" s="93"/>
      <c r="K292" s="93"/>
      <c r="L292" s="93"/>
      <c r="M292" s="93"/>
      <c r="N292" s="94">
        <f>J292+K292+L292+MYCS[[#This Row],[Non contractual commitments]]</f>
        <v>0</v>
      </c>
      <c r="O292" s="93"/>
      <c r="P292" s="93"/>
      <c r="Q292" s="93"/>
      <c r="R292" s="93"/>
      <c r="S292" s="93"/>
      <c r="T292" s="93"/>
      <c r="U292" s="94">
        <f>SUM(MYCS[[#This Row],[FY26-27 sum (signed)]:[Cumulative spending to end FY 24/25]],MYCS[[#This Row],[Approved budget FY 25/26]])</f>
        <v>0</v>
      </c>
      <c r="V292" s="95">
        <f>MYCS[[#This Row],[Total Project Commitments]]-MYCS[[#This Row],[Total approved cost of the project by DC (Value in UGX)]]</f>
        <v>0</v>
      </c>
      <c r="W292" s="89"/>
      <c r="X292" s="89"/>
      <c r="Y292" s="89"/>
      <c r="Z292" s="96"/>
    </row>
    <row r="293" spans="1:26" ht="21" x14ac:dyDescent="0.45">
      <c r="A293" s="89"/>
      <c r="B293" s="90" t="str">
        <f ca="1">IFERROR(OFFSET(DC[[#Headers],[Code Project]],MATCH(MYCS[[#This Row],[Project Code and Name ]],DC[Code Project],0),-3),"")</f>
        <v/>
      </c>
      <c r="C293" s="89"/>
      <c r="D293" s="91" t="str">
        <f ca="1">IFERROR(OFFSET(DC[[#Headers],[Code Project]],MATCH(MYCS[[#This Row],[Project Code and Name ]],DC[Code Project],0),1),"")</f>
        <v/>
      </c>
      <c r="E293" s="92" t="str">
        <f ca="1">IFERROR(OFFSET(DC[[#Headers],[Code Project]],MATCH(MYCS[[#This Row],[Project Code and Name ]],DC[Code Project],0),6),"")</f>
        <v/>
      </c>
      <c r="F293" s="89"/>
      <c r="G293" s="89"/>
      <c r="H293" s="93"/>
      <c r="I293" s="93"/>
      <c r="J293" s="93"/>
      <c r="K293" s="93"/>
      <c r="L293" s="93"/>
      <c r="M293" s="93"/>
      <c r="N293" s="94">
        <f>J293+K293+L293+MYCS[[#This Row],[Non contractual commitments]]</f>
        <v>0</v>
      </c>
      <c r="O293" s="93"/>
      <c r="P293" s="93"/>
      <c r="Q293" s="93"/>
      <c r="R293" s="93"/>
      <c r="S293" s="93"/>
      <c r="T293" s="93"/>
      <c r="U293" s="94">
        <f>SUM(MYCS[[#This Row],[FY26-27 sum (signed)]:[Cumulative spending to end FY 24/25]],MYCS[[#This Row],[Approved budget FY 25/26]])</f>
        <v>0</v>
      </c>
      <c r="V293" s="95">
        <f>MYCS[[#This Row],[Total Project Commitments]]-MYCS[[#This Row],[Total approved cost of the project by DC (Value in UGX)]]</f>
        <v>0</v>
      </c>
      <c r="W293" s="89"/>
      <c r="X293" s="89"/>
      <c r="Y293" s="89"/>
      <c r="Z293" s="96"/>
    </row>
    <row r="294" spans="1:26" ht="21" x14ac:dyDescent="0.45">
      <c r="A294" s="89"/>
      <c r="B294" s="90" t="str">
        <f ca="1">IFERROR(OFFSET(DC[[#Headers],[Code Project]],MATCH(MYCS[[#This Row],[Project Code and Name ]],DC[Code Project],0),-3),"")</f>
        <v/>
      </c>
      <c r="C294" s="89"/>
      <c r="D294" s="91" t="str">
        <f ca="1">IFERROR(OFFSET(DC[[#Headers],[Code Project]],MATCH(MYCS[[#This Row],[Project Code and Name ]],DC[Code Project],0),1),"")</f>
        <v/>
      </c>
      <c r="E294" s="92" t="str">
        <f ca="1">IFERROR(OFFSET(DC[[#Headers],[Code Project]],MATCH(MYCS[[#This Row],[Project Code and Name ]],DC[Code Project],0),6),"")</f>
        <v/>
      </c>
      <c r="F294" s="89"/>
      <c r="G294" s="89"/>
      <c r="H294" s="93"/>
      <c r="I294" s="93"/>
      <c r="J294" s="93"/>
      <c r="K294" s="93"/>
      <c r="L294" s="93"/>
      <c r="M294" s="93"/>
      <c r="N294" s="94">
        <f>J294+K294+L294+MYCS[[#This Row],[Non contractual commitments]]</f>
        <v>0</v>
      </c>
      <c r="O294" s="93"/>
      <c r="P294" s="93"/>
      <c r="Q294" s="93"/>
      <c r="R294" s="93"/>
      <c r="S294" s="93"/>
      <c r="T294" s="93"/>
      <c r="U294" s="94">
        <f>SUM(MYCS[[#This Row],[FY26-27 sum (signed)]:[Cumulative spending to end FY 24/25]],MYCS[[#This Row],[Approved budget FY 25/26]])</f>
        <v>0</v>
      </c>
      <c r="V294" s="95">
        <f>MYCS[[#This Row],[Total Project Commitments]]-MYCS[[#This Row],[Total approved cost of the project by DC (Value in UGX)]]</f>
        <v>0</v>
      </c>
      <c r="W294" s="89"/>
      <c r="X294" s="89"/>
      <c r="Y294" s="89"/>
      <c r="Z294" s="96"/>
    </row>
    <row r="295" spans="1:26" ht="21" x14ac:dyDescent="0.45">
      <c r="A295" s="89"/>
      <c r="B295" s="90" t="str">
        <f ca="1">IFERROR(OFFSET(DC[[#Headers],[Code Project]],MATCH(MYCS[[#This Row],[Project Code and Name ]],DC[Code Project],0),-3),"")</f>
        <v/>
      </c>
      <c r="C295" s="89"/>
      <c r="D295" s="91" t="str">
        <f ca="1">IFERROR(OFFSET(DC[[#Headers],[Code Project]],MATCH(MYCS[[#This Row],[Project Code and Name ]],DC[Code Project],0),1),"")</f>
        <v/>
      </c>
      <c r="E295" s="92" t="str">
        <f ca="1">IFERROR(OFFSET(DC[[#Headers],[Code Project]],MATCH(MYCS[[#This Row],[Project Code and Name ]],DC[Code Project],0),6),"")</f>
        <v/>
      </c>
      <c r="F295" s="89"/>
      <c r="G295" s="89"/>
      <c r="H295" s="93"/>
      <c r="I295" s="93"/>
      <c r="J295" s="93"/>
      <c r="K295" s="93"/>
      <c r="L295" s="93"/>
      <c r="M295" s="93"/>
      <c r="N295" s="94">
        <f>J295+K295+L295+MYCS[[#This Row],[Non contractual commitments]]</f>
        <v>0</v>
      </c>
      <c r="O295" s="93"/>
      <c r="P295" s="93"/>
      <c r="Q295" s="93"/>
      <c r="R295" s="93"/>
      <c r="S295" s="93"/>
      <c r="T295" s="93"/>
      <c r="U295" s="94">
        <f>SUM(MYCS[[#This Row],[FY26-27 sum (signed)]:[Cumulative spending to end FY 24/25]],MYCS[[#This Row],[Approved budget FY 25/26]])</f>
        <v>0</v>
      </c>
      <c r="V295" s="95">
        <f>MYCS[[#This Row],[Total Project Commitments]]-MYCS[[#This Row],[Total approved cost of the project by DC (Value in UGX)]]</f>
        <v>0</v>
      </c>
      <c r="W295" s="89"/>
      <c r="X295" s="89"/>
      <c r="Y295" s="89"/>
      <c r="Z295" s="96"/>
    </row>
    <row r="296" spans="1:26" ht="21" x14ac:dyDescent="0.45">
      <c r="A296" s="89"/>
      <c r="B296" s="90" t="str">
        <f ca="1">IFERROR(OFFSET(DC[[#Headers],[Code Project]],MATCH(MYCS[[#This Row],[Project Code and Name ]],DC[Code Project],0),-3),"")</f>
        <v/>
      </c>
      <c r="C296" s="89"/>
      <c r="D296" s="91" t="str">
        <f ca="1">IFERROR(OFFSET(DC[[#Headers],[Code Project]],MATCH(MYCS[[#This Row],[Project Code and Name ]],DC[Code Project],0),1),"")</f>
        <v/>
      </c>
      <c r="E296" s="92" t="str">
        <f ca="1">IFERROR(OFFSET(DC[[#Headers],[Code Project]],MATCH(MYCS[[#This Row],[Project Code and Name ]],DC[Code Project],0),6),"")</f>
        <v/>
      </c>
      <c r="F296" s="89"/>
      <c r="G296" s="89"/>
      <c r="H296" s="93"/>
      <c r="I296" s="93"/>
      <c r="J296" s="93"/>
      <c r="K296" s="93"/>
      <c r="L296" s="93"/>
      <c r="M296" s="93"/>
      <c r="N296" s="94">
        <f>J296+K296+L296+MYCS[[#This Row],[Non contractual commitments]]</f>
        <v>0</v>
      </c>
      <c r="O296" s="93"/>
      <c r="P296" s="93"/>
      <c r="Q296" s="93"/>
      <c r="R296" s="93"/>
      <c r="S296" s="93"/>
      <c r="T296" s="93"/>
      <c r="U296" s="94">
        <f>SUM(MYCS[[#This Row],[FY26-27 sum (signed)]:[Cumulative spending to end FY 24/25]],MYCS[[#This Row],[Approved budget FY 25/26]])</f>
        <v>0</v>
      </c>
      <c r="V296" s="95">
        <f>MYCS[[#This Row],[Total Project Commitments]]-MYCS[[#This Row],[Total approved cost of the project by DC (Value in UGX)]]</f>
        <v>0</v>
      </c>
      <c r="W296" s="89"/>
      <c r="X296" s="89"/>
      <c r="Y296" s="89"/>
      <c r="Z296" s="96"/>
    </row>
    <row r="297" spans="1:26" ht="21" x14ac:dyDescent="0.45">
      <c r="A297" s="89"/>
      <c r="B297" s="90" t="str">
        <f ca="1">IFERROR(OFFSET(DC[[#Headers],[Code Project]],MATCH(MYCS[[#This Row],[Project Code and Name ]],DC[Code Project],0),-3),"")</f>
        <v/>
      </c>
      <c r="C297" s="89"/>
      <c r="D297" s="91" t="str">
        <f ca="1">IFERROR(OFFSET(DC[[#Headers],[Code Project]],MATCH(MYCS[[#This Row],[Project Code and Name ]],DC[Code Project],0),1),"")</f>
        <v/>
      </c>
      <c r="E297" s="92" t="str">
        <f ca="1">IFERROR(OFFSET(DC[[#Headers],[Code Project]],MATCH(MYCS[[#This Row],[Project Code and Name ]],DC[Code Project],0),6),"")</f>
        <v/>
      </c>
      <c r="F297" s="89"/>
      <c r="G297" s="89"/>
      <c r="H297" s="93"/>
      <c r="I297" s="93"/>
      <c r="J297" s="93"/>
      <c r="K297" s="93"/>
      <c r="L297" s="93"/>
      <c r="M297" s="93"/>
      <c r="N297" s="94">
        <f>J297+K297+L297+MYCS[[#This Row],[Non contractual commitments]]</f>
        <v>0</v>
      </c>
      <c r="O297" s="93"/>
      <c r="P297" s="93"/>
      <c r="Q297" s="93"/>
      <c r="R297" s="93"/>
      <c r="S297" s="93"/>
      <c r="T297" s="93"/>
      <c r="U297" s="94">
        <f>SUM(MYCS[[#This Row],[FY26-27 sum (signed)]:[Cumulative spending to end FY 24/25]],MYCS[[#This Row],[Approved budget FY 25/26]])</f>
        <v>0</v>
      </c>
      <c r="V297" s="95">
        <f>MYCS[[#This Row],[Total Project Commitments]]-MYCS[[#This Row],[Total approved cost of the project by DC (Value in UGX)]]</f>
        <v>0</v>
      </c>
      <c r="W297" s="89"/>
      <c r="X297" s="89"/>
      <c r="Y297" s="89"/>
      <c r="Z297" s="96"/>
    </row>
    <row r="298" spans="1:26" ht="21" x14ac:dyDescent="0.45">
      <c r="A298" s="89"/>
      <c r="B298" s="90" t="str">
        <f ca="1">IFERROR(OFFSET(DC[[#Headers],[Code Project]],MATCH(MYCS[[#This Row],[Project Code and Name ]],DC[Code Project],0),-3),"")</f>
        <v/>
      </c>
      <c r="C298" s="89"/>
      <c r="D298" s="91" t="str">
        <f ca="1">IFERROR(OFFSET(DC[[#Headers],[Code Project]],MATCH(MYCS[[#This Row],[Project Code and Name ]],DC[Code Project],0),1),"")</f>
        <v/>
      </c>
      <c r="E298" s="92" t="str">
        <f ca="1">IFERROR(OFFSET(DC[[#Headers],[Code Project]],MATCH(MYCS[[#This Row],[Project Code and Name ]],DC[Code Project],0),6),"")</f>
        <v/>
      </c>
      <c r="F298" s="89"/>
      <c r="G298" s="89"/>
      <c r="H298" s="93"/>
      <c r="I298" s="93"/>
      <c r="J298" s="93"/>
      <c r="K298" s="93"/>
      <c r="L298" s="93"/>
      <c r="M298" s="93"/>
      <c r="N298" s="94">
        <f>J298+K298+L298+MYCS[[#This Row],[Non contractual commitments]]</f>
        <v>0</v>
      </c>
      <c r="O298" s="93"/>
      <c r="P298" s="93"/>
      <c r="Q298" s="93"/>
      <c r="R298" s="93"/>
      <c r="S298" s="93"/>
      <c r="T298" s="93"/>
      <c r="U298" s="94">
        <f>SUM(MYCS[[#This Row],[FY26-27 sum (signed)]:[Cumulative spending to end FY 24/25]],MYCS[[#This Row],[Approved budget FY 25/26]])</f>
        <v>0</v>
      </c>
      <c r="V298" s="95">
        <f>MYCS[[#This Row],[Total Project Commitments]]-MYCS[[#This Row],[Total approved cost of the project by DC (Value in UGX)]]</f>
        <v>0</v>
      </c>
      <c r="W298" s="89"/>
      <c r="X298" s="89"/>
      <c r="Y298" s="89"/>
      <c r="Z298" s="96"/>
    </row>
    <row r="299" spans="1:26" ht="21" x14ac:dyDescent="0.45">
      <c r="A299" s="89"/>
      <c r="B299" s="90" t="str">
        <f ca="1">IFERROR(OFFSET(DC[[#Headers],[Code Project]],MATCH(MYCS[[#This Row],[Project Code and Name ]],DC[Code Project],0),-3),"")</f>
        <v/>
      </c>
      <c r="C299" s="89"/>
      <c r="D299" s="91" t="str">
        <f ca="1">IFERROR(OFFSET(DC[[#Headers],[Code Project]],MATCH(MYCS[[#This Row],[Project Code and Name ]],DC[Code Project],0),1),"")</f>
        <v/>
      </c>
      <c r="E299" s="92" t="str">
        <f ca="1">IFERROR(OFFSET(DC[[#Headers],[Code Project]],MATCH(MYCS[[#This Row],[Project Code and Name ]],DC[Code Project],0),6),"")</f>
        <v/>
      </c>
      <c r="F299" s="89"/>
      <c r="G299" s="89"/>
      <c r="H299" s="93"/>
      <c r="I299" s="93"/>
      <c r="J299" s="93"/>
      <c r="K299" s="93"/>
      <c r="L299" s="93"/>
      <c r="M299" s="93"/>
      <c r="N299" s="94">
        <f>J299+K299+L299+MYCS[[#This Row],[Non contractual commitments]]</f>
        <v>0</v>
      </c>
      <c r="O299" s="93"/>
      <c r="P299" s="93"/>
      <c r="Q299" s="93"/>
      <c r="R299" s="93"/>
      <c r="S299" s="93"/>
      <c r="T299" s="93"/>
      <c r="U299" s="94">
        <f>SUM(MYCS[[#This Row],[FY26-27 sum (signed)]:[Cumulative spending to end FY 24/25]],MYCS[[#This Row],[Approved budget FY 25/26]])</f>
        <v>0</v>
      </c>
      <c r="V299" s="95">
        <f>MYCS[[#This Row],[Total Project Commitments]]-MYCS[[#This Row],[Total approved cost of the project by DC (Value in UGX)]]</f>
        <v>0</v>
      </c>
      <c r="W299" s="89"/>
      <c r="X299" s="89"/>
      <c r="Y299" s="89"/>
      <c r="Z299" s="96"/>
    </row>
    <row r="300" spans="1:26" ht="21" x14ac:dyDescent="0.45">
      <c r="A300" s="89"/>
      <c r="B300" s="90" t="str">
        <f ca="1">IFERROR(OFFSET(DC[[#Headers],[Code Project]],MATCH(MYCS[[#This Row],[Project Code and Name ]],DC[Code Project],0),-3),"")</f>
        <v/>
      </c>
      <c r="C300" s="89"/>
      <c r="D300" s="91" t="str">
        <f ca="1">IFERROR(OFFSET(DC[[#Headers],[Code Project]],MATCH(MYCS[[#This Row],[Project Code and Name ]],DC[Code Project],0),1),"")</f>
        <v/>
      </c>
      <c r="E300" s="92" t="str">
        <f ca="1">IFERROR(OFFSET(DC[[#Headers],[Code Project]],MATCH(MYCS[[#This Row],[Project Code and Name ]],DC[Code Project],0),6),"")</f>
        <v/>
      </c>
      <c r="F300" s="89"/>
      <c r="G300" s="89"/>
      <c r="H300" s="93"/>
      <c r="I300" s="93"/>
      <c r="J300" s="93"/>
      <c r="K300" s="93"/>
      <c r="L300" s="93"/>
      <c r="M300" s="93"/>
      <c r="N300" s="94">
        <f>J300+K300+L300+MYCS[[#This Row],[Non contractual commitments]]</f>
        <v>0</v>
      </c>
      <c r="O300" s="93"/>
      <c r="P300" s="93"/>
      <c r="Q300" s="93"/>
      <c r="R300" s="93"/>
      <c r="S300" s="93"/>
      <c r="T300" s="93"/>
      <c r="U300" s="94">
        <f>SUM(MYCS[[#This Row],[FY26-27 sum (signed)]:[Cumulative spending to end FY 24/25]],MYCS[[#This Row],[Approved budget FY 25/26]])</f>
        <v>0</v>
      </c>
      <c r="V300" s="95">
        <f>MYCS[[#This Row],[Total Project Commitments]]-MYCS[[#This Row],[Total approved cost of the project by DC (Value in UGX)]]</f>
        <v>0</v>
      </c>
      <c r="W300" s="89"/>
      <c r="X300" s="89"/>
      <c r="Y300" s="89"/>
      <c r="Z300" s="96"/>
    </row>
    <row r="301" spans="1:26" ht="21" x14ac:dyDescent="0.45">
      <c r="A301" s="89"/>
      <c r="B301" s="90" t="str">
        <f ca="1">IFERROR(OFFSET(DC[[#Headers],[Code Project]],MATCH(MYCS[[#This Row],[Project Code and Name ]],DC[Code Project],0),-3),"")</f>
        <v/>
      </c>
      <c r="C301" s="89"/>
      <c r="D301" s="91" t="str">
        <f ca="1">IFERROR(OFFSET(DC[[#Headers],[Code Project]],MATCH(MYCS[[#This Row],[Project Code and Name ]],DC[Code Project],0),1),"")</f>
        <v/>
      </c>
      <c r="E301" s="92" t="str">
        <f ca="1">IFERROR(OFFSET(DC[[#Headers],[Code Project]],MATCH(MYCS[[#This Row],[Project Code and Name ]],DC[Code Project],0),6),"")</f>
        <v/>
      </c>
      <c r="F301" s="89"/>
      <c r="G301" s="89"/>
      <c r="H301" s="93"/>
      <c r="I301" s="93"/>
      <c r="J301" s="93"/>
      <c r="K301" s="93"/>
      <c r="L301" s="93"/>
      <c r="M301" s="93"/>
      <c r="N301" s="94">
        <f>J301+K301+L301+MYCS[[#This Row],[Non contractual commitments]]</f>
        <v>0</v>
      </c>
      <c r="O301" s="93"/>
      <c r="P301" s="93"/>
      <c r="Q301" s="93"/>
      <c r="R301" s="93"/>
      <c r="S301" s="93"/>
      <c r="T301" s="93"/>
      <c r="U301" s="94">
        <f>SUM(MYCS[[#This Row],[FY26-27 sum (signed)]:[Cumulative spending to end FY 24/25]],MYCS[[#This Row],[Approved budget FY 25/26]])</f>
        <v>0</v>
      </c>
      <c r="V301" s="95">
        <f>MYCS[[#This Row],[Total Project Commitments]]-MYCS[[#This Row],[Total approved cost of the project by DC (Value in UGX)]]</f>
        <v>0</v>
      </c>
      <c r="W301" s="89"/>
      <c r="X301" s="89"/>
      <c r="Y301" s="89"/>
      <c r="Z301" s="96"/>
    </row>
    <row r="302" spans="1:26" ht="21" x14ac:dyDescent="0.45">
      <c r="A302" s="89"/>
      <c r="B302" s="90" t="str">
        <f ca="1">IFERROR(OFFSET(DC[[#Headers],[Code Project]],MATCH(MYCS[[#This Row],[Project Code and Name ]],DC[Code Project],0),-3),"")</f>
        <v/>
      </c>
      <c r="C302" s="89"/>
      <c r="D302" s="91" t="str">
        <f ca="1">IFERROR(OFFSET(DC[[#Headers],[Code Project]],MATCH(MYCS[[#This Row],[Project Code and Name ]],DC[Code Project],0),1),"")</f>
        <v/>
      </c>
      <c r="E302" s="92" t="str">
        <f ca="1">IFERROR(OFFSET(DC[[#Headers],[Code Project]],MATCH(MYCS[[#This Row],[Project Code and Name ]],DC[Code Project],0),6),"")</f>
        <v/>
      </c>
      <c r="F302" s="89"/>
      <c r="G302" s="89"/>
      <c r="H302" s="93"/>
      <c r="I302" s="93"/>
      <c r="J302" s="93"/>
      <c r="K302" s="93"/>
      <c r="L302" s="93"/>
      <c r="M302" s="93"/>
      <c r="N302" s="94">
        <f>J302+K302+L302+MYCS[[#This Row],[Non contractual commitments]]</f>
        <v>0</v>
      </c>
      <c r="O302" s="93"/>
      <c r="P302" s="93"/>
      <c r="Q302" s="93"/>
      <c r="R302" s="93"/>
      <c r="S302" s="93"/>
      <c r="T302" s="93"/>
      <c r="U302" s="94">
        <f>SUM(MYCS[[#This Row],[FY26-27 sum (signed)]:[Cumulative spending to end FY 24/25]],MYCS[[#This Row],[Approved budget FY 25/26]])</f>
        <v>0</v>
      </c>
      <c r="V302" s="95">
        <f>MYCS[[#This Row],[Total Project Commitments]]-MYCS[[#This Row],[Total approved cost of the project by DC (Value in UGX)]]</f>
        <v>0</v>
      </c>
      <c r="W302" s="89"/>
      <c r="X302" s="89"/>
      <c r="Y302" s="89"/>
      <c r="Z302" s="96"/>
    </row>
    <row r="303" spans="1:26" ht="21" x14ac:dyDescent="0.45">
      <c r="A303" s="89"/>
      <c r="B303" s="90" t="str">
        <f ca="1">IFERROR(OFFSET(DC[[#Headers],[Code Project]],MATCH(MYCS[[#This Row],[Project Code and Name ]],DC[Code Project],0),-3),"")</f>
        <v/>
      </c>
      <c r="C303" s="89"/>
      <c r="D303" s="91" t="str">
        <f ca="1">IFERROR(OFFSET(DC[[#Headers],[Code Project]],MATCH(MYCS[[#This Row],[Project Code and Name ]],DC[Code Project],0),1),"")</f>
        <v/>
      </c>
      <c r="E303" s="92" t="str">
        <f ca="1">IFERROR(OFFSET(DC[[#Headers],[Code Project]],MATCH(MYCS[[#This Row],[Project Code and Name ]],DC[Code Project],0),6),"")</f>
        <v/>
      </c>
      <c r="F303" s="89"/>
      <c r="G303" s="89"/>
      <c r="H303" s="93"/>
      <c r="I303" s="93"/>
      <c r="J303" s="93"/>
      <c r="K303" s="93"/>
      <c r="L303" s="93"/>
      <c r="M303" s="93"/>
      <c r="N303" s="94">
        <f>J303+K303+L303+MYCS[[#This Row],[Non contractual commitments]]</f>
        <v>0</v>
      </c>
      <c r="O303" s="93"/>
      <c r="P303" s="93"/>
      <c r="Q303" s="93"/>
      <c r="R303" s="93"/>
      <c r="S303" s="93"/>
      <c r="T303" s="93"/>
      <c r="U303" s="94">
        <f>SUM(MYCS[[#This Row],[FY26-27 sum (signed)]:[Cumulative spending to end FY 24/25]],MYCS[[#This Row],[Approved budget FY 25/26]])</f>
        <v>0</v>
      </c>
      <c r="V303" s="95">
        <f>MYCS[[#This Row],[Total Project Commitments]]-MYCS[[#This Row],[Total approved cost of the project by DC (Value in UGX)]]</f>
        <v>0</v>
      </c>
      <c r="W303" s="89"/>
      <c r="X303" s="89"/>
      <c r="Y303" s="89"/>
      <c r="Z303" s="96"/>
    </row>
    <row r="304" spans="1:26" ht="21" x14ac:dyDescent="0.45">
      <c r="A304" s="89"/>
      <c r="B304" s="90" t="str">
        <f ca="1">IFERROR(OFFSET(DC[[#Headers],[Code Project]],MATCH(MYCS[[#This Row],[Project Code and Name ]],DC[Code Project],0),-3),"")</f>
        <v/>
      </c>
      <c r="C304" s="89"/>
      <c r="D304" s="91" t="str">
        <f ca="1">IFERROR(OFFSET(DC[[#Headers],[Code Project]],MATCH(MYCS[[#This Row],[Project Code and Name ]],DC[Code Project],0),1),"")</f>
        <v/>
      </c>
      <c r="E304" s="92" t="str">
        <f ca="1">IFERROR(OFFSET(DC[[#Headers],[Code Project]],MATCH(MYCS[[#This Row],[Project Code and Name ]],DC[Code Project],0),6),"")</f>
        <v/>
      </c>
      <c r="F304" s="89"/>
      <c r="G304" s="89"/>
      <c r="H304" s="93"/>
      <c r="I304" s="93"/>
      <c r="J304" s="93"/>
      <c r="K304" s="93"/>
      <c r="L304" s="93"/>
      <c r="M304" s="93"/>
      <c r="N304" s="94">
        <f>J304+K304+L304+MYCS[[#This Row],[Non contractual commitments]]</f>
        <v>0</v>
      </c>
      <c r="O304" s="93"/>
      <c r="P304" s="93"/>
      <c r="Q304" s="93"/>
      <c r="R304" s="93"/>
      <c r="S304" s="93"/>
      <c r="T304" s="93"/>
      <c r="U304" s="94">
        <f>SUM(MYCS[[#This Row],[FY26-27 sum (signed)]:[Cumulative spending to end FY 24/25]],MYCS[[#This Row],[Approved budget FY 25/26]])</f>
        <v>0</v>
      </c>
      <c r="V304" s="95">
        <f>MYCS[[#This Row],[Total Project Commitments]]-MYCS[[#This Row],[Total approved cost of the project by DC (Value in UGX)]]</f>
        <v>0</v>
      </c>
      <c r="W304" s="89"/>
      <c r="X304" s="89"/>
      <c r="Y304" s="89"/>
      <c r="Z304" s="96"/>
    </row>
    <row r="305" spans="1:26" ht="21" x14ac:dyDescent="0.45">
      <c r="A305" s="89"/>
      <c r="B305" s="90" t="str">
        <f ca="1">IFERROR(OFFSET(DC[[#Headers],[Code Project]],MATCH(MYCS[[#This Row],[Project Code and Name ]],DC[Code Project],0),-3),"")</f>
        <v/>
      </c>
      <c r="C305" s="89"/>
      <c r="D305" s="91" t="str">
        <f ca="1">IFERROR(OFFSET(DC[[#Headers],[Code Project]],MATCH(MYCS[[#This Row],[Project Code and Name ]],DC[Code Project],0),1),"")</f>
        <v/>
      </c>
      <c r="E305" s="92" t="str">
        <f ca="1">IFERROR(OFFSET(DC[[#Headers],[Code Project]],MATCH(MYCS[[#This Row],[Project Code and Name ]],DC[Code Project],0),6),"")</f>
        <v/>
      </c>
      <c r="F305" s="89"/>
      <c r="G305" s="89"/>
      <c r="H305" s="93"/>
      <c r="I305" s="93"/>
      <c r="J305" s="93"/>
      <c r="K305" s="93"/>
      <c r="L305" s="93"/>
      <c r="M305" s="93"/>
      <c r="N305" s="94">
        <f>J305+K305+L305+MYCS[[#This Row],[Non contractual commitments]]</f>
        <v>0</v>
      </c>
      <c r="O305" s="93"/>
      <c r="P305" s="93"/>
      <c r="Q305" s="93"/>
      <c r="R305" s="93"/>
      <c r="S305" s="93"/>
      <c r="T305" s="93"/>
      <c r="U305" s="94">
        <f>SUM(MYCS[[#This Row],[FY26-27 sum (signed)]:[Cumulative spending to end FY 24/25]],MYCS[[#This Row],[Approved budget FY 25/26]])</f>
        <v>0</v>
      </c>
      <c r="V305" s="95">
        <f>MYCS[[#This Row],[Total Project Commitments]]-MYCS[[#This Row],[Total approved cost of the project by DC (Value in UGX)]]</f>
        <v>0</v>
      </c>
      <c r="W305" s="89"/>
      <c r="X305" s="89"/>
      <c r="Y305" s="89"/>
      <c r="Z305" s="96"/>
    </row>
    <row r="306" spans="1:26" ht="21" x14ac:dyDescent="0.45">
      <c r="A306" s="89"/>
      <c r="B306" s="90" t="str">
        <f ca="1">IFERROR(OFFSET(DC[[#Headers],[Code Project]],MATCH(MYCS[[#This Row],[Project Code and Name ]],DC[Code Project],0),-3),"")</f>
        <v/>
      </c>
      <c r="C306" s="89"/>
      <c r="D306" s="91" t="str">
        <f ca="1">IFERROR(OFFSET(DC[[#Headers],[Code Project]],MATCH(MYCS[[#This Row],[Project Code and Name ]],DC[Code Project],0),1),"")</f>
        <v/>
      </c>
      <c r="E306" s="92" t="str">
        <f ca="1">IFERROR(OFFSET(DC[[#Headers],[Code Project]],MATCH(MYCS[[#This Row],[Project Code and Name ]],DC[Code Project],0),6),"")</f>
        <v/>
      </c>
      <c r="F306" s="89"/>
      <c r="G306" s="89"/>
      <c r="H306" s="93"/>
      <c r="I306" s="93"/>
      <c r="J306" s="93"/>
      <c r="K306" s="93"/>
      <c r="L306" s="93"/>
      <c r="M306" s="93"/>
      <c r="N306" s="94">
        <f>J306+K306+L306+MYCS[[#This Row],[Non contractual commitments]]</f>
        <v>0</v>
      </c>
      <c r="O306" s="93"/>
      <c r="P306" s="93"/>
      <c r="Q306" s="93"/>
      <c r="R306" s="93"/>
      <c r="S306" s="93"/>
      <c r="T306" s="93"/>
      <c r="U306" s="94">
        <f>SUM(MYCS[[#This Row],[FY26-27 sum (signed)]:[Cumulative spending to end FY 24/25]],MYCS[[#This Row],[Approved budget FY 25/26]])</f>
        <v>0</v>
      </c>
      <c r="V306" s="95">
        <f>MYCS[[#This Row],[Total Project Commitments]]-MYCS[[#This Row],[Total approved cost of the project by DC (Value in UGX)]]</f>
        <v>0</v>
      </c>
      <c r="W306" s="89"/>
      <c r="X306" s="89"/>
      <c r="Y306" s="89"/>
      <c r="Z306" s="96"/>
    </row>
    <row r="307" spans="1:26" ht="21" x14ac:dyDescent="0.45">
      <c r="A307" s="89"/>
      <c r="B307" s="90" t="str">
        <f ca="1">IFERROR(OFFSET(DC[[#Headers],[Code Project]],MATCH(MYCS[[#This Row],[Project Code and Name ]],DC[Code Project],0),-3),"")</f>
        <v/>
      </c>
      <c r="C307" s="89"/>
      <c r="D307" s="91" t="str">
        <f ca="1">IFERROR(OFFSET(DC[[#Headers],[Code Project]],MATCH(MYCS[[#This Row],[Project Code and Name ]],DC[Code Project],0),1),"")</f>
        <v/>
      </c>
      <c r="E307" s="92" t="str">
        <f ca="1">IFERROR(OFFSET(DC[[#Headers],[Code Project]],MATCH(MYCS[[#This Row],[Project Code and Name ]],DC[Code Project],0),6),"")</f>
        <v/>
      </c>
      <c r="F307" s="89"/>
      <c r="G307" s="89"/>
      <c r="H307" s="93"/>
      <c r="I307" s="93"/>
      <c r="J307" s="93"/>
      <c r="K307" s="93"/>
      <c r="L307" s="93"/>
      <c r="M307" s="93"/>
      <c r="N307" s="94">
        <f>J307+K307+L307+MYCS[[#This Row],[Non contractual commitments]]</f>
        <v>0</v>
      </c>
      <c r="O307" s="93"/>
      <c r="P307" s="93"/>
      <c r="Q307" s="93"/>
      <c r="R307" s="93"/>
      <c r="S307" s="93"/>
      <c r="T307" s="93"/>
      <c r="U307" s="94">
        <f>SUM(MYCS[[#This Row],[FY26-27 sum (signed)]:[Cumulative spending to end FY 24/25]],MYCS[[#This Row],[Approved budget FY 25/26]])</f>
        <v>0</v>
      </c>
      <c r="V307" s="95">
        <f>MYCS[[#This Row],[Total Project Commitments]]-MYCS[[#This Row],[Total approved cost of the project by DC (Value in UGX)]]</f>
        <v>0</v>
      </c>
      <c r="W307" s="89"/>
      <c r="X307" s="89"/>
      <c r="Y307" s="89"/>
      <c r="Z307" s="96"/>
    </row>
    <row r="308" spans="1:26" ht="21" x14ac:dyDescent="0.45">
      <c r="A308" s="89"/>
      <c r="B308" s="90" t="str">
        <f ca="1">IFERROR(OFFSET(DC[[#Headers],[Code Project]],MATCH(MYCS[[#This Row],[Project Code and Name ]],DC[Code Project],0),-3),"")</f>
        <v/>
      </c>
      <c r="C308" s="89"/>
      <c r="D308" s="91" t="str">
        <f ca="1">IFERROR(OFFSET(DC[[#Headers],[Code Project]],MATCH(MYCS[[#This Row],[Project Code and Name ]],DC[Code Project],0),1),"")</f>
        <v/>
      </c>
      <c r="E308" s="92" t="str">
        <f ca="1">IFERROR(OFFSET(DC[[#Headers],[Code Project]],MATCH(MYCS[[#This Row],[Project Code and Name ]],DC[Code Project],0),6),"")</f>
        <v/>
      </c>
      <c r="F308" s="89"/>
      <c r="G308" s="89"/>
      <c r="H308" s="93"/>
      <c r="I308" s="93"/>
      <c r="J308" s="93"/>
      <c r="K308" s="93"/>
      <c r="L308" s="93"/>
      <c r="M308" s="93"/>
      <c r="N308" s="94">
        <f>J308+K308+L308+MYCS[[#This Row],[Non contractual commitments]]</f>
        <v>0</v>
      </c>
      <c r="O308" s="93"/>
      <c r="P308" s="93"/>
      <c r="Q308" s="93"/>
      <c r="R308" s="93"/>
      <c r="S308" s="93"/>
      <c r="T308" s="93"/>
      <c r="U308" s="94">
        <f>SUM(MYCS[[#This Row],[FY26-27 sum (signed)]:[Cumulative spending to end FY 24/25]],MYCS[[#This Row],[Approved budget FY 25/26]])</f>
        <v>0</v>
      </c>
      <c r="V308" s="95">
        <f>MYCS[[#This Row],[Total Project Commitments]]-MYCS[[#This Row],[Total approved cost of the project by DC (Value in UGX)]]</f>
        <v>0</v>
      </c>
      <c r="W308" s="89"/>
      <c r="X308" s="89"/>
      <c r="Y308" s="89"/>
      <c r="Z308" s="96"/>
    </row>
    <row r="309" spans="1:26" ht="21" x14ac:dyDescent="0.45">
      <c r="A309" s="89"/>
      <c r="B309" s="90" t="str">
        <f ca="1">IFERROR(OFFSET(DC[[#Headers],[Code Project]],MATCH(MYCS[[#This Row],[Project Code and Name ]],DC[Code Project],0),-3),"")</f>
        <v/>
      </c>
      <c r="C309" s="89"/>
      <c r="D309" s="91" t="str">
        <f ca="1">IFERROR(OFFSET(DC[[#Headers],[Code Project]],MATCH(MYCS[[#This Row],[Project Code and Name ]],DC[Code Project],0),1),"")</f>
        <v/>
      </c>
      <c r="E309" s="92" t="str">
        <f ca="1">IFERROR(OFFSET(DC[[#Headers],[Code Project]],MATCH(MYCS[[#This Row],[Project Code and Name ]],DC[Code Project],0),6),"")</f>
        <v/>
      </c>
      <c r="F309" s="89"/>
      <c r="G309" s="89"/>
      <c r="H309" s="93"/>
      <c r="I309" s="93"/>
      <c r="J309" s="93"/>
      <c r="K309" s="93"/>
      <c r="L309" s="93"/>
      <c r="M309" s="93"/>
      <c r="N309" s="94">
        <f>J309+K309+L309+MYCS[[#This Row],[Non contractual commitments]]</f>
        <v>0</v>
      </c>
      <c r="O309" s="93"/>
      <c r="P309" s="93"/>
      <c r="Q309" s="93"/>
      <c r="R309" s="93"/>
      <c r="S309" s="93"/>
      <c r="T309" s="93"/>
      <c r="U309" s="94">
        <f>SUM(MYCS[[#This Row],[FY26-27 sum (signed)]:[Cumulative spending to end FY 24/25]],MYCS[[#This Row],[Approved budget FY 25/26]])</f>
        <v>0</v>
      </c>
      <c r="V309" s="95">
        <f>MYCS[[#This Row],[Total Project Commitments]]-MYCS[[#This Row],[Total approved cost of the project by DC (Value in UGX)]]</f>
        <v>0</v>
      </c>
      <c r="W309" s="89"/>
      <c r="X309" s="89"/>
      <c r="Y309" s="89"/>
      <c r="Z309" s="96"/>
    </row>
    <row r="310" spans="1:26" ht="21" x14ac:dyDescent="0.45">
      <c r="A310" s="89"/>
      <c r="B310" s="90" t="str">
        <f ca="1">IFERROR(OFFSET(DC[[#Headers],[Code Project]],MATCH(MYCS[[#This Row],[Project Code and Name ]],DC[Code Project],0),-3),"")</f>
        <v/>
      </c>
      <c r="C310" s="89"/>
      <c r="D310" s="91" t="str">
        <f ca="1">IFERROR(OFFSET(DC[[#Headers],[Code Project]],MATCH(MYCS[[#This Row],[Project Code and Name ]],DC[Code Project],0),1),"")</f>
        <v/>
      </c>
      <c r="E310" s="92" t="str">
        <f ca="1">IFERROR(OFFSET(DC[[#Headers],[Code Project]],MATCH(MYCS[[#This Row],[Project Code and Name ]],DC[Code Project],0),6),"")</f>
        <v/>
      </c>
      <c r="F310" s="89"/>
      <c r="G310" s="89"/>
      <c r="H310" s="93"/>
      <c r="I310" s="93"/>
      <c r="J310" s="93"/>
      <c r="K310" s="93"/>
      <c r="L310" s="93"/>
      <c r="M310" s="93"/>
      <c r="N310" s="94">
        <f>J310+K310+L310+MYCS[[#This Row],[Non contractual commitments]]</f>
        <v>0</v>
      </c>
      <c r="O310" s="93"/>
      <c r="P310" s="93"/>
      <c r="Q310" s="93"/>
      <c r="R310" s="93"/>
      <c r="S310" s="93"/>
      <c r="T310" s="93"/>
      <c r="U310" s="94">
        <f>SUM(MYCS[[#This Row],[FY26-27 sum (signed)]:[Cumulative spending to end FY 24/25]],MYCS[[#This Row],[Approved budget FY 25/26]])</f>
        <v>0</v>
      </c>
      <c r="V310" s="95">
        <f>MYCS[[#This Row],[Total Project Commitments]]-MYCS[[#This Row],[Total approved cost of the project by DC (Value in UGX)]]</f>
        <v>0</v>
      </c>
      <c r="W310" s="89"/>
      <c r="X310" s="89"/>
      <c r="Y310" s="89"/>
      <c r="Z310" s="96"/>
    </row>
    <row r="311" spans="1:26" ht="21" x14ac:dyDescent="0.45">
      <c r="A311" s="89"/>
      <c r="B311" s="90" t="str">
        <f ca="1">IFERROR(OFFSET(DC[[#Headers],[Code Project]],MATCH(MYCS[[#This Row],[Project Code and Name ]],DC[Code Project],0),-3),"")</f>
        <v/>
      </c>
      <c r="C311" s="89"/>
      <c r="D311" s="91" t="str">
        <f ca="1">IFERROR(OFFSET(DC[[#Headers],[Code Project]],MATCH(MYCS[[#This Row],[Project Code and Name ]],DC[Code Project],0),1),"")</f>
        <v/>
      </c>
      <c r="E311" s="92" t="str">
        <f ca="1">IFERROR(OFFSET(DC[[#Headers],[Code Project]],MATCH(MYCS[[#This Row],[Project Code and Name ]],DC[Code Project],0),6),"")</f>
        <v/>
      </c>
      <c r="F311" s="89"/>
      <c r="G311" s="89"/>
      <c r="H311" s="93"/>
      <c r="I311" s="93"/>
      <c r="J311" s="93"/>
      <c r="K311" s="93"/>
      <c r="L311" s="93"/>
      <c r="M311" s="93"/>
      <c r="N311" s="94">
        <f>J311+K311+L311+MYCS[[#This Row],[Non contractual commitments]]</f>
        <v>0</v>
      </c>
      <c r="O311" s="93"/>
      <c r="P311" s="93"/>
      <c r="Q311" s="93"/>
      <c r="R311" s="93"/>
      <c r="S311" s="93"/>
      <c r="T311" s="93"/>
      <c r="U311" s="94">
        <f>SUM(MYCS[[#This Row],[FY26-27 sum (signed)]:[Cumulative spending to end FY 24/25]],MYCS[[#This Row],[Approved budget FY 25/26]])</f>
        <v>0</v>
      </c>
      <c r="V311" s="95">
        <f>MYCS[[#This Row],[Total Project Commitments]]-MYCS[[#This Row],[Total approved cost of the project by DC (Value in UGX)]]</f>
        <v>0</v>
      </c>
      <c r="W311" s="89"/>
      <c r="X311" s="89"/>
      <c r="Y311" s="89"/>
      <c r="Z311" s="96"/>
    </row>
    <row r="312" spans="1:26" ht="21" x14ac:dyDescent="0.45">
      <c r="A312" s="89"/>
      <c r="B312" s="90" t="str">
        <f ca="1">IFERROR(OFFSET(DC[[#Headers],[Code Project]],MATCH(MYCS[[#This Row],[Project Code and Name ]],DC[Code Project],0),-3),"")</f>
        <v/>
      </c>
      <c r="C312" s="89"/>
      <c r="D312" s="91" t="str">
        <f ca="1">IFERROR(OFFSET(DC[[#Headers],[Code Project]],MATCH(MYCS[[#This Row],[Project Code and Name ]],DC[Code Project],0),1),"")</f>
        <v/>
      </c>
      <c r="E312" s="92" t="str">
        <f ca="1">IFERROR(OFFSET(DC[[#Headers],[Code Project]],MATCH(MYCS[[#This Row],[Project Code and Name ]],DC[Code Project],0),6),"")</f>
        <v/>
      </c>
      <c r="F312" s="89"/>
      <c r="G312" s="89"/>
      <c r="H312" s="93"/>
      <c r="I312" s="93"/>
      <c r="J312" s="93"/>
      <c r="K312" s="93"/>
      <c r="L312" s="93"/>
      <c r="M312" s="93"/>
      <c r="N312" s="94">
        <f>J312+K312+L312+MYCS[[#This Row],[Non contractual commitments]]</f>
        <v>0</v>
      </c>
      <c r="O312" s="93"/>
      <c r="P312" s="93"/>
      <c r="Q312" s="93"/>
      <c r="R312" s="93"/>
      <c r="S312" s="93"/>
      <c r="T312" s="93"/>
      <c r="U312" s="94">
        <f>SUM(MYCS[[#This Row],[FY26-27 sum (signed)]:[Cumulative spending to end FY 24/25]],MYCS[[#This Row],[Approved budget FY 25/26]])</f>
        <v>0</v>
      </c>
      <c r="V312" s="95">
        <f>MYCS[[#This Row],[Total Project Commitments]]-MYCS[[#This Row],[Total approved cost of the project by DC (Value in UGX)]]</f>
        <v>0</v>
      </c>
      <c r="W312" s="89"/>
      <c r="X312" s="89"/>
      <c r="Y312" s="89"/>
      <c r="Z312" s="96"/>
    </row>
    <row r="313" spans="1:26" ht="21" x14ac:dyDescent="0.45">
      <c r="A313" s="89"/>
      <c r="B313" s="90" t="str">
        <f ca="1">IFERROR(OFFSET(DC[[#Headers],[Code Project]],MATCH(MYCS[[#This Row],[Project Code and Name ]],DC[Code Project],0),-3),"")</f>
        <v/>
      </c>
      <c r="C313" s="89"/>
      <c r="D313" s="91" t="str">
        <f ca="1">IFERROR(OFFSET(DC[[#Headers],[Code Project]],MATCH(MYCS[[#This Row],[Project Code and Name ]],DC[Code Project],0),1),"")</f>
        <v/>
      </c>
      <c r="E313" s="92" t="str">
        <f ca="1">IFERROR(OFFSET(DC[[#Headers],[Code Project]],MATCH(MYCS[[#This Row],[Project Code and Name ]],DC[Code Project],0),6),"")</f>
        <v/>
      </c>
      <c r="F313" s="89"/>
      <c r="G313" s="89"/>
      <c r="H313" s="93"/>
      <c r="I313" s="93"/>
      <c r="J313" s="93"/>
      <c r="K313" s="93"/>
      <c r="L313" s="93"/>
      <c r="M313" s="93"/>
      <c r="N313" s="94">
        <f>J313+K313+L313+MYCS[[#This Row],[Non contractual commitments]]</f>
        <v>0</v>
      </c>
      <c r="O313" s="93"/>
      <c r="P313" s="93"/>
      <c r="Q313" s="93"/>
      <c r="R313" s="93"/>
      <c r="S313" s="93"/>
      <c r="T313" s="93"/>
      <c r="U313" s="94">
        <f>SUM(MYCS[[#This Row],[FY26-27 sum (signed)]:[Cumulative spending to end FY 24/25]],MYCS[[#This Row],[Approved budget FY 25/26]])</f>
        <v>0</v>
      </c>
      <c r="V313" s="95">
        <f>MYCS[[#This Row],[Total Project Commitments]]-MYCS[[#This Row],[Total approved cost of the project by DC (Value in UGX)]]</f>
        <v>0</v>
      </c>
      <c r="W313" s="89"/>
      <c r="X313" s="89"/>
      <c r="Y313" s="89"/>
      <c r="Z313" s="96"/>
    </row>
    <row r="314" spans="1:26" ht="21" x14ac:dyDescent="0.45">
      <c r="A314" s="89"/>
      <c r="B314" s="90" t="str">
        <f ca="1">IFERROR(OFFSET(DC[[#Headers],[Code Project]],MATCH(MYCS[[#This Row],[Project Code and Name ]],DC[Code Project],0),-3),"")</f>
        <v/>
      </c>
      <c r="C314" s="89"/>
      <c r="D314" s="91" t="str">
        <f ca="1">IFERROR(OFFSET(DC[[#Headers],[Code Project]],MATCH(MYCS[[#This Row],[Project Code and Name ]],DC[Code Project],0),1),"")</f>
        <v/>
      </c>
      <c r="E314" s="92" t="str">
        <f ca="1">IFERROR(OFFSET(DC[[#Headers],[Code Project]],MATCH(MYCS[[#This Row],[Project Code and Name ]],DC[Code Project],0),6),"")</f>
        <v/>
      </c>
      <c r="F314" s="89"/>
      <c r="G314" s="89"/>
      <c r="H314" s="93"/>
      <c r="I314" s="93"/>
      <c r="J314" s="93"/>
      <c r="K314" s="93"/>
      <c r="L314" s="93"/>
      <c r="M314" s="93"/>
      <c r="N314" s="94">
        <f>J314+K314+L314+MYCS[[#This Row],[Non contractual commitments]]</f>
        <v>0</v>
      </c>
      <c r="O314" s="93"/>
      <c r="P314" s="93"/>
      <c r="Q314" s="93"/>
      <c r="R314" s="93"/>
      <c r="S314" s="93"/>
      <c r="T314" s="93"/>
      <c r="U314" s="94">
        <f>SUM(MYCS[[#This Row],[FY26-27 sum (signed)]:[Cumulative spending to end FY 24/25]],MYCS[[#This Row],[Approved budget FY 25/26]])</f>
        <v>0</v>
      </c>
      <c r="V314" s="95">
        <f>MYCS[[#This Row],[Total Project Commitments]]-MYCS[[#This Row],[Total approved cost of the project by DC (Value in UGX)]]</f>
        <v>0</v>
      </c>
      <c r="W314" s="89"/>
      <c r="X314" s="89"/>
      <c r="Y314" s="89"/>
      <c r="Z314" s="96"/>
    </row>
    <row r="315" spans="1:26" ht="21" x14ac:dyDescent="0.45">
      <c r="A315" s="89"/>
      <c r="B315" s="90" t="str">
        <f ca="1">IFERROR(OFFSET(DC[[#Headers],[Code Project]],MATCH(MYCS[[#This Row],[Project Code and Name ]],DC[Code Project],0),-3),"")</f>
        <v/>
      </c>
      <c r="C315" s="89"/>
      <c r="D315" s="91" t="str">
        <f ca="1">IFERROR(OFFSET(DC[[#Headers],[Code Project]],MATCH(MYCS[[#This Row],[Project Code and Name ]],DC[Code Project],0),1),"")</f>
        <v/>
      </c>
      <c r="E315" s="92" t="str">
        <f ca="1">IFERROR(OFFSET(DC[[#Headers],[Code Project]],MATCH(MYCS[[#This Row],[Project Code and Name ]],DC[Code Project],0),6),"")</f>
        <v/>
      </c>
      <c r="F315" s="89"/>
      <c r="G315" s="89"/>
      <c r="H315" s="93"/>
      <c r="I315" s="93"/>
      <c r="J315" s="93"/>
      <c r="K315" s="93"/>
      <c r="L315" s="93"/>
      <c r="M315" s="93"/>
      <c r="N315" s="94">
        <f>J315+K315+L315+MYCS[[#This Row],[Non contractual commitments]]</f>
        <v>0</v>
      </c>
      <c r="O315" s="93"/>
      <c r="P315" s="93"/>
      <c r="Q315" s="93"/>
      <c r="R315" s="93"/>
      <c r="S315" s="93"/>
      <c r="T315" s="93"/>
      <c r="U315" s="94">
        <f>SUM(MYCS[[#This Row],[FY26-27 sum (signed)]:[Cumulative spending to end FY 24/25]],MYCS[[#This Row],[Approved budget FY 25/26]])</f>
        <v>0</v>
      </c>
      <c r="V315" s="95">
        <f>MYCS[[#This Row],[Total Project Commitments]]-MYCS[[#This Row],[Total approved cost of the project by DC (Value in UGX)]]</f>
        <v>0</v>
      </c>
      <c r="W315" s="89"/>
      <c r="X315" s="89"/>
      <c r="Y315" s="89"/>
      <c r="Z315" s="96"/>
    </row>
    <row r="316" spans="1:26" ht="21" x14ac:dyDescent="0.45">
      <c r="A316" s="89"/>
      <c r="B316" s="90" t="str">
        <f ca="1">IFERROR(OFFSET(DC[[#Headers],[Code Project]],MATCH(MYCS[[#This Row],[Project Code and Name ]],DC[Code Project],0),-3),"")</f>
        <v/>
      </c>
      <c r="C316" s="89"/>
      <c r="D316" s="91" t="str">
        <f ca="1">IFERROR(OFFSET(DC[[#Headers],[Code Project]],MATCH(MYCS[[#This Row],[Project Code and Name ]],DC[Code Project],0),1),"")</f>
        <v/>
      </c>
      <c r="E316" s="92" t="str">
        <f ca="1">IFERROR(OFFSET(DC[[#Headers],[Code Project]],MATCH(MYCS[[#This Row],[Project Code and Name ]],DC[Code Project],0),6),"")</f>
        <v/>
      </c>
      <c r="F316" s="89"/>
      <c r="G316" s="89"/>
      <c r="H316" s="93"/>
      <c r="I316" s="93"/>
      <c r="J316" s="93"/>
      <c r="K316" s="93"/>
      <c r="L316" s="93"/>
      <c r="M316" s="93"/>
      <c r="N316" s="94">
        <f>J316+K316+L316+MYCS[[#This Row],[Non contractual commitments]]</f>
        <v>0</v>
      </c>
      <c r="O316" s="93"/>
      <c r="P316" s="93"/>
      <c r="Q316" s="93"/>
      <c r="R316" s="93"/>
      <c r="S316" s="93"/>
      <c r="T316" s="93"/>
      <c r="U316" s="94">
        <f>SUM(MYCS[[#This Row],[FY26-27 sum (signed)]:[Cumulative spending to end FY 24/25]],MYCS[[#This Row],[Approved budget FY 25/26]])</f>
        <v>0</v>
      </c>
      <c r="V316" s="95">
        <f>MYCS[[#This Row],[Total Project Commitments]]-MYCS[[#This Row],[Total approved cost of the project by DC (Value in UGX)]]</f>
        <v>0</v>
      </c>
      <c r="W316" s="89"/>
      <c r="X316" s="89"/>
      <c r="Y316" s="89"/>
      <c r="Z316" s="96"/>
    </row>
    <row r="317" spans="1:26" ht="21" x14ac:dyDescent="0.45">
      <c r="A317" s="89"/>
      <c r="B317" s="90" t="str">
        <f ca="1">IFERROR(OFFSET(DC[[#Headers],[Code Project]],MATCH(MYCS[[#This Row],[Project Code and Name ]],DC[Code Project],0),-3),"")</f>
        <v/>
      </c>
      <c r="C317" s="89"/>
      <c r="D317" s="91" t="str">
        <f ca="1">IFERROR(OFFSET(DC[[#Headers],[Code Project]],MATCH(MYCS[[#This Row],[Project Code and Name ]],DC[Code Project],0),1),"")</f>
        <v/>
      </c>
      <c r="E317" s="92" t="str">
        <f ca="1">IFERROR(OFFSET(DC[[#Headers],[Code Project]],MATCH(MYCS[[#This Row],[Project Code and Name ]],DC[Code Project],0),6),"")</f>
        <v/>
      </c>
      <c r="F317" s="89"/>
      <c r="G317" s="89"/>
      <c r="H317" s="93"/>
      <c r="I317" s="93"/>
      <c r="J317" s="93"/>
      <c r="K317" s="93"/>
      <c r="L317" s="93"/>
      <c r="M317" s="93"/>
      <c r="N317" s="94">
        <f>J317+K317+L317+MYCS[[#This Row],[Non contractual commitments]]</f>
        <v>0</v>
      </c>
      <c r="O317" s="93"/>
      <c r="P317" s="93"/>
      <c r="Q317" s="93"/>
      <c r="R317" s="93"/>
      <c r="S317" s="93"/>
      <c r="T317" s="93"/>
      <c r="U317" s="94">
        <f>SUM(MYCS[[#This Row],[FY26-27 sum (signed)]:[Cumulative spending to end FY 24/25]],MYCS[[#This Row],[Approved budget FY 25/26]])</f>
        <v>0</v>
      </c>
      <c r="V317" s="95">
        <f>MYCS[[#This Row],[Total Project Commitments]]-MYCS[[#This Row],[Total approved cost of the project by DC (Value in UGX)]]</f>
        <v>0</v>
      </c>
      <c r="W317" s="89"/>
      <c r="X317" s="89"/>
      <c r="Y317" s="89"/>
      <c r="Z317" s="96"/>
    </row>
    <row r="318" spans="1:26" ht="21" x14ac:dyDescent="0.45">
      <c r="A318" s="89"/>
      <c r="B318" s="90" t="str">
        <f ca="1">IFERROR(OFFSET(DC[[#Headers],[Code Project]],MATCH(MYCS[[#This Row],[Project Code and Name ]],DC[Code Project],0),-3),"")</f>
        <v/>
      </c>
      <c r="C318" s="89"/>
      <c r="D318" s="91" t="str">
        <f ca="1">IFERROR(OFFSET(DC[[#Headers],[Code Project]],MATCH(MYCS[[#This Row],[Project Code and Name ]],DC[Code Project],0),1),"")</f>
        <v/>
      </c>
      <c r="E318" s="92" t="str">
        <f ca="1">IFERROR(OFFSET(DC[[#Headers],[Code Project]],MATCH(MYCS[[#This Row],[Project Code and Name ]],DC[Code Project],0),6),"")</f>
        <v/>
      </c>
      <c r="F318" s="89"/>
      <c r="G318" s="89"/>
      <c r="H318" s="93"/>
      <c r="I318" s="93"/>
      <c r="J318" s="93"/>
      <c r="K318" s="93"/>
      <c r="L318" s="93"/>
      <c r="M318" s="93"/>
      <c r="N318" s="94">
        <f>J318+K318+L318+MYCS[[#This Row],[Non contractual commitments]]</f>
        <v>0</v>
      </c>
      <c r="O318" s="93"/>
      <c r="P318" s="93"/>
      <c r="Q318" s="93"/>
      <c r="R318" s="93"/>
      <c r="S318" s="93"/>
      <c r="T318" s="93"/>
      <c r="U318" s="94">
        <f>SUM(MYCS[[#This Row],[FY26-27 sum (signed)]:[Cumulative spending to end FY 24/25]],MYCS[[#This Row],[Approved budget FY 25/26]])</f>
        <v>0</v>
      </c>
      <c r="V318" s="95">
        <f>MYCS[[#This Row],[Total Project Commitments]]-MYCS[[#This Row],[Total approved cost of the project by DC (Value in UGX)]]</f>
        <v>0</v>
      </c>
      <c r="W318" s="89"/>
      <c r="X318" s="89"/>
      <c r="Y318" s="89"/>
      <c r="Z318" s="96"/>
    </row>
    <row r="319" spans="1:26" ht="21" x14ac:dyDescent="0.45">
      <c r="A319" s="89"/>
      <c r="B319" s="90" t="str">
        <f ca="1">IFERROR(OFFSET(DC[[#Headers],[Code Project]],MATCH(MYCS[[#This Row],[Project Code and Name ]],DC[Code Project],0),-3),"")</f>
        <v/>
      </c>
      <c r="C319" s="89"/>
      <c r="D319" s="91" t="str">
        <f ca="1">IFERROR(OFFSET(DC[[#Headers],[Code Project]],MATCH(MYCS[[#This Row],[Project Code and Name ]],DC[Code Project],0),1),"")</f>
        <v/>
      </c>
      <c r="E319" s="92" t="str">
        <f ca="1">IFERROR(OFFSET(DC[[#Headers],[Code Project]],MATCH(MYCS[[#This Row],[Project Code and Name ]],DC[Code Project],0),6),"")</f>
        <v/>
      </c>
      <c r="F319" s="89"/>
      <c r="G319" s="89"/>
      <c r="H319" s="93"/>
      <c r="I319" s="93"/>
      <c r="J319" s="93"/>
      <c r="K319" s="93"/>
      <c r="L319" s="93"/>
      <c r="M319" s="93"/>
      <c r="N319" s="94">
        <f>J319+K319+L319+MYCS[[#This Row],[Non contractual commitments]]</f>
        <v>0</v>
      </c>
      <c r="O319" s="93"/>
      <c r="P319" s="93"/>
      <c r="Q319" s="93"/>
      <c r="R319" s="93"/>
      <c r="S319" s="93"/>
      <c r="T319" s="93"/>
      <c r="U319" s="94">
        <f>SUM(MYCS[[#This Row],[FY26-27 sum (signed)]:[Cumulative spending to end FY 24/25]],MYCS[[#This Row],[Approved budget FY 25/26]])</f>
        <v>0</v>
      </c>
      <c r="V319" s="95">
        <f>MYCS[[#This Row],[Total Project Commitments]]-MYCS[[#This Row],[Total approved cost of the project by DC (Value in UGX)]]</f>
        <v>0</v>
      </c>
      <c r="W319" s="89"/>
      <c r="X319" s="89"/>
      <c r="Y319" s="89"/>
      <c r="Z319" s="96"/>
    </row>
    <row r="320" spans="1:26" ht="21" x14ac:dyDescent="0.45">
      <c r="A320" s="89"/>
      <c r="B320" s="90" t="str">
        <f ca="1">IFERROR(OFFSET(DC[[#Headers],[Code Project]],MATCH(MYCS[[#This Row],[Project Code and Name ]],DC[Code Project],0),-3),"")</f>
        <v/>
      </c>
      <c r="C320" s="89"/>
      <c r="D320" s="91" t="str">
        <f ca="1">IFERROR(OFFSET(DC[[#Headers],[Code Project]],MATCH(MYCS[[#This Row],[Project Code and Name ]],DC[Code Project],0),1),"")</f>
        <v/>
      </c>
      <c r="E320" s="92" t="str">
        <f ca="1">IFERROR(OFFSET(DC[[#Headers],[Code Project]],MATCH(MYCS[[#This Row],[Project Code and Name ]],DC[Code Project],0),6),"")</f>
        <v/>
      </c>
      <c r="F320" s="89"/>
      <c r="G320" s="89"/>
      <c r="H320" s="93"/>
      <c r="I320" s="93"/>
      <c r="J320" s="93"/>
      <c r="K320" s="93"/>
      <c r="L320" s="93"/>
      <c r="M320" s="93"/>
      <c r="N320" s="94">
        <f>J320+K320+L320+MYCS[[#This Row],[Non contractual commitments]]</f>
        <v>0</v>
      </c>
      <c r="O320" s="93"/>
      <c r="P320" s="93"/>
      <c r="Q320" s="93"/>
      <c r="R320" s="93"/>
      <c r="S320" s="93"/>
      <c r="T320" s="93"/>
      <c r="U320" s="94">
        <f>SUM(MYCS[[#This Row],[FY26-27 sum (signed)]:[Cumulative spending to end FY 24/25]],MYCS[[#This Row],[Approved budget FY 25/26]])</f>
        <v>0</v>
      </c>
      <c r="V320" s="95">
        <f>MYCS[[#This Row],[Total Project Commitments]]-MYCS[[#This Row],[Total approved cost of the project by DC (Value in UGX)]]</f>
        <v>0</v>
      </c>
      <c r="W320" s="89"/>
      <c r="X320" s="89"/>
      <c r="Y320" s="89"/>
      <c r="Z320" s="96"/>
    </row>
    <row r="321" spans="1:26" ht="21" x14ac:dyDescent="0.45">
      <c r="A321" s="89"/>
      <c r="B321" s="90" t="str">
        <f ca="1">IFERROR(OFFSET(DC[[#Headers],[Code Project]],MATCH(MYCS[[#This Row],[Project Code and Name ]],DC[Code Project],0),-3),"")</f>
        <v/>
      </c>
      <c r="C321" s="89"/>
      <c r="D321" s="91" t="str">
        <f ca="1">IFERROR(OFFSET(DC[[#Headers],[Code Project]],MATCH(MYCS[[#This Row],[Project Code and Name ]],DC[Code Project],0),1),"")</f>
        <v/>
      </c>
      <c r="E321" s="92" t="str">
        <f ca="1">IFERROR(OFFSET(DC[[#Headers],[Code Project]],MATCH(MYCS[[#This Row],[Project Code and Name ]],DC[Code Project],0),6),"")</f>
        <v/>
      </c>
      <c r="F321" s="89"/>
      <c r="G321" s="89"/>
      <c r="H321" s="93"/>
      <c r="I321" s="93"/>
      <c r="J321" s="93"/>
      <c r="K321" s="93"/>
      <c r="L321" s="93"/>
      <c r="M321" s="93"/>
      <c r="N321" s="94">
        <f>J321+K321+L321+MYCS[[#This Row],[Non contractual commitments]]</f>
        <v>0</v>
      </c>
      <c r="O321" s="93"/>
      <c r="P321" s="93"/>
      <c r="Q321" s="93"/>
      <c r="R321" s="93"/>
      <c r="S321" s="93"/>
      <c r="T321" s="93"/>
      <c r="U321" s="94">
        <f>SUM(MYCS[[#This Row],[FY26-27 sum (signed)]:[Cumulative spending to end FY 24/25]],MYCS[[#This Row],[Approved budget FY 25/26]])</f>
        <v>0</v>
      </c>
      <c r="V321" s="95">
        <f>MYCS[[#This Row],[Total Project Commitments]]-MYCS[[#This Row],[Total approved cost of the project by DC (Value in UGX)]]</f>
        <v>0</v>
      </c>
      <c r="W321" s="89"/>
      <c r="X321" s="89"/>
      <c r="Y321" s="89"/>
      <c r="Z321" s="96"/>
    </row>
    <row r="322" spans="1:26" ht="21" x14ac:dyDescent="0.45">
      <c r="A322" s="89"/>
      <c r="B322" s="90" t="str">
        <f ca="1">IFERROR(OFFSET(DC[[#Headers],[Code Project]],MATCH(MYCS[[#This Row],[Project Code and Name ]],DC[Code Project],0),-3),"")</f>
        <v/>
      </c>
      <c r="C322" s="89"/>
      <c r="D322" s="91" t="str">
        <f ca="1">IFERROR(OFFSET(DC[[#Headers],[Code Project]],MATCH(MYCS[[#This Row],[Project Code and Name ]],DC[Code Project],0),1),"")</f>
        <v/>
      </c>
      <c r="E322" s="92" t="str">
        <f ca="1">IFERROR(OFFSET(DC[[#Headers],[Code Project]],MATCH(MYCS[[#This Row],[Project Code and Name ]],DC[Code Project],0),6),"")</f>
        <v/>
      </c>
      <c r="F322" s="89"/>
      <c r="G322" s="89"/>
      <c r="H322" s="93"/>
      <c r="I322" s="93"/>
      <c r="J322" s="93"/>
      <c r="K322" s="93"/>
      <c r="L322" s="93"/>
      <c r="M322" s="93"/>
      <c r="N322" s="94">
        <f>J322+K322+L322+MYCS[[#This Row],[Non contractual commitments]]</f>
        <v>0</v>
      </c>
      <c r="O322" s="93"/>
      <c r="P322" s="93"/>
      <c r="Q322" s="93"/>
      <c r="R322" s="93"/>
      <c r="S322" s="93"/>
      <c r="T322" s="93"/>
      <c r="U322" s="94">
        <f>SUM(MYCS[[#This Row],[FY26-27 sum (signed)]:[Cumulative spending to end FY 24/25]],MYCS[[#This Row],[Approved budget FY 25/26]])</f>
        <v>0</v>
      </c>
      <c r="V322" s="95">
        <f>MYCS[[#This Row],[Total Project Commitments]]-MYCS[[#This Row],[Total approved cost of the project by DC (Value in UGX)]]</f>
        <v>0</v>
      </c>
      <c r="W322" s="89"/>
      <c r="X322" s="89"/>
      <c r="Y322" s="89"/>
      <c r="Z322" s="96"/>
    </row>
    <row r="323" spans="1:26" ht="21" x14ac:dyDescent="0.45">
      <c r="A323" s="89"/>
      <c r="B323" s="90" t="str">
        <f ca="1">IFERROR(OFFSET(DC[[#Headers],[Code Project]],MATCH(MYCS[[#This Row],[Project Code and Name ]],DC[Code Project],0),-3),"")</f>
        <v/>
      </c>
      <c r="C323" s="89"/>
      <c r="D323" s="91" t="str">
        <f ca="1">IFERROR(OFFSET(DC[[#Headers],[Code Project]],MATCH(MYCS[[#This Row],[Project Code and Name ]],DC[Code Project],0),1),"")</f>
        <v/>
      </c>
      <c r="E323" s="92" t="str">
        <f ca="1">IFERROR(OFFSET(DC[[#Headers],[Code Project]],MATCH(MYCS[[#This Row],[Project Code and Name ]],DC[Code Project],0),6),"")</f>
        <v/>
      </c>
      <c r="F323" s="89"/>
      <c r="G323" s="89"/>
      <c r="H323" s="93"/>
      <c r="I323" s="93"/>
      <c r="J323" s="93"/>
      <c r="K323" s="93"/>
      <c r="L323" s="93"/>
      <c r="M323" s="93"/>
      <c r="N323" s="94">
        <f>J323+K323+L323+MYCS[[#This Row],[Non contractual commitments]]</f>
        <v>0</v>
      </c>
      <c r="O323" s="93"/>
      <c r="P323" s="93"/>
      <c r="Q323" s="93"/>
      <c r="R323" s="93"/>
      <c r="S323" s="93"/>
      <c r="T323" s="93"/>
      <c r="U323" s="94">
        <f>SUM(MYCS[[#This Row],[FY26-27 sum (signed)]:[Cumulative spending to end FY 24/25]],MYCS[[#This Row],[Approved budget FY 25/26]])</f>
        <v>0</v>
      </c>
      <c r="V323" s="95">
        <f>MYCS[[#This Row],[Total Project Commitments]]-MYCS[[#This Row],[Total approved cost of the project by DC (Value in UGX)]]</f>
        <v>0</v>
      </c>
      <c r="W323" s="89"/>
      <c r="X323" s="89"/>
      <c r="Y323" s="89"/>
      <c r="Z323" s="96"/>
    </row>
    <row r="324" spans="1:26" ht="21" x14ac:dyDescent="0.45">
      <c r="A324" s="89"/>
      <c r="B324" s="90" t="str">
        <f ca="1">IFERROR(OFFSET(DC[[#Headers],[Code Project]],MATCH(MYCS[[#This Row],[Project Code and Name ]],DC[Code Project],0),-3),"")</f>
        <v/>
      </c>
      <c r="C324" s="89"/>
      <c r="D324" s="91" t="str">
        <f ca="1">IFERROR(OFFSET(DC[[#Headers],[Code Project]],MATCH(MYCS[[#This Row],[Project Code and Name ]],DC[Code Project],0),1),"")</f>
        <v/>
      </c>
      <c r="E324" s="92" t="str">
        <f ca="1">IFERROR(OFFSET(DC[[#Headers],[Code Project]],MATCH(MYCS[[#This Row],[Project Code and Name ]],DC[Code Project],0),6),"")</f>
        <v/>
      </c>
      <c r="F324" s="89"/>
      <c r="G324" s="89"/>
      <c r="H324" s="93"/>
      <c r="I324" s="93"/>
      <c r="J324" s="93"/>
      <c r="K324" s="93"/>
      <c r="L324" s="93"/>
      <c r="M324" s="93"/>
      <c r="N324" s="94">
        <f>J324+K324+L324+MYCS[[#This Row],[Non contractual commitments]]</f>
        <v>0</v>
      </c>
      <c r="O324" s="93"/>
      <c r="P324" s="93"/>
      <c r="Q324" s="93"/>
      <c r="R324" s="93"/>
      <c r="S324" s="93"/>
      <c r="T324" s="93"/>
      <c r="U324" s="94">
        <f>SUM(MYCS[[#This Row],[FY26-27 sum (signed)]:[Cumulative spending to end FY 24/25]],MYCS[[#This Row],[Approved budget FY 25/26]])</f>
        <v>0</v>
      </c>
      <c r="V324" s="95">
        <f>MYCS[[#This Row],[Total Project Commitments]]-MYCS[[#This Row],[Total approved cost of the project by DC (Value in UGX)]]</f>
        <v>0</v>
      </c>
      <c r="W324" s="89"/>
      <c r="X324" s="89"/>
      <c r="Y324" s="89"/>
      <c r="Z324" s="96"/>
    </row>
    <row r="325" spans="1:26" ht="21" x14ac:dyDescent="0.45">
      <c r="A325" s="89"/>
      <c r="B325" s="90" t="str">
        <f ca="1">IFERROR(OFFSET(DC[[#Headers],[Code Project]],MATCH(MYCS[[#This Row],[Project Code and Name ]],DC[Code Project],0),-3),"")</f>
        <v/>
      </c>
      <c r="C325" s="89"/>
      <c r="D325" s="91" t="str">
        <f ca="1">IFERROR(OFFSET(DC[[#Headers],[Code Project]],MATCH(MYCS[[#This Row],[Project Code and Name ]],DC[Code Project],0),1),"")</f>
        <v/>
      </c>
      <c r="E325" s="92" t="str">
        <f ca="1">IFERROR(OFFSET(DC[[#Headers],[Code Project]],MATCH(MYCS[[#This Row],[Project Code and Name ]],DC[Code Project],0),6),"")</f>
        <v/>
      </c>
      <c r="F325" s="89"/>
      <c r="G325" s="89"/>
      <c r="H325" s="93"/>
      <c r="I325" s="93"/>
      <c r="J325" s="93"/>
      <c r="K325" s="93"/>
      <c r="L325" s="93"/>
      <c r="M325" s="93"/>
      <c r="N325" s="94">
        <f>J325+K325+L325+MYCS[[#This Row],[Non contractual commitments]]</f>
        <v>0</v>
      </c>
      <c r="O325" s="93"/>
      <c r="P325" s="93"/>
      <c r="Q325" s="93"/>
      <c r="R325" s="93"/>
      <c r="S325" s="93"/>
      <c r="T325" s="93"/>
      <c r="U325" s="94">
        <f>SUM(MYCS[[#This Row],[FY26-27 sum (signed)]:[Cumulative spending to end FY 24/25]],MYCS[[#This Row],[Approved budget FY 25/26]])</f>
        <v>0</v>
      </c>
      <c r="V325" s="95">
        <f>MYCS[[#This Row],[Total Project Commitments]]-MYCS[[#This Row],[Total approved cost of the project by DC (Value in UGX)]]</f>
        <v>0</v>
      </c>
      <c r="W325" s="89"/>
      <c r="X325" s="89"/>
      <c r="Y325" s="89"/>
      <c r="Z325" s="96"/>
    </row>
    <row r="326" spans="1:26" ht="21" x14ac:dyDescent="0.45">
      <c r="A326" s="89"/>
      <c r="B326" s="90" t="str">
        <f ca="1">IFERROR(OFFSET(DC[[#Headers],[Code Project]],MATCH(MYCS[[#This Row],[Project Code and Name ]],DC[Code Project],0),-3),"")</f>
        <v/>
      </c>
      <c r="C326" s="89"/>
      <c r="D326" s="91" t="str">
        <f ca="1">IFERROR(OFFSET(DC[[#Headers],[Code Project]],MATCH(MYCS[[#This Row],[Project Code and Name ]],DC[Code Project],0),1),"")</f>
        <v/>
      </c>
      <c r="E326" s="92" t="str">
        <f ca="1">IFERROR(OFFSET(DC[[#Headers],[Code Project]],MATCH(MYCS[[#This Row],[Project Code and Name ]],DC[Code Project],0),6),"")</f>
        <v/>
      </c>
      <c r="F326" s="89"/>
      <c r="G326" s="89"/>
      <c r="H326" s="93"/>
      <c r="I326" s="93"/>
      <c r="J326" s="93"/>
      <c r="K326" s="93"/>
      <c r="L326" s="93"/>
      <c r="M326" s="93"/>
      <c r="N326" s="94">
        <f>J326+K326+L326+MYCS[[#This Row],[Non contractual commitments]]</f>
        <v>0</v>
      </c>
      <c r="O326" s="93"/>
      <c r="P326" s="93"/>
      <c r="Q326" s="93"/>
      <c r="R326" s="93"/>
      <c r="S326" s="93"/>
      <c r="T326" s="93"/>
      <c r="U326" s="94">
        <f>SUM(MYCS[[#This Row],[FY26-27 sum (signed)]:[Cumulative spending to end FY 24/25]],MYCS[[#This Row],[Approved budget FY 25/26]])</f>
        <v>0</v>
      </c>
      <c r="V326" s="95">
        <f>MYCS[[#This Row],[Total Project Commitments]]-MYCS[[#This Row],[Total approved cost of the project by DC (Value in UGX)]]</f>
        <v>0</v>
      </c>
      <c r="W326" s="89"/>
      <c r="X326" s="89"/>
      <c r="Y326" s="89"/>
      <c r="Z326" s="96"/>
    </row>
    <row r="327" spans="1:26" ht="21" x14ac:dyDescent="0.45">
      <c r="A327" s="89"/>
      <c r="B327" s="90" t="str">
        <f ca="1">IFERROR(OFFSET(DC[[#Headers],[Code Project]],MATCH(MYCS[[#This Row],[Project Code and Name ]],DC[Code Project],0),-3),"")</f>
        <v/>
      </c>
      <c r="C327" s="89"/>
      <c r="D327" s="91" t="str">
        <f ca="1">IFERROR(OFFSET(DC[[#Headers],[Code Project]],MATCH(MYCS[[#This Row],[Project Code and Name ]],DC[Code Project],0),1),"")</f>
        <v/>
      </c>
      <c r="E327" s="92" t="str">
        <f ca="1">IFERROR(OFFSET(DC[[#Headers],[Code Project]],MATCH(MYCS[[#This Row],[Project Code and Name ]],DC[Code Project],0),6),"")</f>
        <v/>
      </c>
      <c r="F327" s="89"/>
      <c r="G327" s="89"/>
      <c r="H327" s="93"/>
      <c r="I327" s="93"/>
      <c r="J327" s="93"/>
      <c r="K327" s="93"/>
      <c r="L327" s="93"/>
      <c r="M327" s="93"/>
      <c r="N327" s="94">
        <f>J327+K327+L327+MYCS[[#This Row],[Non contractual commitments]]</f>
        <v>0</v>
      </c>
      <c r="O327" s="93"/>
      <c r="P327" s="93"/>
      <c r="Q327" s="93"/>
      <c r="R327" s="93"/>
      <c r="S327" s="93"/>
      <c r="T327" s="93"/>
      <c r="U327" s="94">
        <f>SUM(MYCS[[#This Row],[FY26-27 sum (signed)]:[Cumulative spending to end FY 24/25]],MYCS[[#This Row],[Approved budget FY 25/26]])</f>
        <v>0</v>
      </c>
      <c r="V327" s="95">
        <f>MYCS[[#This Row],[Total Project Commitments]]-MYCS[[#This Row],[Total approved cost of the project by DC (Value in UGX)]]</f>
        <v>0</v>
      </c>
      <c r="W327" s="89"/>
      <c r="X327" s="89"/>
      <c r="Y327" s="89"/>
      <c r="Z327" s="96"/>
    </row>
    <row r="328" spans="1:26" ht="21" x14ac:dyDescent="0.45">
      <c r="A328" s="89"/>
      <c r="B328" s="90" t="str">
        <f ca="1">IFERROR(OFFSET(DC[[#Headers],[Code Project]],MATCH(MYCS[[#This Row],[Project Code and Name ]],DC[Code Project],0),-3),"")</f>
        <v/>
      </c>
      <c r="C328" s="89"/>
      <c r="D328" s="91" t="str">
        <f ca="1">IFERROR(OFFSET(DC[[#Headers],[Code Project]],MATCH(MYCS[[#This Row],[Project Code and Name ]],DC[Code Project],0),1),"")</f>
        <v/>
      </c>
      <c r="E328" s="92" t="str">
        <f ca="1">IFERROR(OFFSET(DC[[#Headers],[Code Project]],MATCH(MYCS[[#This Row],[Project Code and Name ]],DC[Code Project],0),6),"")</f>
        <v/>
      </c>
      <c r="F328" s="89"/>
      <c r="G328" s="89"/>
      <c r="H328" s="93"/>
      <c r="I328" s="93"/>
      <c r="J328" s="93"/>
      <c r="K328" s="93"/>
      <c r="L328" s="93"/>
      <c r="M328" s="93"/>
      <c r="N328" s="94">
        <f>J328+K328+L328+MYCS[[#This Row],[Non contractual commitments]]</f>
        <v>0</v>
      </c>
      <c r="O328" s="93"/>
      <c r="P328" s="93"/>
      <c r="Q328" s="93"/>
      <c r="R328" s="93"/>
      <c r="S328" s="93"/>
      <c r="T328" s="93"/>
      <c r="U328" s="94">
        <f>SUM(MYCS[[#This Row],[FY26-27 sum (signed)]:[Cumulative spending to end FY 24/25]],MYCS[[#This Row],[Approved budget FY 25/26]])</f>
        <v>0</v>
      </c>
      <c r="V328" s="95">
        <f>MYCS[[#This Row],[Total Project Commitments]]-MYCS[[#This Row],[Total approved cost of the project by DC (Value in UGX)]]</f>
        <v>0</v>
      </c>
      <c r="W328" s="89"/>
      <c r="X328" s="89"/>
      <c r="Y328" s="89"/>
      <c r="Z328" s="96"/>
    </row>
    <row r="329" spans="1:26" ht="21" x14ac:dyDescent="0.45">
      <c r="A329" s="89"/>
      <c r="B329" s="90" t="str">
        <f ca="1">IFERROR(OFFSET(DC[[#Headers],[Code Project]],MATCH(MYCS[[#This Row],[Project Code and Name ]],DC[Code Project],0),-3),"")</f>
        <v/>
      </c>
      <c r="C329" s="89"/>
      <c r="D329" s="91" t="str">
        <f ca="1">IFERROR(OFFSET(DC[[#Headers],[Code Project]],MATCH(MYCS[[#This Row],[Project Code and Name ]],DC[Code Project],0),1),"")</f>
        <v/>
      </c>
      <c r="E329" s="92" t="str">
        <f ca="1">IFERROR(OFFSET(DC[[#Headers],[Code Project]],MATCH(MYCS[[#This Row],[Project Code and Name ]],DC[Code Project],0),6),"")</f>
        <v/>
      </c>
      <c r="F329" s="89"/>
      <c r="G329" s="89"/>
      <c r="H329" s="93"/>
      <c r="I329" s="93"/>
      <c r="J329" s="93"/>
      <c r="K329" s="93"/>
      <c r="L329" s="93"/>
      <c r="M329" s="93"/>
      <c r="N329" s="94">
        <f>J329+K329+L329+MYCS[[#This Row],[Non contractual commitments]]</f>
        <v>0</v>
      </c>
      <c r="O329" s="93"/>
      <c r="P329" s="93"/>
      <c r="Q329" s="93"/>
      <c r="R329" s="93"/>
      <c r="S329" s="93"/>
      <c r="T329" s="93"/>
      <c r="U329" s="94">
        <f>SUM(MYCS[[#This Row],[FY26-27 sum (signed)]:[Cumulative spending to end FY 24/25]],MYCS[[#This Row],[Approved budget FY 25/26]])</f>
        <v>0</v>
      </c>
      <c r="V329" s="95">
        <f>MYCS[[#This Row],[Total Project Commitments]]-MYCS[[#This Row],[Total approved cost of the project by DC (Value in UGX)]]</f>
        <v>0</v>
      </c>
      <c r="W329" s="89"/>
      <c r="X329" s="89"/>
      <c r="Y329" s="89"/>
      <c r="Z329" s="96"/>
    </row>
    <row r="330" spans="1:26" ht="21" x14ac:dyDescent="0.45">
      <c r="A330" s="89"/>
      <c r="B330" s="90" t="str">
        <f ca="1">IFERROR(OFFSET(DC[[#Headers],[Code Project]],MATCH(MYCS[[#This Row],[Project Code and Name ]],DC[Code Project],0),-3),"")</f>
        <v/>
      </c>
      <c r="C330" s="89"/>
      <c r="D330" s="91" t="str">
        <f ca="1">IFERROR(OFFSET(DC[[#Headers],[Code Project]],MATCH(MYCS[[#This Row],[Project Code and Name ]],DC[Code Project],0),1),"")</f>
        <v/>
      </c>
      <c r="E330" s="92" t="str">
        <f ca="1">IFERROR(OFFSET(DC[[#Headers],[Code Project]],MATCH(MYCS[[#This Row],[Project Code and Name ]],DC[Code Project],0),6),"")</f>
        <v/>
      </c>
      <c r="F330" s="89"/>
      <c r="G330" s="89"/>
      <c r="H330" s="93"/>
      <c r="I330" s="93"/>
      <c r="J330" s="93"/>
      <c r="K330" s="93"/>
      <c r="L330" s="93"/>
      <c r="M330" s="93"/>
      <c r="N330" s="94">
        <f>J330+K330+L330+MYCS[[#This Row],[Non contractual commitments]]</f>
        <v>0</v>
      </c>
      <c r="O330" s="93"/>
      <c r="P330" s="93"/>
      <c r="Q330" s="93"/>
      <c r="R330" s="93"/>
      <c r="S330" s="93"/>
      <c r="T330" s="93"/>
      <c r="U330" s="94">
        <f>SUM(MYCS[[#This Row],[FY26-27 sum (signed)]:[Cumulative spending to end FY 24/25]],MYCS[[#This Row],[Approved budget FY 25/26]])</f>
        <v>0</v>
      </c>
      <c r="V330" s="95">
        <f>MYCS[[#This Row],[Total Project Commitments]]-MYCS[[#This Row],[Total approved cost of the project by DC (Value in UGX)]]</f>
        <v>0</v>
      </c>
      <c r="W330" s="89"/>
      <c r="X330" s="89"/>
      <c r="Y330" s="89"/>
      <c r="Z330" s="96"/>
    </row>
    <row r="331" spans="1:26" ht="21" x14ac:dyDescent="0.45">
      <c r="A331" s="89"/>
      <c r="B331" s="90" t="str">
        <f ca="1">IFERROR(OFFSET(DC[[#Headers],[Code Project]],MATCH(MYCS[[#This Row],[Project Code and Name ]],DC[Code Project],0),-3),"")</f>
        <v/>
      </c>
      <c r="C331" s="89"/>
      <c r="D331" s="91" t="str">
        <f ca="1">IFERROR(OFFSET(DC[[#Headers],[Code Project]],MATCH(MYCS[[#This Row],[Project Code and Name ]],DC[Code Project],0),1),"")</f>
        <v/>
      </c>
      <c r="E331" s="92" t="str">
        <f ca="1">IFERROR(OFFSET(DC[[#Headers],[Code Project]],MATCH(MYCS[[#This Row],[Project Code and Name ]],DC[Code Project],0),6),"")</f>
        <v/>
      </c>
      <c r="F331" s="89"/>
      <c r="G331" s="89"/>
      <c r="H331" s="93"/>
      <c r="I331" s="93"/>
      <c r="J331" s="93"/>
      <c r="K331" s="93"/>
      <c r="L331" s="93"/>
      <c r="M331" s="93"/>
      <c r="N331" s="94">
        <f>J331+K331+L331+MYCS[[#This Row],[Non contractual commitments]]</f>
        <v>0</v>
      </c>
      <c r="O331" s="93"/>
      <c r="P331" s="93"/>
      <c r="Q331" s="93"/>
      <c r="R331" s="93"/>
      <c r="S331" s="93"/>
      <c r="T331" s="93"/>
      <c r="U331" s="94">
        <f>SUM(MYCS[[#This Row],[FY26-27 sum (signed)]:[Cumulative spending to end FY 24/25]],MYCS[[#This Row],[Approved budget FY 25/26]])</f>
        <v>0</v>
      </c>
      <c r="V331" s="95">
        <f>MYCS[[#This Row],[Total Project Commitments]]-MYCS[[#This Row],[Total approved cost of the project by DC (Value in UGX)]]</f>
        <v>0</v>
      </c>
      <c r="W331" s="89"/>
      <c r="X331" s="89"/>
      <c r="Y331" s="89"/>
      <c r="Z331" s="96"/>
    </row>
    <row r="332" spans="1:26" ht="21" x14ac:dyDescent="0.45">
      <c r="A332" s="89"/>
      <c r="B332" s="90" t="str">
        <f ca="1">IFERROR(OFFSET(DC[[#Headers],[Code Project]],MATCH(MYCS[[#This Row],[Project Code and Name ]],DC[Code Project],0),-3),"")</f>
        <v/>
      </c>
      <c r="C332" s="89"/>
      <c r="D332" s="91" t="str">
        <f ca="1">IFERROR(OFFSET(DC[[#Headers],[Code Project]],MATCH(MYCS[[#This Row],[Project Code and Name ]],DC[Code Project],0),1),"")</f>
        <v/>
      </c>
      <c r="E332" s="92" t="str">
        <f ca="1">IFERROR(OFFSET(DC[[#Headers],[Code Project]],MATCH(MYCS[[#This Row],[Project Code and Name ]],DC[Code Project],0),6),"")</f>
        <v/>
      </c>
      <c r="F332" s="89"/>
      <c r="G332" s="89"/>
      <c r="H332" s="93"/>
      <c r="I332" s="93"/>
      <c r="J332" s="93"/>
      <c r="K332" s="93"/>
      <c r="L332" s="93"/>
      <c r="M332" s="93"/>
      <c r="N332" s="94">
        <f>J332+K332+L332+MYCS[[#This Row],[Non contractual commitments]]</f>
        <v>0</v>
      </c>
      <c r="O332" s="93"/>
      <c r="P332" s="93"/>
      <c r="Q332" s="93"/>
      <c r="R332" s="93"/>
      <c r="S332" s="93"/>
      <c r="T332" s="93"/>
      <c r="U332" s="94">
        <f>SUM(MYCS[[#This Row],[FY26-27 sum (signed)]:[Cumulative spending to end FY 24/25]],MYCS[[#This Row],[Approved budget FY 25/26]])</f>
        <v>0</v>
      </c>
      <c r="V332" s="95">
        <f>MYCS[[#This Row],[Total Project Commitments]]-MYCS[[#This Row],[Total approved cost of the project by DC (Value in UGX)]]</f>
        <v>0</v>
      </c>
      <c r="W332" s="89"/>
      <c r="X332" s="89"/>
      <c r="Y332" s="89"/>
      <c r="Z332" s="96"/>
    </row>
    <row r="333" spans="1:26" ht="21" x14ac:dyDescent="0.45">
      <c r="A333" s="89"/>
      <c r="B333" s="90" t="str">
        <f ca="1">IFERROR(OFFSET(DC[[#Headers],[Code Project]],MATCH(MYCS[[#This Row],[Project Code and Name ]],DC[Code Project],0),-3),"")</f>
        <v/>
      </c>
      <c r="C333" s="89"/>
      <c r="D333" s="91" t="str">
        <f ca="1">IFERROR(OFFSET(DC[[#Headers],[Code Project]],MATCH(MYCS[[#This Row],[Project Code and Name ]],DC[Code Project],0),1),"")</f>
        <v/>
      </c>
      <c r="E333" s="92" t="str">
        <f ca="1">IFERROR(OFFSET(DC[[#Headers],[Code Project]],MATCH(MYCS[[#This Row],[Project Code and Name ]],DC[Code Project],0),6),"")</f>
        <v/>
      </c>
      <c r="F333" s="89"/>
      <c r="G333" s="89"/>
      <c r="H333" s="93"/>
      <c r="I333" s="93"/>
      <c r="J333" s="93"/>
      <c r="K333" s="93"/>
      <c r="L333" s="93"/>
      <c r="M333" s="93"/>
      <c r="N333" s="94">
        <f>J333+K333+L333+MYCS[[#This Row],[Non contractual commitments]]</f>
        <v>0</v>
      </c>
      <c r="O333" s="93"/>
      <c r="P333" s="93"/>
      <c r="Q333" s="93"/>
      <c r="R333" s="93"/>
      <c r="S333" s="93"/>
      <c r="T333" s="93"/>
      <c r="U333" s="94">
        <f>SUM(MYCS[[#This Row],[FY26-27 sum (signed)]:[Cumulative spending to end FY 24/25]],MYCS[[#This Row],[Approved budget FY 25/26]])</f>
        <v>0</v>
      </c>
      <c r="V333" s="95">
        <f>MYCS[[#This Row],[Total Project Commitments]]-MYCS[[#This Row],[Total approved cost of the project by DC (Value in UGX)]]</f>
        <v>0</v>
      </c>
      <c r="W333" s="89"/>
      <c r="X333" s="89"/>
      <c r="Y333" s="89"/>
      <c r="Z333" s="96"/>
    </row>
    <row r="334" spans="1:26" ht="21" x14ac:dyDescent="0.45">
      <c r="A334" s="89"/>
      <c r="B334" s="90" t="str">
        <f ca="1">IFERROR(OFFSET(DC[[#Headers],[Code Project]],MATCH(MYCS[[#This Row],[Project Code and Name ]],DC[Code Project],0),-3),"")</f>
        <v/>
      </c>
      <c r="C334" s="89"/>
      <c r="D334" s="91" t="str">
        <f ca="1">IFERROR(OFFSET(DC[[#Headers],[Code Project]],MATCH(MYCS[[#This Row],[Project Code and Name ]],DC[Code Project],0),1),"")</f>
        <v/>
      </c>
      <c r="E334" s="92" t="str">
        <f ca="1">IFERROR(OFFSET(DC[[#Headers],[Code Project]],MATCH(MYCS[[#This Row],[Project Code and Name ]],DC[Code Project],0),6),"")</f>
        <v/>
      </c>
      <c r="F334" s="89"/>
      <c r="G334" s="89"/>
      <c r="H334" s="93"/>
      <c r="I334" s="93"/>
      <c r="J334" s="93"/>
      <c r="K334" s="93"/>
      <c r="L334" s="93"/>
      <c r="M334" s="93"/>
      <c r="N334" s="94">
        <f>J334+K334+L334+MYCS[[#This Row],[Non contractual commitments]]</f>
        <v>0</v>
      </c>
      <c r="O334" s="93"/>
      <c r="P334" s="93"/>
      <c r="Q334" s="93"/>
      <c r="R334" s="93"/>
      <c r="S334" s="93"/>
      <c r="T334" s="93"/>
      <c r="U334" s="94">
        <f>SUM(MYCS[[#This Row],[FY26-27 sum (signed)]:[Cumulative spending to end FY 24/25]],MYCS[[#This Row],[Approved budget FY 25/26]])</f>
        <v>0</v>
      </c>
      <c r="V334" s="95">
        <f>MYCS[[#This Row],[Total Project Commitments]]-MYCS[[#This Row],[Total approved cost of the project by DC (Value in UGX)]]</f>
        <v>0</v>
      </c>
      <c r="W334" s="89"/>
      <c r="X334" s="89"/>
      <c r="Y334" s="89"/>
      <c r="Z334" s="96"/>
    </row>
    <row r="335" spans="1:26" ht="21" x14ac:dyDescent="0.45">
      <c r="A335" s="89"/>
      <c r="B335" s="90" t="str">
        <f ca="1">IFERROR(OFFSET(DC[[#Headers],[Code Project]],MATCH(MYCS[[#This Row],[Project Code and Name ]],DC[Code Project],0),-3),"")</f>
        <v/>
      </c>
      <c r="C335" s="89"/>
      <c r="D335" s="91" t="str">
        <f ca="1">IFERROR(OFFSET(DC[[#Headers],[Code Project]],MATCH(MYCS[[#This Row],[Project Code and Name ]],DC[Code Project],0),1),"")</f>
        <v/>
      </c>
      <c r="E335" s="92" t="str">
        <f ca="1">IFERROR(OFFSET(DC[[#Headers],[Code Project]],MATCH(MYCS[[#This Row],[Project Code and Name ]],DC[Code Project],0),6),"")</f>
        <v/>
      </c>
      <c r="F335" s="89"/>
      <c r="G335" s="89"/>
      <c r="H335" s="93"/>
      <c r="I335" s="93"/>
      <c r="J335" s="93"/>
      <c r="K335" s="93"/>
      <c r="L335" s="93"/>
      <c r="M335" s="93"/>
      <c r="N335" s="94">
        <f>J335+K335+L335+MYCS[[#This Row],[Non contractual commitments]]</f>
        <v>0</v>
      </c>
      <c r="O335" s="93"/>
      <c r="P335" s="93"/>
      <c r="Q335" s="93"/>
      <c r="R335" s="93"/>
      <c r="S335" s="93"/>
      <c r="T335" s="93"/>
      <c r="U335" s="94">
        <f>SUM(MYCS[[#This Row],[FY26-27 sum (signed)]:[Cumulative spending to end FY 24/25]],MYCS[[#This Row],[Approved budget FY 25/26]])</f>
        <v>0</v>
      </c>
      <c r="V335" s="95">
        <f>MYCS[[#This Row],[Total Project Commitments]]-MYCS[[#This Row],[Total approved cost of the project by DC (Value in UGX)]]</f>
        <v>0</v>
      </c>
      <c r="W335" s="89"/>
      <c r="X335" s="89"/>
      <c r="Y335" s="89"/>
      <c r="Z335" s="96"/>
    </row>
    <row r="336" spans="1:26" ht="21" x14ac:dyDescent="0.45">
      <c r="A336" s="89"/>
      <c r="B336" s="90" t="str">
        <f ca="1">IFERROR(OFFSET(DC[[#Headers],[Code Project]],MATCH(MYCS[[#This Row],[Project Code and Name ]],DC[Code Project],0),-3),"")</f>
        <v/>
      </c>
      <c r="C336" s="89"/>
      <c r="D336" s="91" t="str">
        <f ca="1">IFERROR(OFFSET(DC[[#Headers],[Code Project]],MATCH(MYCS[[#This Row],[Project Code and Name ]],DC[Code Project],0),1),"")</f>
        <v/>
      </c>
      <c r="E336" s="92" t="str">
        <f ca="1">IFERROR(OFFSET(DC[[#Headers],[Code Project]],MATCH(MYCS[[#This Row],[Project Code and Name ]],DC[Code Project],0),6),"")</f>
        <v/>
      </c>
      <c r="F336" s="89"/>
      <c r="G336" s="89"/>
      <c r="H336" s="93"/>
      <c r="I336" s="93"/>
      <c r="J336" s="93"/>
      <c r="K336" s="93"/>
      <c r="L336" s="93"/>
      <c r="M336" s="93"/>
      <c r="N336" s="94">
        <f>J336+K336+L336+MYCS[[#This Row],[Non contractual commitments]]</f>
        <v>0</v>
      </c>
      <c r="O336" s="93"/>
      <c r="P336" s="93"/>
      <c r="Q336" s="93"/>
      <c r="R336" s="93"/>
      <c r="S336" s="93"/>
      <c r="T336" s="93"/>
      <c r="U336" s="94">
        <f>SUM(MYCS[[#This Row],[FY26-27 sum (signed)]:[Cumulative spending to end FY 24/25]],MYCS[[#This Row],[Approved budget FY 25/26]])</f>
        <v>0</v>
      </c>
      <c r="V336" s="95">
        <f>MYCS[[#This Row],[Total Project Commitments]]-MYCS[[#This Row],[Total approved cost of the project by DC (Value in UGX)]]</f>
        <v>0</v>
      </c>
      <c r="W336" s="89"/>
      <c r="X336" s="89"/>
      <c r="Y336" s="89"/>
      <c r="Z336" s="96"/>
    </row>
    <row r="337" spans="1:26" ht="21" x14ac:dyDescent="0.45">
      <c r="A337" s="89"/>
      <c r="B337" s="90" t="str">
        <f ca="1">IFERROR(OFFSET(DC[[#Headers],[Code Project]],MATCH(MYCS[[#This Row],[Project Code and Name ]],DC[Code Project],0),-3),"")</f>
        <v/>
      </c>
      <c r="C337" s="89"/>
      <c r="D337" s="91" t="str">
        <f ca="1">IFERROR(OFFSET(DC[[#Headers],[Code Project]],MATCH(MYCS[[#This Row],[Project Code and Name ]],DC[Code Project],0),1),"")</f>
        <v/>
      </c>
      <c r="E337" s="92" t="str">
        <f ca="1">IFERROR(OFFSET(DC[[#Headers],[Code Project]],MATCH(MYCS[[#This Row],[Project Code and Name ]],DC[Code Project],0),6),"")</f>
        <v/>
      </c>
      <c r="F337" s="89"/>
      <c r="G337" s="89"/>
      <c r="H337" s="93"/>
      <c r="I337" s="93"/>
      <c r="J337" s="93"/>
      <c r="K337" s="93"/>
      <c r="L337" s="93"/>
      <c r="M337" s="93"/>
      <c r="N337" s="94">
        <f>J337+K337+L337+MYCS[[#This Row],[Non contractual commitments]]</f>
        <v>0</v>
      </c>
      <c r="O337" s="93"/>
      <c r="P337" s="93"/>
      <c r="Q337" s="93"/>
      <c r="R337" s="93"/>
      <c r="S337" s="93"/>
      <c r="T337" s="93"/>
      <c r="U337" s="94">
        <f>SUM(MYCS[[#This Row],[FY26-27 sum (signed)]:[Cumulative spending to end FY 24/25]],MYCS[[#This Row],[Approved budget FY 25/26]])</f>
        <v>0</v>
      </c>
      <c r="V337" s="95">
        <f>MYCS[[#This Row],[Total Project Commitments]]-MYCS[[#This Row],[Total approved cost of the project by DC (Value in UGX)]]</f>
        <v>0</v>
      </c>
      <c r="W337" s="89"/>
      <c r="X337" s="89"/>
      <c r="Y337" s="89"/>
      <c r="Z337" s="96"/>
    </row>
    <row r="338" spans="1:26" ht="21" x14ac:dyDescent="0.45">
      <c r="A338" s="89"/>
      <c r="B338" s="90" t="str">
        <f ca="1">IFERROR(OFFSET(DC[[#Headers],[Code Project]],MATCH(MYCS[[#This Row],[Project Code and Name ]],DC[Code Project],0),-3),"")</f>
        <v/>
      </c>
      <c r="C338" s="89"/>
      <c r="D338" s="91" t="str">
        <f ca="1">IFERROR(OFFSET(DC[[#Headers],[Code Project]],MATCH(MYCS[[#This Row],[Project Code and Name ]],DC[Code Project],0),1),"")</f>
        <v/>
      </c>
      <c r="E338" s="92" t="str">
        <f ca="1">IFERROR(OFFSET(DC[[#Headers],[Code Project]],MATCH(MYCS[[#This Row],[Project Code and Name ]],DC[Code Project],0),6),"")</f>
        <v/>
      </c>
      <c r="F338" s="89"/>
      <c r="G338" s="89"/>
      <c r="H338" s="93"/>
      <c r="I338" s="93"/>
      <c r="J338" s="93"/>
      <c r="K338" s="93"/>
      <c r="L338" s="93"/>
      <c r="M338" s="93"/>
      <c r="N338" s="94">
        <f>J338+K338+L338+MYCS[[#This Row],[Non contractual commitments]]</f>
        <v>0</v>
      </c>
      <c r="O338" s="93"/>
      <c r="P338" s="93"/>
      <c r="Q338" s="93"/>
      <c r="R338" s="93"/>
      <c r="S338" s="93"/>
      <c r="T338" s="93"/>
      <c r="U338" s="94">
        <f>SUM(MYCS[[#This Row],[FY26-27 sum (signed)]:[Cumulative spending to end FY 24/25]],MYCS[[#This Row],[Approved budget FY 25/26]])</f>
        <v>0</v>
      </c>
      <c r="V338" s="95">
        <f>MYCS[[#This Row],[Total Project Commitments]]-MYCS[[#This Row],[Total approved cost of the project by DC (Value in UGX)]]</f>
        <v>0</v>
      </c>
      <c r="W338" s="89"/>
      <c r="X338" s="89"/>
      <c r="Y338" s="89"/>
      <c r="Z338" s="96"/>
    </row>
    <row r="339" spans="1:26" ht="21" x14ac:dyDescent="0.45">
      <c r="A339" s="89"/>
      <c r="B339" s="90" t="str">
        <f ca="1">IFERROR(OFFSET(DC[[#Headers],[Code Project]],MATCH(MYCS[[#This Row],[Project Code and Name ]],DC[Code Project],0),-3),"")</f>
        <v/>
      </c>
      <c r="C339" s="89"/>
      <c r="D339" s="91" t="str">
        <f ca="1">IFERROR(OFFSET(DC[[#Headers],[Code Project]],MATCH(MYCS[[#This Row],[Project Code and Name ]],DC[Code Project],0),1),"")</f>
        <v/>
      </c>
      <c r="E339" s="92" t="str">
        <f ca="1">IFERROR(OFFSET(DC[[#Headers],[Code Project]],MATCH(MYCS[[#This Row],[Project Code and Name ]],DC[Code Project],0),6),"")</f>
        <v/>
      </c>
      <c r="F339" s="89"/>
      <c r="G339" s="89"/>
      <c r="H339" s="93"/>
      <c r="I339" s="93"/>
      <c r="J339" s="93"/>
      <c r="K339" s="93"/>
      <c r="L339" s="93"/>
      <c r="M339" s="93"/>
      <c r="N339" s="94">
        <f>J339+K339+L339+MYCS[[#This Row],[Non contractual commitments]]</f>
        <v>0</v>
      </c>
      <c r="O339" s="93"/>
      <c r="P339" s="93"/>
      <c r="Q339" s="93"/>
      <c r="R339" s="93"/>
      <c r="S339" s="93"/>
      <c r="T339" s="93"/>
      <c r="U339" s="94">
        <f>SUM(MYCS[[#This Row],[FY26-27 sum (signed)]:[Cumulative spending to end FY 24/25]],MYCS[[#This Row],[Approved budget FY 25/26]])</f>
        <v>0</v>
      </c>
      <c r="V339" s="95">
        <f>MYCS[[#This Row],[Total Project Commitments]]-MYCS[[#This Row],[Total approved cost of the project by DC (Value in UGX)]]</f>
        <v>0</v>
      </c>
      <c r="W339" s="89"/>
      <c r="X339" s="89"/>
      <c r="Y339" s="89"/>
      <c r="Z339" s="96"/>
    </row>
    <row r="340" spans="1:26" ht="21" x14ac:dyDescent="0.45">
      <c r="A340" s="89"/>
      <c r="B340" s="90" t="str">
        <f ca="1">IFERROR(OFFSET(DC[[#Headers],[Code Project]],MATCH(MYCS[[#This Row],[Project Code and Name ]],DC[Code Project],0),-3),"")</f>
        <v/>
      </c>
      <c r="C340" s="89"/>
      <c r="D340" s="91" t="str">
        <f ca="1">IFERROR(OFFSET(DC[[#Headers],[Code Project]],MATCH(MYCS[[#This Row],[Project Code and Name ]],DC[Code Project],0),1),"")</f>
        <v/>
      </c>
      <c r="E340" s="92" t="str">
        <f ca="1">IFERROR(OFFSET(DC[[#Headers],[Code Project]],MATCH(MYCS[[#This Row],[Project Code and Name ]],DC[Code Project],0),6),"")</f>
        <v/>
      </c>
      <c r="F340" s="89"/>
      <c r="G340" s="89"/>
      <c r="H340" s="93"/>
      <c r="I340" s="93"/>
      <c r="J340" s="93"/>
      <c r="K340" s="93"/>
      <c r="L340" s="93"/>
      <c r="M340" s="93"/>
      <c r="N340" s="94">
        <f>J340+K340+L340+MYCS[[#This Row],[Non contractual commitments]]</f>
        <v>0</v>
      </c>
      <c r="O340" s="93"/>
      <c r="P340" s="93"/>
      <c r="Q340" s="93"/>
      <c r="R340" s="93"/>
      <c r="S340" s="93"/>
      <c r="T340" s="93"/>
      <c r="U340" s="94">
        <f>SUM(MYCS[[#This Row],[FY26-27 sum (signed)]:[Cumulative spending to end FY 24/25]],MYCS[[#This Row],[Approved budget FY 25/26]])</f>
        <v>0</v>
      </c>
      <c r="V340" s="95">
        <f>MYCS[[#This Row],[Total Project Commitments]]-MYCS[[#This Row],[Total approved cost of the project by DC (Value in UGX)]]</f>
        <v>0</v>
      </c>
      <c r="W340" s="89"/>
      <c r="X340" s="89"/>
      <c r="Y340" s="89"/>
      <c r="Z340" s="96"/>
    </row>
    <row r="341" spans="1:26" ht="21" x14ac:dyDescent="0.45">
      <c r="A341" s="89"/>
      <c r="B341" s="90" t="str">
        <f ca="1">IFERROR(OFFSET(DC[[#Headers],[Code Project]],MATCH(MYCS[[#This Row],[Project Code and Name ]],DC[Code Project],0),-3),"")</f>
        <v/>
      </c>
      <c r="C341" s="89"/>
      <c r="D341" s="91" t="str">
        <f ca="1">IFERROR(OFFSET(DC[[#Headers],[Code Project]],MATCH(MYCS[[#This Row],[Project Code and Name ]],DC[Code Project],0),1),"")</f>
        <v/>
      </c>
      <c r="E341" s="92" t="str">
        <f ca="1">IFERROR(OFFSET(DC[[#Headers],[Code Project]],MATCH(MYCS[[#This Row],[Project Code and Name ]],DC[Code Project],0),6),"")</f>
        <v/>
      </c>
      <c r="F341" s="89"/>
      <c r="G341" s="89"/>
      <c r="H341" s="93"/>
      <c r="I341" s="93"/>
      <c r="J341" s="93"/>
      <c r="K341" s="93"/>
      <c r="L341" s="93"/>
      <c r="M341" s="93"/>
      <c r="N341" s="94">
        <f>J341+K341+L341+MYCS[[#This Row],[Non contractual commitments]]</f>
        <v>0</v>
      </c>
      <c r="O341" s="93"/>
      <c r="P341" s="93"/>
      <c r="Q341" s="93"/>
      <c r="R341" s="93"/>
      <c r="S341" s="93"/>
      <c r="T341" s="93"/>
      <c r="U341" s="94">
        <f>SUM(MYCS[[#This Row],[FY26-27 sum (signed)]:[Cumulative spending to end FY 24/25]],MYCS[[#This Row],[Approved budget FY 25/26]])</f>
        <v>0</v>
      </c>
      <c r="V341" s="95">
        <f>MYCS[[#This Row],[Total Project Commitments]]-MYCS[[#This Row],[Total approved cost of the project by DC (Value in UGX)]]</f>
        <v>0</v>
      </c>
      <c r="W341" s="89"/>
      <c r="X341" s="89"/>
      <c r="Y341" s="89"/>
      <c r="Z341" s="96"/>
    </row>
    <row r="342" spans="1:26" ht="21" x14ac:dyDescent="0.45">
      <c r="A342" s="89"/>
      <c r="B342" s="90" t="str">
        <f ca="1">IFERROR(OFFSET(DC[[#Headers],[Code Project]],MATCH(MYCS[[#This Row],[Project Code and Name ]],DC[Code Project],0),-3),"")</f>
        <v/>
      </c>
      <c r="C342" s="89"/>
      <c r="D342" s="91" t="str">
        <f ca="1">IFERROR(OFFSET(DC[[#Headers],[Code Project]],MATCH(MYCS[[#This Row],[Project Code and Name ]],DC[Code Project],0),1),"")</f>
        <v/>
      </c>
      <c r="E342" s="92" t="str">
        <f ca="1">IFERROR(OFFSET(DC[[#Headers],[Code Project]],MATCH(MYCS[[#This Row],[Project Code and Name ]],DC[Code Project],0),6),"")</f>
        <v/>
      </c>
      <c r="F342" s="89"/>
      <c r="G342" s="89"/>
      <c r="H342" s="93"/>
      <c r="I342" s="93"/>
      <c r="J342" s="93"/>
      <c r="K342" s="93"/>
      <c r="L342" s="93"/>
      <c r="M342" s="93"/>
      <c r="N342" s="94">
        <f>J342+K342+L342+MYCS[[#This Row],[Non contractual commitments]]</f>
        <v>0</v>
      </c>
      <c r="O342" s="93"/>
      <c r="P342" s="93"/>
      <c r="Q342" s="93"/>
      <c r="R342" s="93"/>
      <c r="S342" s="93"/>
      <c r="T342" s="93"/>
      <c r="U342" s="94">
        <f>SUM(MYCS[[#This Row],[FY26-27 sum (signed)]:[Cumulative spending to end FY 24/25]],MYCS[[#This Row],[Approved budget FY 25/26]])</f>
        <v>0</v>
      </c>
      <c r="V342" s="95">
        <f>MYCS[[#This Row],[Total Project Commitments]]-MYCS[[#This Row],[Total approved cost of the project by DC (Value in UGX)]]</f>
        <v>0</v>
      </c>
      <c r="W342" s="89"/>
      <c r="X342" s="89"/>
      <c r="Y342" s="89"/>
      <c r="Z342" s="96"/>
    </row>
    <row r="343" spans="1:26" ht="21" x14ac:dyDescent="0.45">
      <c r="A343" s="89"/>
      <c r="B343" s="90" t="str">
        <f ca="1">IFERROR(OFFSET(DC[[#Headers],[Code Project]],MATCH(MYCS[[#This Row],[Project Code and Name ]],DC[Code Project],0),-3),"")</f>
        <v/>
      </c>
      <c r="C343" s="89"/>
      <c r="D343" s="91" t="str">
        <f ca="1">IFERROR(OFFSET(DC[[#Headers],[Code Project]],MATCH(MYCS[[#This Row],[Project Code and Name ]],DC[Code Project],0),1),"")</f>
        <v/>
      </c>
      <c r="E343" s="92" t="str">
        <f ca="1">IFERROR(OFFSET(DC[[#Headers],[Code Project]],MATCH(MYCS[[#This Row],[Project Code and Name ]],DC[Code Project],0),6),"")</f>
        <v/>
      </c>
      <c r="F343" s="89"/>
      <c r="G343" s="89"/>
      <c r="H343" s="93"/>
      <c r="I343" s="93"/>
      <c r="J343" s="93"/>
      <c r="K343" s="93"/>
      <c r="L343" s="93"/>
      <c r="M343" s="93"/>
      <c r="N343" s="94">
        <f>J343+K343+L343+MYCS[[#This Row],[Non contractual commitments]]</f>
        <v>0</v>
      </c>
      <c r="O343" s="93"/>
      <c r="P343" s="93"/>
      <c r="Q343" s="93"/>
      <c r="R343" s="93"/>
      <c r="S343" s="93"/>
      <c r="T343" s="93"/>
      <c r="U343" s="94">
        <f>SUM(MYCS[[#This Row],[FY26-27 sum (signed)]:[Cumulative spending to end FY 24/25]],MYCS[[#This Row],[Approved budget FY 25/26]])</f>
        <v>0</v>
      </c>
      <c r="V343" s="95">
        <f>MYCS[[#This Row],[Total Project Commitments]]-MYCS[[#This Row],[Total approved cost of the project by DC (Value in UGX)]]</f>
        <v>0</v>
      </c>
      <c r="W343" s="89"/>
      <c r="X343" s="89"/>
      <c r="Y343" s="89"/>
      <c r="Z343" s="96"/>
    </row>
    <row r="344" spans="1:26" ht="21" x14ac:dyDescent="0.45">
      <c r="A344" s="89"/>
      <c r="B344" s="90" t="str">
        <f ca="1">IFERROR(OFFSET(DC[[#Headers],[Code Project]],MATCH(MYCS[[#This Row],[Project Code and Name ]],DC[Code Project],0),-3),"")</f>
        <v/>
      </c>
      <c r="C344" s="89"/>
      <c r="D344" s="91" t="str">
        <f ca="1">IFERROR(OFFSET(DC[[#Headers],[Code Project]],MATCH(MYCS[[#This Row],[Project Code and Name ]],DC[Code Project],0),1),"")</f>
        <v/>
      </c>
      <c r="E344" s="92" t="str">
        <f ca="1">IFERROR(OFFSET(DC[[#Headers],[Code Project]],MATCH(MYCS[[#This Row],[Project Code and Name ]],DC[Code Project],0),6),"")</f>
        <v/>
      </c>
      <c r="F344" s="89"/>
      <c r="G344" s="89"/>
      <c r="H344" s="93"/>
      <c r="I344" s="93"/>
      <c r="J344" s="93"/>
      <c r="K344" s="93"/>
      <c r="L344" s="93"/>
      <c r="M344" s="93"/>
      <c r="N344" s="94">
        <f>J344+K344+L344+MYCS[[#This Row],[Non contractual commitments]]</f>
        <v>0</v>
      </c>
      <c r="O344" s="93"/>
      <c r="P344" s="93"/>
      <c r="Q344" s="93"/>
      <c r="R344" s="93"/>
      <c r="S344" s="93"/>
      <c r="T344" s="93"/>
      <c r="U344" s="94">
        <f>SUM(MYCS[[#This Row],[FY26-27 sum (signed)]:[Cumulative spending to end FY 24/25]],MYCS[[#This Row],[Approved budget FY 25/26]])</f>
        <v>0</v>
      </c>
      <c r="V344" s="95">
        <f>MYCS[[#This Row],[Total Project Commitments]]-MYCS[[#This Row],[Total approved cost of the project by DC (Value in UGX)]]</f>
        <v>0</v>
      </c>
      <c r="W344" s="89"/>
      <c r="X344" s="89"/>
      <c r="Y344" s="89"/>
      <c r="Z344" s="96"/>
    </row>
    <row r="345" spans="1:26" ht="21" x14ac:dyDescent="0.45">
      <c r="A345" s="89"/>
      <c r="B345" s="90" t="str">
        <f ca="1">IFERROR(OFFSET(DC[[#Headers],[Code Project]],MATCH(MYCS[[#This Row],[Project Code and Name ]],DC[Code Project],0),-3),"")</f>
        <v/>
      </c>
      <c r="C345" s="89"/>
      <c r="D345" s="91" t="str">
        <f ca="1">IFERROR(OFFSET(DC[[#Headers],[Code Project]],MATCH(MYCS[[#This Row],[Project Code and Name ]],DC[Code Project],0),1),"")</f>
        <v/>
      </c>
      <c r="E345" s="92" t="str">
        <f ca="1">IFERROR(OFFSET(DC[[#Headers],[Code Project]],MATCH(MYCS[[#This Row],[Project Code and Name ]],DC[Code Project],0),6),"")</f>
        <v/>
      </c>
      <c r="F345" s="89"/>
      <c r="G345" s="89"/>
      <c r="H345" s="93"/>
      <c r="I345" s="93"/>
      <c r="J345" s="93"/>
      <c r="K345" s="93"/>
      <c r="L345" s="93"/>
      <c r="M345" s="93"/>
      <c r="N345" s="94">
        <f>J345+K345+L345+MYCS[[#This Row],[Non contractual commitments]]</f>
        <v>0</v>
      </c>
      <c r="O345" s="93"/>
      <c r="P345" s="93"/>
      <c r="Q345" s="93"/>
      <c r="R345" s="93"/>
      <c r="S345" s="93"/>
      <c r="T345" s="93"/>
      <c r="U345" s="94">
        <f>SUM(MYCS[[#This Row],[FY26-27 sum (signed)]:[Cumulative spending to end FY 24/25]],MYCS[[#This Row],[Approved budget FY 25/26]])</f>
        <v>0</v>
      </c>
      <c r="V345" s="95">
        <f>MYCS[[#This Row],[Total Project Commitments]]-MYCS[[#This Row],[Total approved cost of the project by DC (Value in UGX)]]</f>
        <v>0</v>
      </c>
      <c r="W345" s="89"/>
      <c r="X345" s="89"/>
      <c r="Y345" s="89"/>
      <c r="Z345" s="96"/>
    </row>
    <row r="346" spans="1:26" ht="21" x14ac:dyDescent="0.45">
      <c r="A346" s="89"/>
      <c r="B346" s="90" t="str">
        <f ca="1">IFERROR(OFFSET(DC[[#Headers],[Code Project]],MATCH(MYCS[[#This Row],[Project Code and Name ]],DC[Code Project],0),-3),"")</f>
        <v/>
      </c>
      <c r="C346" s="89"/>
      <c r="D346" s="91" t="str">
        <f ca="1">IFERROR(OFFSET(DC[[#Headers],[Code Project]],MATCH(MYCS[[#This Row],[Project Code and Name ]],DC[Code Project],0),1),"")</f>
        <v/>
      </c>
      <c r="E346" s="92" t="str">
        <f ca="1">IFERROR(OFFSET(DC[[#Headers],[Code Project]],MATCH(MYCS[[#This Row],[Project Code and Name ]],DC[Code Project],0),6),"")</f>
        <v/>
      </c>
      <c r="F346" s="89"/>
      <c r="G346" s="89"/>
      <c r="H346" s="93"/>
      <c r="I346" s="93"/>
      <c r="J346" s="93"/>
      <c r="K346" s="93"/>
      <c r="L346" s="93"/>
      <c r="M346" s="93"/>
      <c r="N346" s="94">
        <f>J346+K346+L346+MYCS[[#This Row],[Non contractual commitments]]</f>
        <v>0</v>
      </c>
      <c r="O346" s="93"/>
      <c r="P346" s="93"/>
      <c r="Q346" s="93"/>
      <c r="R346" s="93"/>
      <c r="S346" s="93"/>
      <c r="T346" s="93"/>
      <c r="U346" s="94">
        <f>SUM(MYCS[[#This Row],[FY26-27 sum (signed)]:[Cumulative spending to end FY 24/25]],MYCS[[#This Row],[Approved budget FY 25/26]])</f>
        <v>0</v>
      </c>
      <c r="V346" s="95">
        <f>MYCS[[#This Row],[Total Project Commitments]]-MYCS[[#This Row],[Total approved cost of the project by DC (Value in UGX)]]</f>
        <v>0</v>
      </c>
      <c r="W346" s="89"/>
      <c r="X346" s="89"/>
      <c r="Y346" s="89"/>
      <c r="Z346" s="96"/>
    </row>
    <row r="347" spans="1:26" ht="21" x14ac:dyDescent="0.45">
      <c r="A347" s="89"/>
      <c r="B347" s="90" t="str">
        <f ca="1">IFERROR(OFFSET(DC[[#Headers],[Code Project]],MATCH(MYCS[[#This Row],[Project Code and Name ]],DC[Code Project],0),-3),"")</f>
        <v/>
      </c>
      <c r="C347" s="89"/>
      <c r="D347" s="91" t="str">
        <f ca="1">IFERROR(OFFSET(DC[[#Headers],[Code Project]],MATCH(MYCS[[#This Row],[Project Code and Name ]],DC[Code Project],0),1),"")</f>
        <v/>
      </c>
      <c r="E347" s="92" t="str">
        <f ca="1">IFERROR(OFFSET(DC[[#Headers],[Code Project]],MATCH(MYCS[[#This Row],[Project Code and Name ]],DC[Code Project],0),6),"")</f>
        <v/>
      </c>
      <c r="F347" s="89"/>
      <c r="G347" s="89"/>
      <c r="H347" s="93"/>
      <c r="I347" s="93"/>
      <c r="J347" s="93"/>
      <c r="K347" s="93"/>
      <c r="L347" s="93"/>
      <c r="M347" s="93"/>
      <c r="N347" s="94">
        <f>J347+K347+L347+MYCS[[#This Row],[Non contractual commitments]]</f>
        <v>0</v>
      </c>
      <c r="O347" s="93"/>
      <c r="P347" s="93"/>
      <c r="Q347" s="93"/>
      <c r="R347" s="93"/>
      <c r="S347" s="93"/>
      <c r="T347" s="93"/>
      <c r="U347" s="94">
        <f>SUM(MYCS[[#This Row],[FY26-27 sum (signed)]:[Cumulative spending to end FY 24/25]],MYCS[[#This Row],[Approved budget FY 25/26]])</f>
        <v>0</v>
      </c>
      <c r="V347" s="95">
        <f>MYCS[[#This Row],[Total Project Commitments]]-MYCS[[#This Row],[Total approved cost of the project by DC (Value in UGX)]]</f>
        <v>0</v>
      </c>
      <c r="W347" s="89"/>
      <c r="X347" s="89"/>
      <c r="Y347" s="89"/>
      <c r="Z347" s="96"/>
    </row>
    <row r="348" spans="1:26" ht="21" x14ac:dyDescent="0.45">
      <c r="A348" s="89"/>
      <c r="B348" s="90" t="str">
        <f ca="1">IFERROR(OFFSET(DC[[#Headers],[Code Project]],MATCH(MYCS[[#This Row],[Project Code and Name ]],DC[Code Project],0),-3),"")</f>
        <v/>
      </c>
      <c r="C348" s="89"/>
      <c r="D348" s="91" t="str">
        <f ca="1">IFERROR(OFFSET(DC[[#Headers],[Code Project]],MATCH(MYCS[[#This Row],[Project Code and Name ]],DC[Code Project],0),1),"")</f>
        <v/>
      </c>
      <c r="E348" s="92" t="str">
        <f ca="1">IFERROR(OFFSET(DC[[#Headers],[Code Project]],MATCH(MYCS[[#This Row],[Project Code and Name ]],DC[Code Project],0),6),"")</f>
        <v/>
      </c>
      <c r="F348" s="89"/>
      <c r="G348" s="89"/>
      <c r="H348" s="93"/>
      <c r="I348" s="93"/>
      <c r="J348" s="93"/>
      <c r="K348" s="93"/>
      <c r="L348" s="93"/>
      <c r="M348" s="93"/>
      <c r="N348" s="94">
        <f>J348+K348+L348+MYCS[[#This Row],[Non contractual commitments]]</f>
        <v>0</v>
      </c>
      <c r="O348" s="93"/>
      <c r="P348" s="93"/>
      <c r="Q348" s="93"/>
      <c r="R348" s="93"/>
      <c r="S348" s="93"/>
      <c r="T348" s="93"/>
      <c r="U348" s="94">
        <f>SUM(MYCS[[#This Row],[FY26-27 sum (signed)]:[Cumulative spending to end FY 24/25]],MYCS[[#This Row],[Approved budget FY 25/26]])</f>
        <v>0</v>
      </c>
      <c r="V348" s="95">
        <f>MYCS[[#This Row],[Total Project Commitments]]-MYCS[[#This Row],[Total approved cost of the project by DC (Value in UGX)]]</f>
        <v>0</v>
      </c>
      <c r="W348" s="89"/>
      <c r="X348" s="89"/>
      <c r="Y348" s="89"/>
      <c r="Z348" s="96"/>
    </row>
    <row r="349" spans="1:26" ht="21" x14ac:dyDescent="0.45">
      <c r="A349" s="89"/>
      <c r="B349" s="90" t="str">
        <f ca="1">IFERROR(OFFSET(DC[[#Headers],[Code Project]],MATCH(MYCS[[#This Row],[Project Code and Name ]],DC[Code Project],0),-3),"")</f>
        <v/>
      </c>
      <c r="C349" s="89"/>
      <c r="D349" s="91" t="str">
        <f ca="1">IFERROR(OFFSET(DC[[#Headers],[Code Project]],MATCH(MYCS[[#This Row],[Project Code and Name ]],DC[Code Project],0),1),"")</f>
        <v/>
      </c>
      <c r="E349" s="92" t="str">
        <f ca="1">IFERROR(OFFSET(DC[[#Headers],[Code Project]],MATCH(MYCS[[#This Row],[Project Code and Name ]],DC[Code Project],0),6),"")</f>
        <v/>
      </c>
      <c r="F349" s="89"/>
      <c r="G349" s="89"/>
      <c r="H349" s="93"/>
      <c r="I349" s="93"/>
      <c r="J349" s="93"/>
      <c r="K349" s="93"/>
      <c r="L349" s="93"/>
      <c r="M349" s="93"/>
      <c r="N349" s="94">
        <f>J349+K349+L349+MYCS[[#This Row],[Non contractual commitments]]</f>
        <v>0</v>
      </c>
      <c r="O349" s="93"/>
      <c r="P349" s="93"/>
      <c r="Q349" s="93"/>
      <c r="R349" s="93"/>
      <c r="S349" s="93"/>
      <c r="T349" s="93"/>
      <c r="U349" s="94">
        <f>SUM(MYCS[[#This Row],[FY26-27 sum (signed)]:[Cumulative spending to end FY 24/25]],MYCS[[#This Row],[Approved budget FY 25/26]])</f>
        <v>0</v>
      </c>
      <c r="V349" s="95">
        <f>MYCS[[#This Row],[Total Project Commitments]]-MYCS[[#This Row],[Total approved cost of the project by DC (Value in UGX)]]</f>
        <v>0</v>
      </c>
      <c r="W349" s="89"/>
      <c r="X349" s="89"/>
      <c r="Y349" s="89"/>
      <c r="Z349" s="96"/>
    </row>
    <row r="350" spans="1:26" ht="21" x14ac:dyDescent="0.45">
      <c r="A350" s="89"/>
      <c r="B350" s="90" t="str">
        <f ca="1">IFERROR(OFFSET(DC[[#Headers],[Code Project]],MATCH(MYCS[[#This Row],[Project Code and Name ]],DC[Code Project],0),-3),"")</f>
        <v/>
      </c>
      <c r="C350" s="89"/>
      <c r="D350" s="91" t="str">
        <f ca="1">IFERROR(OFFSET(DC[[#Headers],[Code Project]],MATCH(MYCS[[#This Row],[Project Code and Name ]],DC[Code Project],0),1),"")</f>
        <v/>
      </c>
      <c r="E350" s="92" t="str">
        <f ca="1">IFERROR(OFFSET(DC[[#Headers],[Code Project]],MATCH(MYCS[[#This Row],[Project Code and Name ]],DC[Code Project],0),6),"")</f>
        <v/>
      </c>
      <c r="F350" s="89"/>
      <c r="G350" s="89"/>
      <c r="H350" s="93"/>
      <c r="I350" s="93"/>
      <c r="J350" s="93"/>
      <c r="K350" s="93"/>
      <c r="L350" s="93"/>
      <c r="M350" s="93"/>
      <c r="N350" s="94">
        <f>J350+K350+L350+MYCS[[#This Row],[Non contractual commitments]]</f>
        <v>0</v>
      </c>
      <c r="O350" s="93"/>
      <c r="P350" s="93"/>
      <c r="Q350" s="93"/>
      <c r="R350" s="93"/>
      <c r="S350" s="93"/>
      <c r="T350" s="93"/>
      <c r="U350" s="94">
        <f>SUM(MYCS[[#This Row],[FY26-27 sum (signed)]:[Cumulative spending to end FY 24/25]],MYCS[[#This Row],[Approved budget FY 25/26]])</f>
        <v>0</v>
      </c>
      <c r="V350" s="95">
        <f>MYCS[[#This Row],[Total Project Commitments]]-MYCS[[#This Row],[Total approved cost of the project by DC (Value in UGX)]]</f>
        <v>0</v>
      </c>
      <c r="W350" s="89"/>
      <c r="X350" s="89"/>
      <c r="Y350" s="89"/>
      <c r="Z350" s="96"/>
    </row>
    <row r="351" spans="1:26" ht="21" x14ac:dyDescent="0.45">
      <c r="A351" s="89"/>
      <c r="B351" s="90" t="str">
        <f ca="1">IFERROR(OFFSET(DC[[#Headers],[Code Project]],MATCH(MYCS[[#This Row],[Project Code and Name ]],DC[Code Project],0),-3),"")</f>
        <v/>
      </c>
      <c r="C351" s="89"/>
      <c r="D351" s="91" t="str">
        <f ca="1">IFERROR(OFFSET(DC[[#Headers],[Code Project]],MATCH(MYCS[[#This Row],[Project Code and Name ]],DC[Code Project],0),1),"")</f>
        <v/>
      </c>
      <c r="E351" s="92" t="str">
        <f ca="1">IFERROR(OFFSET(DC[[#Headers],[Code Project]],MATCH(MYCS[[#This Row],[Project Code and Name ]],DC[Code Project],0),6),"")</f>
        <v/>
      </c>
      <c r="F351" s="89"/>
      <c r="G351" s="89"/>
      <c r="H351" s="93"/>
      <c r="I351" s="93"/>
      <c r="J351" s="93"/>
      <c r="K351" s="93"/>
      <c r="L351" s="93"/>
      <c r="M351" s="93"/>
      <c r="N351" s="94">
        <f>J351+K351+L351+MYCS[[#This Row],[Non contractual commitments]]</f>
        <v>0</v>
      </c>
      <c r="O351" s="93"/>
      <c r="P351" s="93"/>
      <c r="Q351" s="93"/>
      <c r="R351" s="93"/>
      <c r="S351" s="93"/>
      <c r="T351" s="93"/>
      <c r="U351" s="94">
        <f>SUM(MYCS[[#This Row],[FY26-27 sum (signed)]:[Cumulative spending to end FY 24/25]],MYCS[[#This Row],[Approved budget FY 25/26]])</f>
        <v>0</v>
      </c>
      <c r="V351" s="95">
        <f>MYCS[[#This Row],[Total Project Commitments]]-MYCS[[#This Row],[Total approved cost of the project by DC (Value in UGX)]]</f>
        <v>0</v>
      </c>
      <c r="W351" s="89"/>
      <c r="X351" s="89"/>
      <c r="Y351" s="89"/>
      <c r="Z351" s="96"/>
    </row>
    <row r="352" spans="1:26" ht="21" x14ac:dyDescent="0.45">
      <c r="A352" s="89"/>
      <c r="B352" s="90" t="str">
        <f ca="1">IFERROR(OFFSET(DC[[#Headers],[Code Project]],MATCH(MYCS[[#This Row],[Project Code and Name ]],DC[Code Project],0),-3),"")</f>
        <v/>
      </c>
      <c r="C352" s="89"/>
      <c r="D352" s="91" t="str">
        <f ca="1">IFERROR(OFFSET(DC[[#Headers],[Code Project]],MATCH(MYCS[[#This Row],[Project Code and Name ]],DC[Code Project],0),1),"")</f>
        <v/>
      </c>
      <c r="E352" s="92" t="str">
        <f ca="1">IFERROR(OFFSET(DC[[#Headers],[Code Project]],MATCH(MYCS[[#This Row],[Project Code and Name ]],DC[Code Project],0),6),"")</f>
        <v/>
      </c>
      <c r="F352" s="89"/>
      <c r="G352" s="89"/>
      <c r="H352" s="93"/>
      <c r="I352" s="93"/>
      <c r="J352" s="93"/>
      <c r="K352" s="93"/>
      <c r="L352" s="93"/>
      <c r="M352" s="93"/>
      <c r="N352" s="94">
        <f>J352+K352+L352+MYCS[[#This Row],[Non contractual commitments]]</f>
        <v>0</v>
      </c>
      <c r="O352" s="93"/>
      <c r="P352" s="93"/>
      <c r="Q352" s="93"/>
      <c r="R352" s="93"/>
      <c r="S352" s="93"/>
      <c r="T352" s="93"/>
      <c r="U352" s="94">
        <f>SUM(MYCS[[#This Row],[FY26-27 sum (signed)]:[Cumulative spending to end FY 24/25]],MYCS[[#This Row],[Approved budget FY 25/26]])</f>
        <v>0</v>
      </c>
      <c r="V352" s="95">
        <f>MYCS[[#This Row],[Total Project Commitments]]-MYCS[[#This Row],[Total approved cost of the project by DC (Value in UGX)]]</f>
        <v>0</v>
      </c>
      <c r="W352" s="89"/>
      <c r="X352" s="89"/>
      <c r="Y352" s="89"/>
      <c r="Z352" s="96"/>
    </row>
    <row r="353" spans="1:26" ht="21" x14ac:dyDescent="0.45">
      <c r="A353" s="89"/>
      <c r="B353" s="90" t="str">
        <f ca="1">IFERROR(OFFSET(DC[[#Headers],[Code Project]],MATCH(MYCS[[#This Row],[Project Code and Name ]],DC[Code Project],0),-3),"")</f>
        <v/>
      </c>
      <c r="C353" s="89"/>
      <c r="D353" s="91" t="str">
        <f ca="1">IFERROR(OFFSET(DC[[#Headers],[Code Project]],MATCH(MYCS[[#This Row],[Project Code and Name ]],DC[Code Project],0),1),"")</f>
        <v/>
      </c>
      <c r="E353" s="92" t="str">
        <f ca="1">IFERROR(OFFSET(DC[[#Headers],[Code Project]],MATCH(MYCS[[#This Row],[Project Code and Name ]],DC[Code Project],0),6),"")</f>
        <v/>
      </c>
      <c r="F353" s="89"/>
      <c r="G353" s="89"/>
      <c r="H353" s="93"/>
      <c r="I353" s="93"/>
      <c r="J353" s="93"/>
      <c r="K353" s="93"/>
      <c r="L353" s="93"/>
      <c r="M353" s="93"/>
      <c r="N353" s="94">
        <f>J353+K353+L353+MYCS[[#This Row],[Non contractual commitments]]</f>
        <v>0</v>
      </c>
      <c r="O353" s="93"/>
      <c r="P353" s="93"/>
      <c r="Q353" s="93"/>
      <c r="R353" s="93"/>
      <c r="S353" s="93"/>
      <c r="T353" s="93"/>
      <c r="U353" s="94">
        <f>SUM(MYCS[[#This Row],[FY26-27 sum (signed)]:[Cumulative spending to end FY 24/25]],MYCS[[#This Row],[Approved budget FY 25/26]])</f>
        <v>0</v>
      </c>
      <c r="V353" s="95">
        <f>MYCS[[#This Row],[Total Project Commitments]]-MYCS[[#This Row],[Total approved cost of the project by DC (Value in UGX)]]</f>
        <v>0</v>
      </c>
      <c r="W353" s="89"/>
      <c r="X353" s="89"/>
      <c r="Y353" s="89"/>
      <c r="Z353" s="96"/>
    </row>
    <row r="354" spans="1:26" ht="21" x14ac:dyDescent="0.45">
      <c r="A354" s="89"/>
      <c r="B354" s="90" t="str">
        <f ca="1">IFERROR(OFFSET(DC[[#Headers],[Code Project]],MATCH(MYCS[[#This Row],[Project Code and Name ]],DC[Code Project],0),-3),"")</f>
        <v/>
      </c>
      <c r="C354" s="89"/>
      <c r="D354" s="91" t="str">
        <f ca="1">IFERROR(OFFSET(DC[[#Headers],[Code Project]],MATCH(MYCS[[#This Row],[Project Code and Name ]],DC[Code Project],0),1),"")</f>
        <v/>
      </c>
      <c r="E354" s="92" t="str">
        <f ca="1">IFERROR(OFFSET(DC[[#Headers],[Code Project]],MATCH(MYCS[[#This Row],[Project Code and Name ]],DC[Code Project],0),6),"")</f>
        <v/>
      </c>
      <c r="F354" s="89"/>
      <c r="G354" s="89"/>
      <c r="H354" s="93"/>
      <c r="I354" s="93"/>
      <c r="J354" s="93"/>
      <c r="K354" s="93"/>
      <c r="L354" s="93"/>
      <c r="M354" s="93"/>
      <c r="N354" s="94">
        <f>J354+K354+L354+MYCS[[#This Row],[Non contractual commitments]]</f>
        <v>0</v>
      </c>
      <c r="O354" s="93"/>
      <c r="P354" s="93"/>
      <c r="Q354" s="93"/>
      <c r="R354" s="93"/>
      <c r="S354" s="93"/>
      <c r="T354" s="93"/>
      <c r="U354" s="94">
        <f>SUM(MYCS[[#This Row],[FY26-27 sum (signed)]:[Cumulative spending to end FY 24/25]],MYCS[[#This Row],[Approved budget FY 25/26]])</f>
        <v>0</v>
      </c>
      <c r="V354" s="95">
        <f>MYCS[[#This Row],[Total Project Commitments]]-MYCS[[#This Row],[Total approved cost of the project by DC (Value in UGX)]]</f>
        <v>0</v>
      </c>
      <c r="W354" s="89"/>
      <c r="X354" s="89"/>
      <c r="Y354" s="89"/>
      <c r="Z354" s="96"/>
    </row>
    <row r="355" spans="1:26" ht="21" x14ac:dyDescent="0.45">
      <c r="A355" s="89"/>
      <c r="B355" s="90" t="str">
        <f ca="1">IFERROR(OFFSET(DC[[#Headers],[Code Project]],MATCH(MYCS[[#This Row],[Project Code and Name ]],DC[Code Project],0),-3),"")</f>
        <v/>
      </c>
      <c r="C355" s="89"/>
      <c r="D355" s="91" t="str">
        <f ca="1">IFERROR(OFFSET(DC[[#Headers],[Code Project]],MATCH(MYCS[[#This Row],[Project Code and Name ]],DC[Code Project],0),1),"")</f>
        <v/>
      </c>
      <c r="E355" s="92" t="str">
        <f ca="1">IFERROR(OFFSET(DC[[#Headers],[Code Project]],MATCH(MYCS[[#This Row],[Project Code and Name ]],DC[Code Project],0),6),"")</f>
        <v/>
      </c>
      <c r="F355" s="89"/>
      <c r="G355" s="89"/>
      <c r="H355" s="93"/>
      <c r="I355" s="93"/>
      <c r="J355" s="93"/>
      <c r="K355" s="93"/>
      <c r="L355" s="93"/>
      <c r="M355" s="93"/>
      <c r="N355" s="94">
        <f>J355+K355+L355+MYCS[[#This Row],[Non contractual commitments]]</f>
        <v>0</v>
      </c>
      <c r="O355" s="93"/>
      <c r="P355" s="93"/>
      <c r="Q355" s="93"/>
      <c r="R355" s="93"/>
      <c r="S355" s="93"/>
      <c r="T355" s="93"/>
      <c r="U355" s="94">
        <f>SUM(MYCS[[#This Row],[FY26-27 sum (signed)]:[Cumulative spending to end FY 24/25]],MYCS[[#This Row],[Approved budget FY 25/26]])</f>
        <v>0</v>
      </c>
      <c r="V355" s="95">
        <f>MYCS[[#This Row],[Total Project Commitments]]-MYCS[[#This Row],[Total approved cost of the project by DC (Value in UGX)]]</f>
        <v>0</v>
      </c>
      <c r="W355" s="89"/>
      <c r="X355" s="89"/>
      <c r="Y355" s="89"/>
      <c r="Z355" s="96"/>
    </row>
    <row r="356" spans="1:26" ht="21" x14ac:dyDescent="0.45">
      <c r="A356" s="89"/>
      <c r="B356" s="90" t="str">
        <f ca="1">IFERROR(OFFSET(DC[[#Headers],[Code Project]],MATCH(MYCS[[#This Row],[Project Code and Name ]],DC[Code Project],0),-3),"")</f>
        <v/>
      </c>
      <c r="C356" s="89"/>
      <c r="D356" s="91" t="str">
        <f ca="1">IFERROR(OFFSET(DC[[#Headers],[Code Project]],MATCH(MYCS[[#This Row],[Project Code and Name ]],DC[Code Project],0),1),"")</f>
        <v/>
      </c>
      <c r="E356" s="92" t="str">
        <f ca="1">IFERROR(OFFSET(DC[[#Headers],[Code Project]],MATCH(MYCS[[#This Row],[Project Code and Name ]],DC[Code Project],0),6),"")</f>
        <v/>
      </c>
      <c r="F356" s="89"/>
      <c r="G356" s="89"/>
      <c r="H356" s="93"/>
      <c r="I356" s="93"/>
      <c r="J356" s="93"/>
      <c r="K356" s="93"/>
      <c r="L356" s="93"/>
      <c r="M356" s="93"/>
      <c r="N356" s="94">
        <f>J356+K356+L356+MYCS[[#This Row],[Non contractual commitments]]</f>
        <v>0</v>
      </c>
      <c r="O356" s="93"/>
      <c r="P356" s="93"/>
      <c r="Q356" s="93"/>
      <c r="R356" s="93"/>
      <c r="S356" s="93"/>
      <c r="T356" s="93"/>
      <c r="U356" s="94">
        <f>SUM(MYCS[[#This Row],[FY26-27 sum (signed)]:[Cumulative spending to end FY 24/25]],MYCS[[#This Row],[Approved budget FY 25/26]])</f>
        <v>0</v>
      </c>
      <c r="V356" s="95">
        <f>MYCS[[#This Row],[Total Project Commitments]]-MYCS[[#This Row],[Total approved cost of the project by DC (Value in UGX)]]</f>
        <v>0</v>
      </c>
      <c r="W356" s="89"/>
      <c r="X356" s="89"/>
      <c r="Y356" s="89"/>
      <c r="Z356" s="96"/>
    </row>
    <row r="357" spans="1:26" ht="21" x14ac:dyDescent="0.45">
      <c r="A357" s="89"/>
      <c r="B357" s="90" t="str">
        <f ca="1">IFERROR(OFFSET(DC[[#Headers],[Code Project]],MATCH(MYCS[[#This Row],[Project Code and Name ]],DC[Code Project],0),-3),"")</f>
        <v/>
      </c>
      <c r="C357" s="89"/>
      <c r="D357" s="91" t="str">
        <f ca="1">IFERROR(OFFSET(DC[[#Headers],[Code Project]],MATCH(MYCS[[#This Row],[Project Code and Name ]],DC[Code Project],0),1),"")</f>
        <v/>
      </c>
      <c r="E357" s="92" t="str">
        <f ca="1">IFERROR(OFFSET(DC[[#Headers],[Code Project]],MATCH(MYCS[[#This Row],[Project Code and Name ]],DC[Code Project],0),6),"")</f>
        <v/>
      </c>
      <c r="F357" s="89"/>
      <c r="G357" s="89"/>
      <c r="H357" s="93"/>
      <c r="I357" s="93"/>
      <c r="J357" s="93"/>
      <c r="K357" s="93"/>
      <c r="L357" s="93"/>
      <c r="M357" s="93"/>
      <c r="N357" s="94">
        <f>J357+K357+L357+MYCS[[#This Row],[Non contractual commitments]]</f>
        <v>0</v>
      </c>
      <c r="O357" s="93"/>
      <c r="P357" s="93"/>
      <c r="Q357" s="93"/>
      <c r="R357" s="93"/>
      <c r="S357" s="93"/>
      <c r="T357" s="93"/>
      <c r="U357" s="94">
        <f>SUM(MYCS[[#This Row],[FY26-27 sum (signed)]:[Cumulative spending to end FY 24/25]],MYCS[[#This Row],[Approved budget FY 25/26]])</f>
        <v>0</v>
      </c>
      <c r="V357" s="95">
        <f>MYCS[[#This Row],[Total Project Commitments]]-MYCS[[#This Row],[Total approved cost of the project by DC (Value in UGX)]]</f>
        <v>0</v>
      </c>
      <c r="W357" s="89"/>
      <c r="X357" s="89"/>
      <c r="Y357" s="89"/>
      <c r="Z357" s="96"/>
    </row>
    <row r="358" spans="1:26" ht="21" x14ac:dyDescent="0.45">
      <c r="A358" s="89"/>
      <c r="B358" s="90" t="str">
        <f ca="1">IFERROR(OFFSET(DC[[#Headers],[Code Project]],MATCH(MYCS[[#This Row],[Project Code and Name ]],DC[Code Project],0),-3),"")</f>
        <v/>
      </c>
      <c r="C358" s="89"/>
      <c r="D358" s="91" t="str">
        <f ca="1">IFERROR(OFFSET(DC[[#Headers],[Code Project]],MATCH(MYCS[[#This Row],[Project Code and Name ]],DC[Code Project],0),1),"")</f>
        <v/>
      </c>
      <c r="E358" s="92" t="str">
        <f ca="1">IFERROR(OFFSET(DC[[#Headers],[Code Project]],MATCH(MYCS[[#This Row],[Project Code and Name ]],DC[Code Project],0),6),"")</f>
        <v/>
      </c>
      <c r="F358" s="89"/>
      <c r="G358" s="89"/>
      <c r="H358" s="93"/>
      <c r="I358" s="93"/>
      <c r="J358" s="93"/>
      <c r="K358" s="93"/>
      <c r="L358" s="93"/>
      <c r="M358" s="93"/>
      <c r="N358" s="94">
        <f>J358+K358+L358+MYCS[[#This Row],[Non contractual commitments]]</f>
        <v>0</v>
      </c>
      <c r="O358" s="93"/>
      <c r="P358" s="93"/>
      <c r="Q358" s="93"/>
      <c r="R358" s="93"/>
      <c r="S358" s="93"/>
      <c r="T358" s="93"/>
      <c r="U358" s="94">
        <f>SUM(MYCS[[#This Row],[FY26-27 sum (signed)]:[Cumulative spending to end FY 24/25]],MYCS[[#This Row],[Approved budget FY 25/26]])</f>
        <v>0</v>
      </c>
      <c r="V358" s="95">
        <f>MYCS[[#This Row],[Total Project Commitments]]-MYCS[[#This Row],[Total approved cost of the project by DC (Value in UGX)]]</f>
        <v>0</v>
      </c>
      <c r="W358" s="89"/>
      <c r="X358" s="89"/>
      <c r="Y358" s="89"/>
      <c r="Z358" s="96"/>
    </row>
    <row r="359" spans="1:26" ht="21" x14ac:dyDescent="0.45">
      <c r="A359" s="89"/>
      <c r="B359" s="90" t="str">
        <f ca="1">IFERROR(OFFSET(DC[[#Headers],[Code Project]],MATCH(MYCS[[#This Row],[Project Code and Name ]],DC[Code Project],0),-3),"")</f>
        <v/>
      </c>
      <c r="C359" s="89"/>
      <c r="D359" s="91" t="str">
        <f ca="1">IFERROR(OFFSET(DC[[#Headers],[Code Project]],MATCH(MYCS[[#This Row],[Project Code and Name ]],DC[Code Project],0),1),"")</f>
        <v/>
      </c>
      <c r="E359" s="92" t="str">
        <f ca="1">IFERROR(OFFSET(DC[[#Headers],[Code Project]],MATCH(MYCS[[#This Row],[Project Code and Name ]],DC[Code Project],0),6),"")</f>
        <v/>
      </c>
      <c r="F359" s="89"/>
      <c r="G359" s="89"/>
      <c r="H359" s="93"/>
      <c r="I359" s="93"/>
      <c r="J359" s="93"/>
      <c r="K359" s="93"/>
      <c r="L359" s="93"/>
      <c r="M359" s="93"/>
      <c r="N359" s="94">
        <f>J359+K359+L359+MYCS[[#This Row],[Non contractual commitments]]</f>
        <v>0</v>
      </c>
      <c r="O359" s="93"/>
      <c r="P359" s="93"/>
      <c r="Q359" s="93"/>
      <c r="R359" s="93"/>
      <c r="S359" s="93"/>
      <c r="T359" s="93"/>
      <c r="U359" s="94">
        <f>SUM(MYCS[[#This Row],[FY26-27 sum (signed)]:[Cumulative spending to end FY 24/25]],MYCS[[#This Row],[Approved budget FY 25/26]])</f>
        <v>0</v>
      </c>
      <c r="V359" s="95">
        <f>MYCS[[#This Row],[Total Project Commitments]]-MYCS[[#This Row],[Total approved cost of the project by DC (Value in UGX)]]</f>
        <v>0</v>
      </c>
      <c r="W359" s="89"/>
      <c r="X359" s="89"/>
      <c r="Y359" s="89"/>
      <c r="Z359" s="96"/>
    </row>
    <row r="360" spans="1:26" ht="21" x14ac:dyDescent="0.45">
      <c r="A360" s="89"/>
      <c r="B360" s="90" t="str">
        <f ca="1">IFERROR(OFFSET(DC[[#Headers],[Code Project]],MATCH(MYCS[[#This Row],[Project Code and Name ]],DC[Code Project],0),-3),"")</f>
        <v/>
      </c>
      <c r="C360" s="89"/>
      <c r="D360" s="91" t="str">
        <f ca="1">IFERROR(OFFSET(DC[[#Headers],[Code Project]],MATCH(MYCS[[#This Row],[Project Code and Name ]],DC[Code Project],0),1),"")</f>
        <v/>
      </c>
      <c r="E360" s="92" t="str">
        <f ca="1">IFERROR(OFFSET(DC[[#Headers],[Code Project]],MATCH(MYCS[[#This Row],[Project Code and Name ]],DC[Code Project],0),6),"")</f>
        <v/>
      </c>
      <c r="F360" s="89"/>
      <c r="G360" s="89"/>
      <c r="H360" s="93"/>
      <c r="I360" s="93"/>
      <c r="J360" s="93"/>
      <c r="K360" s="93"/>
      <c r="L360" s="93"/>
      <c r="M360" s="93"/>
      <c r="N360" s="94">
        <f>J360+K360+L360+MYCS[[#This Row],[Non contractual commitments]]</f>
        <v>0</v>
      </c>
      <c r="O360" s="93"/>
      <c r="P360" s="93"/>
      <c r="Q360" s="93"/>
      <c r="R360" s="93"/>
      <c r="S360" s="93"/>
      <c r="T360" s="93"/>
      <c r="U360" s="94">
        <f>SUM(MYCS[[#This Row],[FY26-27 sum (signed)]:[Cumulative spending to end FY 24/25]],MYCS[[#This Row],[Approved budget FY 25/26]])</f>
        <v>0</v>
      </c>
      <c r="V360" s="95">
        <f>MYCS[[#This Row],[Total Project Commitments]]-MYCS[[#This Row],[Total approved cost of the project by DC (Value in UGX)]]</f>
        <v>0</v>
      </c>
      <c r="W360" s="89"/>
      <c r="X360" s="89"/>
      <c r="Y360" s="89"/>
      <c r="Z360" s="96"/>
    </row>
    <row r="361" spans="1:26" ht="21" x14ac:dyDescent="0.45">
      <c r="A361" s="89"/>
      <c r="B361" s="90" t="str">
        <f ca="1">IFERROR(OFFSET(DC[[#Headers],[Code Project]],MATCH(MYCS[[#This Row],[Project Code and Name ]],DC[Code Project],0),-3),"")</f>
        <v/>
      </c>
      <c r="C361" s="89"/>
      <c r="D361" s="91" t="str">
        <f ca="1">IFERROR(OFFSET(DC[[#Headers],[Code Project]],MATCH(MYCS[[#This Row],[Project Code and Name ]],DC[Code Project],0),1),"")</f>
        <v/>
      </c>
      <c r="E361" s="92" t="str">
        <f ca="1">IFERROR(OFFSET(DC[[#Headers],[Code Project]],MATCH(MYCS[[#This Row],[Project Code and Name ]],DC[Code Project],0),6),"")</f>
        <v/>
      </c>
      <c r="F361" s="89"/>
      <c r="G361" s="89"/>
      <c r="H361" s="93"/>
      <c r="I361" s="93"/>
      <c r="J361" s="93"/>
      <c r="K361" s="93"/>
      <c r="L361" s="93"/>
      <c r="M361" s="93"/>
      <c r="N361" s="94">
        <f>J361+K361+L361+MYCS[[#This Row],[Non contractual commitments]]</f>
        <v>0</v>
      </c>
      <c r="O361" s="93"/>
      <c r="P361" s="93"/>
      <c r="Q361" s="93"/>
      <c r="R361" s="93"/>
      <c r="S361" s="93"/>
      <c r="T361" s="93"/>
      <c r="U361" s="94">
        <f>SUM(MYCS[[#This Row],[FY26-27 sum (signed)]:[Cumulative spending to end FY 24/25]],MYCS[[#This Row],[Approved budget FY 25/26]])</f>
        <v>0</v>
      </c>
      <c r="V361" s="95">
        <f>MYCS[[#This Row],[Total Project Commitments]]-MYCS[[#This Row],[Total approved cost of the project by DC (Value in UGX)]]</f>
        <v>0</v>
      </c>
      <c r="W361" s="89"/>
      <c r="X361" s="89"/>
      <c r="Y361" s="89"/>
      <c r="Z361" s="96"/>
    </row>
    <row r="362" spans="1:26" ht="21" x14ac:dyDescent="0.45">
      <c r="A362" s="89"/>
      <c r="B362" s="90" t="str">
        <f ca="1">IFERROR(OFFSET(DC[[#Headers],[Code Project]],MATCH(MYCS[[#This Row],[Project Code and Name ]],DC[Code Project],0),-3),"")</f>
        <v/>
      </c>
      <c r="C362" s="89"/>
      <c r="D362" s="91" t="str">
        <f ca="1">IFERROR(OFFSET(DC[[#Headers],[Code Project]],MATCH(MYCS[[#This Row],[Project Code and Name ]],DC[Code Project],0),1),"")</f>
        <v/>
      </c>
      <c r="E362" s="92" t="str">
        <f ca="1">IFERROR(OFFSET(DC[[#Headers],[Code Project]],MATCH(MYCS[[#This Row],[Project Code and Name ]],DC[Code Project],0),6),"")</f>
        <v/>
      </c>
      <c r="F362" s="89"/>
      <c r="G362" s="89"/>
      <c r="H362" s="93"/>
      <c r="I362" s="93"/>
      <c r="J362" s="93"/>
      <c r="K362" s="93"/>
      <c r="L362" s="93"/>
      <c r="M362" s="93"/>
      <c r="N362" s="94">
        <f>J362+K362+L362+MYCS[[#This Row],[Non contractual commitments]]</f>
        <v>0</v>
      </c>
      <c r="O362" s="93"/>
      <c r="P362" s="93"/>
      <c r="Q362" s="93"/>
      <c r="R362" s="93"/>
      <c r="S362" s="93"/>
      <c r="T362" s="93"/>
      <c r="U362" s="94">
        <f>SUM(MYCS[[#This Row],[FY26-27 sum (signed)]:[Cumulative spending to end FY 24/25]],MYCS[[#This Row],[Approved budget FY 25/26]])</f>
        <v>0</v>
      </c>
      <c r="V362" s="95">
        <f>MYCS[[#This Row],[Total Project Commitments]]-MYCS[[#This Row],[Total approved cost of the project by DC (Value in UGX)]]</f>
        <v>0</v>
      </c>
      <c r="W362" s="89"/>
      <c r="X362" s="89"/>
      <c r="Y362" s="89"/>
      <c r="Z362" s="96"/>
    </row>
    <row r="363" spans="1:26" ht="21" x14ac:dyDescent="0.45">
      <c r="A363" s="89"/>
      <c r="B363" s="90" t="str">
        <f ca="1">IFERROR(OFFSET(DC[[#Headers],[Code Project]],MATCH(MYCS[[#This Row],[Project Code and Name ]],DC[Code Project],0),-3),"")</f>
        <v/>
      </c>
      <c r="C363" s="89"/>
      <c r="D363" s="91" t="str">
        <f ca="1">IFERROR(OFFSET(DC[[#Headers],[Code Project]],MATCH(MYCS[[#This Row],[Project Code and Name ]],DC[Code Project],0),1),"")</f>
        <v/>
      </c>
      <c r="E363" s="92" t="str">
        <f ca="1">IFERROR(OFFSET(DC[[#Headers],[Code Project]],MATCH(MYCS[[#This Row],[Project Code and Name ]],DC[Code Project],0),6),"")</f>
        <v/>
      </c>
      <c r="F363" s="89"/>
      <c r="G363" s="89"/>
      <c r="H363" s="93"/>
      <c r="I363" s="93"/>
      <c r="J363" s="93"/>
      <c r="K363" s="93"/>
      <c r="L363" s="93"/>
      <c r="M363" s="93"/>
      <c r="N363" s="94">
        <f>J363+K363+L363+MYCS[[#This Row],[Non contractual commitments]]</f>
        <v>0</v>
      </c>
      <c r="O363" s="93"/>
      <c r="P363" s="93"/>
      <c r="Q363" s="93"/>
      <c r="R363" s="93"/>
      <c r="S363" s="93"/>
      <c r="T363" s="93"/>
      <c r="U363" s="94">
        <f>SUM(MYCS[[#This Row],[FY26-27 sum (signed)]:[Cumulative spending to end FY 24/25]],MYCS[[#This Row],[Approved budget FY 25/26]])</f>
        <v>0</v>
      </c>
      <c r="V363" s="95">
        <f>MYCS[[#This Row],[Total Project Commitments]]-MYCS[[#This Row],[Total approved cost of the project by DC (Value in UGX)]]</f>
        <v>0</v>
      </c>
      <c r="W363" s="89"/>
      <c r="X363" s="89"/>
      <c r="Y363" s="89"/>
      <c r="Z363" s="96"/>
    </row>
    <row r="364" spans="1:26" ht="21" x14ac:dyDescent="0.45">
      <c r="A364" s="89"/>
      <c r="B364" s="90" t="str">
        <f ca="1">IFERROR(OFFSET(DC[[#Headers],[Code Project]],MATCH(MYCS[[#This Row],[Project Code and Name ]],DC[Code Project],0),-3),"")</f>
        <v/>
      </c>
      <c r="C364" s="89"/>
      <c r="D364" s="91" t="str">
        <f ca="1">IFERROR(OFFSET(DC[[#Headers],[Code Project]],MATCH(MYCS[[#This Row],[Project Code and Name ]],DC[Code Project],0),1),"")</f>
        <v/>
      </c>
      <c r="E364" s="92" t="str">
        <f ca="1">IFERROR(OFFSET(DC[[#Headers],[Code Project]],MATCH(MYCS[[#This Row],[Project Code and Name ]],DC[Code Project],0),6),"")</f>
        <v/>
      </c>
      <c r="F364" s="89"/>
      <c r="G364" s="89"/>
      <c r="H364" s="93"/>
      <c r="I364" s="93"/>
      <c r="J364" s="93"/>
      <c r="K364" s="93"/>
      <c r="L364" s="93"/>
      <c r="M364" s="93"/>
      <c r="N364" s="94">
        <f>J364+K364+L364+MYCS[[#This Row],[Non contractual commitments]]</f>
        <v>0</v>
      </c>
      <c r="O364" s="93"/>
      <c r="P364" s="93"/>
      <c r="Q364" s="93"/>
      <c r="R364" s="93"/>
      <c r="S364" s="93"/>
      <c r="T364" s="93"/>
      <c r="U364" s="94">
        <f>SUM(MYCS[[#This Row],[FY26-27 sum (signed)]:[Cumulative spending to end FY 24/25]],MYCS[[#This Row],[Approved budget FY 25/26]])</f>
        <v>0</v>
      </c>
      <c r="V364" s="95">
        <f>MYCS[[#This Row],[Total Project Commitments]]-MYCS[[#This Row],[Total approved cost of the project by DC (Value in UGX)]]</f>
        <v>0</v>
      </c>
      <c r="W364" s="89"/>
      <c r="X364" s="89"/>
      <c r="Y364" s="89"/>
      <c r="Z364" s="96"/>
    </row>
    <row r="365" spans="1:26" ht="21" x14ac:dyDescent="0.45">
      <c r="A365" s="89"/>
      <c r="B365" s="90" t="str">
        <f ca="1">IFERROR(OFFSET(DC[[#Headers],[Code Project]],MATCH(MYCS[[#This Row],[Project Code and Name ]],DC[Code Project],0),-3),"")</f>
        <v/>
      </c>
      <c r="C365" s="89"/>
      <c r="D365" s="91" t="str">
        <f ca="1">IFERROR(OFFSET(DC[[#Headers],[Code Project]],MATCH(MYCS[[#This Row],[Project Code and Name ]],DC[Code Project],0),1),"")</f>
        <v/>
      </c>
      <c r="E365" s="92" t="str">
        <f ca="1">IFERROR(OFFSET(DC[[#Headers],[Code Project]],MATCH(MYCS[[#This Row],[Project Code and Name ]],DC[Code Project],0),6),"")</f>
        <v/>
      </c>
      <c r="F365" s="89"/>
      <c r="G365" s="89"/>
      <c r="H365" s="93"/>
      <c r="I365" s="93"/>
      <c r="J365" s="93"/>
      <c r="K365" s="93"/>
      <c r="L365" s="93"/>
      <c r="M365" s="93"/>
      <c r="N365" s="94">
        <f>J365+K365+L365+MYCS[[#This Row],[Non contractual commitments]]</f>
        <v>0</v>
      </c>
      <c r="O365" s="93"/>
      <c r="P365" s="93"/>
      <c r="Q365" s="93"/>
      <c r="R365" s="93"/>
      <c r="S365" s="93"/>
      <c r="T365" s="93"/>
      <c r="U365" s="94">
        <f>SUM(MYCS[[#This Row],[FY26-27 sum (signed)]:[Cumulative spending to end FY 24/25]],MYCS[[#This Row],[Approved budget FY 25/26]])</f>
        <v>0</v>
      </c>
      <c r="V365" s="95">
        <f>MYCS[[#This Row],[Total Project Commitments]]-MYCS[[#This Row],[Total approved cost of the project by DC (Value in UGX)]]</f>
        <v>0</v>
      </c>
      <c r="W365" s="89"/>
      <c r="X365" s="89"/>
      <c r="Y365" s="89"/>
      <c r="Z365" s="96"/>
    </row>
    <row r="366" spans="1:26" ht="21" x14ac:dyDescent="0.45">
      <c r="A366" s="89"/>
      <c r="B366" s="90" t="str">
        <f ca="1">IFERROR(OFFSET(DC[[#Headers],[Code Project]],MATCH(MYCS[[#This Row],[Project Code and Name ]],DC[Code Project],0),-3),"")</f>
        <v/>
      </c>
      <c r="C366" s="89"/>
      <c r="D366" s="91" t="str">
        <f ca="1">IFERROR(OFFSET(DC[[#Headers],[Code Project]],MATCH(MYCS[[#This Row],[Project Code and Name ]],DC[Code Project],0),1),"")</f>
        <v/>
      </c>
      <c r="E366" s="92" t="str">
        <f ca="1">IFERROR(OFFSET(DC[[#Headers],[Code Project]],MATCH(MYCS[[#This Row],[Project Code and Name ]],DC[Code Project],0),6),"")</f>
        <v/>
      </c>
      <c r="F366" s="89"/>
      <c r="G366" s="89"/>
      <c r="H366" s="93"/>
      <c r="I366" s="93"/>
      <c r="J366" s="93"/>
      <c r="K366" s="93"/>
      <c r="L366" s="93"/>
      <c r="M366" s="93"/>
      <c r="N366" s="94">
        <f>J366+K366+L366+MYCS[[#This Row],[Non contractual commitments]]</f>
        <v>0</v>
      </c>
      <c r="O366" s="93"/>
      <c r="P366" s="93"/>
      <c r="Q366" s="93"/>
      <c r="R366" s="93"/>
      <c r="S366" s="93"/>
      <c r="T366" s="93"/>
      <c r="U366" s="94">
        <f>SUM(MYCS[[#This Row],[FY26-27 sum (signed)]:[Cumulative spending to end FY 24/25]],MYCS[[#This Row],[Approved budget FY 25/26]])</f>
        <v>0</v>
      </c>
      <c r="V366" s="95">
        <f>MYCS[[#This Row],[Total Project Commitments]]-MYCS[[#This Row],[Total approved cost of the project by DC (Value in UGX)]]</f>
        <v>0</v>
      </c>
      <c r="W366" s="89"/>
      <c r="X366" s="89"/>
      <c r="Y366" s="89"/>
      <c r="Z366" s="96"/>
    </row>
    <row r="367" spans="1:26" ht="21" x14ac:dyDescent="0.45">
      <c r="A367" s="89"/>
      <c r="B367" s="90" t="str">
        <f ca="1">IFERROR(OFFSET(DC[[#Headers],[Code Project]],MATCH(MYCS[[#This Row],[Project Code and Name ]],DC[Code Project],0),-3),"")</f>
        <v/>
      </c>
      <c r="C367" s="89"/>
      <c r="D367" s="91" t="str">
        <f ca="1">IFERROR(OFFSET(DC[[#Headers],[Code Project]],MATCH(MYCS[[#This Row],[Project Code and Name ]],DC[Code Project],0),1),"")</f>
        <v/>
      </c>
      <c r="E367" s="92" t="str">
        <f ca="1">IFERROR(OFFSET(DC[[#Headers],[Code Project]],MATCH(MYCS[[#This Row],[Project Code and Name ]],DC[Code Project],0),6),"")</f>
        <v/>
      </c>
      <c r="F367" s="89"/>
      <c r="G367" s="89"/>
      <c r="H367" s="93"/>
      <c r="I367" s="93"/>
      <c r="J367" s="93"/>
      <c r="K367" s="93"/>
      <c r="L367" s="93"/>
      <c r="M367" s="93"/>
      <c r="N367" s="94">
        <f>J367+K367+L367+MYCS[[#This Row],[Non contractual commitments]]</f>
        <v>0</v>
      </c>
      <c r="O367" s="93"/>
      <c r="P367" s="93"/>
      <c r="Q367" s="93"/>
      <c r="R367" s="93"/>
      <c r="S367" s="93"/>
      <c r="T367" s="93"/>
      <c r="U367" s="94">
        <f>SUM(MYCS[[#This Row],[FY26-27 sum (signed)]:[Cumulative spending to end FY 24/25]],MYCS[[#This Row],[Approved budget FY 25/26]])</f>
        <v>0</v>
      </c>
      <c r="V367" s="95">
        <f>MYCS[[#This Row],[Total Project Commitments]]-MYCS[[#This Row],[Total approved cost of the project by DC (Value in UGX)]]</f>
        <v>0</v>
      </c>
      <c r="W367" s="89"/>
      <c r="X367" s="89"/>
      <c r="Y367" s="89"/>
      <c r="Z367" s="96"/>
    </row>
    <row r="368" spans="1:26" ht="21" x14ac:dyDescent="0.45">
      <c r="A368" s="89"/>
      <c r="B368" s="90" t="str">
        <f ca="1">IFERROR(OFFSET(DC[[#Headers],[Code Project]],MATCH(MYCS[[#This Row],[Project Code and Name ]],DC[Code Project],0),-3),"")</f>
        <v/>
      </c>
      <c r="C368" s="89"/>
      <c r="D368" s="91" t="str">
        <f ca="1">IFERROR(OFFSET(DC[[#Headers],[Code Project]],MATCH(MYCS[[#This Row],[Project Code and Name ]],DC[Code Project],0),1),"")</f>
        <v/>
      </c>
      <c r="E368" s="92" t="str">
        <f ca="1">IFERROR(OFFSET(DC[[#Headers],[Code Project]],MATCH(MYCS[[#This Row],[Project Code and Name ]],DC[Code Project],0),6),"")</f>
        <v/>
      </c>
      <c r="F368" s="89"/>
      <c r="G368" s="89"/>
      <c r="H368" s="93"/>
      <c r="I368" s="93"/>
      <c r="J368" s="93"/>
      <c r="K368" s="93"/>
      <c r="L368" s="93"/>
      <c r="M368" s="93"/>
      <c r="N368" s="94">
        <f>J368+K368+L368+MYCS[[#This Row],[Non contractual commitments]]</f>
        <v>0</v>
      </c>
      <c r="O368" s="93"/>
      <c r="P368" s="93"/>
      <c r="Q368" s="93"/>
      <c r="R368" s="93"/>
      <c r="S368" s="93"/>
      <c r="T368" s="93"/>
      <c r="U368" s="94">
        <f>SUM(MYCS[[#This Row],[FY26-27 sum (signed)]:[Cumulative spending to end FY 24/25]],MYCS[[#This Row],[Approved budget FY 25/26]])</f>
        <v>0</v>
      </c>
      <c r="V368" s="95">
        <f>MYCS[[#This Row],[Total Project Commitments]]-MYCS[[#This Row],[Total approved cost of the project by DC (Value in UGX)]]</f>
        <v>0</v>
      </c>
      <c r="W368" s="89"/>
      <c r="X368" s="89"/>
      <c r="Y368" s="89"/>
      <c r="Z368" s="96"/>
    </row>
    <row r="369" spans="1:26" ht="21" x14ac:dyDescent="0.45">
      <c r="A369" s="89"/>
      <c r="B369" s="90" t="str">
        <f ca="1">IFERROR(OFFSET(DC[[#Headers],[Code Project]],MATCH(MYCS[[#This Row],[Project Code and Name ]],DC[Code Project],0),-3),"")</f>
        <v/>
      </c>
      <c r="C369" s="89"/>
      <c r="D369" s="91" t="str">
        <f ca="1">IFERROR(OFFSET(DC[[#Headers],[Code Project]],MATCH(MYCS[[#This Row],[Project Code and Name ]],DC[Code Project],0),1),"")</f>
        <v/>
      </c>
      <c r="E369" s="92" t="str">
        <f ca="1">IFERROR(OFFSET(DC[[#Headers],[Code Project]],MATCH(MYCS[[#This Row],[Project Code and Name ]],DC[Code Project],0),6),"")</f>
        <v/>
      </c>
      <c r="F369" s="89"/>
      <c r="G369" s="89"/>
      <c r="H369" s="93"/>
      <c r="I369" s="93"/>
      <c r="J369" s="93"/>
      <c r="K369" s="93"/>
      <c r="L369" s="93"/>
      <c r="M369" s="93"/>
      <c r="N369" s="94">
        <f>J369+K369+L369+MYCS[[#This Row],[Non contractual commitments]]</f>
        <v>0</v>
      </c>
      <c r="O369" s="93"/>
      <c r="P369" s="93"/>
      <c r="Q369" s="93"/>
      <c r="R369" s="93"/>
      <c r="S369" s="93"/>
      <c r="T369" s="93"/>
      <c r="U369" s="94">
        <f>SUM(MYCS[[#This Row],[FY26-27 sum (signed)]:[Cumulative spending to end FY 24/25]],MYCS[[#This Row],[Approved budget FY 25/26]])</f>
        <v>0</v>
      </c>
      <c r="V369" s="95">
        <f>MYCS[[#This Row],[Total Project Commitments]]-MYCS[[#This Row],[Total approved cost of the project by DC (Value in UGX)]]</f>
        <v>0</v>
      </c>
      <c r="W369" s="89"/>
      <c r="X369" s="89"/>
      <c r="Y369" s="89"/>
      <c r="Z369" s="96"/>
    </row>
    <row r="370" spans="1:26" ht="21" x14ac:dyDescent="0.45">
      <c r="A370" s="89"/>
      <c r="B370" s="90" t="str">
        <f ca="1">IFERROR(OFFSET(DC[[#Headers],[Code Project]],MATCH(MYCS[[#This Row],[Project Code and Name ]],DC[Code Project],0),-3),"")</f>
        <v/>
      </c>
      <c r="C370" s="89"/>
      <c r="D370" s="91" t="str">
        <f ca="1">IFERROR(OFFSET(DC[[#Headers],[Code Project]],MATCH(MYCS[[#This Row],[Project Code and Name ]],DC[Code Project],0),1),"")</f>
        <v/>
      </c>
      <c r="E370" s="92" t="str">
        <f ca="1">IFERROR(OFFSET(DC[[#Headers],[Code Project]],MATCH(MYCS[[#This Row],[Project Code and Name ]],DC[Code Project],0),6),"")</f>
        <v/>
      </c>
      <c r="F370" s="89"/>
      <c r="G370" s="89"/>
      <c r="H370" s="93"/>
      <c r="I370" s="93"/>
      <c r="J370" s="93"/>
      <c r="K370" s="93"/>
      <c r="L370" s="93"/>
      <c r="M370" s="93"/>
      <c r="N370" s="94">
        <f>J370+K370+L370+MYCS[[#This Row],[Non contractual commitments]]</f>
        <v>0</v>
      </c>
      <c r="O370" s="93"/>
      <c r="P370" s="93"/>
      <c r="Q370" s="93"/>
      <c r="R370" s="93"/>
      <c r="S370" s="93"/>
      <c r="T370" s="93"/>
      <c r="U370" s="94">
        <f>SUM(MYCS[[#This Row],[FY26-27 sum (signed)]:[Cumulative spending to end FY 24/25]],MYCS[[#This Row],[Approved budget FY 25/26]])</f>
        <v>0</v>
      </c>
      <c r="V370" s="95">
        <f>MYCS[[#This Row],[Total Project Commitments]]-MYCS[[#This Row],[Total approved cost of the project by DC (Value in UGX)]]</f>
        <v>0</v>
      </c>
      <c r="W370" s="89"/>
      <c r="X370" s="89"/>
      <c r="Y370" s="89"/>
      <c r="Z370" s="96"/>
    </row>
    <row r="371" spans="1:26" ht="21" x14ac:dyDescent="0.45">
      <c r="A371" s="89"/>
      <c r="B371" s="90" t="str">
        <f ca="1">IFERROR(OFFSET(DC[[#Headers],[Code Project]],MATCH(MYCS[[#This Row],[Project Code and Name ]],DC[Code Project],0),-3),"")</f>
        <v/>
      </c>
      <c r="C371" s="89"/>
      <c r="D371" s="91" t="str">
        <f ca="1">IFERROR(OFFSET(DC[[#Headers],[Code Project]],MATCH(MYCS[[#This Row],[Project Code and Name ]],DC[Code Project],0),1),"")</f>
        <v/>
      </c>
      <c r="E371" s="92" t="str">
        <f ca="1">IFERROR(OFFSET(DC[[#Headers],[Code Project]],MATCH(MYCS[[#This Row],[Project Code and Name ]],DC[Code Project],0),6),"")</f>
        <v/>
      </c>
      <c r="F371" s="89"/>
      <c r="G371" s="89"/>
      <c r="H371" s="93"/>
      <c r="I371" s="93"/>
      <c r="J371" s="93"/>
      <c r="K371" s="93"/>
      <c r="L371" s="93"/>
      <c r="M371" s="93"/>
      <c r="N371" s="94">
        <f>J371+K371+L371+MYCS[[#This Row],[Non contractual commitments]]</f>
        <v>0</v>
      </c>
      <c r="O371" s="93"/>
      <c r="P371" s="93"/>
      <c r="Q371" s="93"/>
      <c r="R371" s="93"/>
      <c r="S371" s="93"/>
      <c r="T371" s="93"/>
      <c r="U371" s="94">
        <f>SUM(MYCS[[#This Row],[FY26-27 sum (signed)]:[Cumulative spending to end FY 24/25]],MYCS[[#This Row],[Approved budget FY 25/26]])</f>
        <v>0</v>
      </c>
      <c r="V371" s="95">
        <f>MYCS[[#This Row],[Total Project Commitments]]-MYCS[[#This Row],[Total approved cost of the project by DC (Value in UGX)]]</f>
        <v>0</v>
      </c>
      <c r="W371" s="89"/>
      <c r="X371" s="89"/>
      <c r="Y371" s="89"/>
      <c r="Z371" s="96"/>
    </row>
    <row r="372" spans="1:26" ht="21" x14ac:dyDescent="0.45">
      <c r="A372" s="89"/>
      <c r="B372" s="90" t="str">
        <f ca="1">IFERROR(OFFSET(DC[[#Headers],[Code Project]],MATCH(MYCS[[#This Row],[Project Code and Name ]],DC[Code Project],0),-3),"")</f>
        <v/>
      </c>
      <c r="C372" s="89"/>
      <c r="D372" s="91" t="str">
        <f ca="1">IFERROR(OFFSET(DC[[#Headers],[Code Project]],MATCH(MYCS[[#This Row],[Project Code and Name ]],DC[Code Project],0),1),"")</f>
        <v/>
      </c>
      <c r="E372" s="92" t="str">
        <f ca="1">IFERROR(OFFSET(DC[[#Headers],[Code Project]],MATCH(MYCS[[#This Row],[Project Code and Name ]],DC[Code Project],0),6),"")</f>
        <v/>
      </c>
      <c r="F372" s="89"/>
      <c r="G372" s="89"/>
      <c r="H372" s="93"/>
      <c r="I372" s="93"/>
      <c r="J372" s="93"/>
      <c r="K372" s="93"/>
      <c r="L372" s="93"/>
      <c r="M372" s="93"/>
      <c r="N372" s="94">
        <f>J372+K372+L372+MYCS[[#This Row],[Non contractual commitments]]</f>
        <v>0</v>
      </c>
      <c r="O372" s="93"/>
      <c r="P372" s="93"/>
      <c r="Q372" s="93"/>
      <c r="R372" s="93"/>
      <c r="S372" s="93"/>
      <c r="T372" s="93"/>
      <c r="U372" s="94">
        <f>SUM(MYCS[[#This Row],[FY26-27 sum (signed)]:[Cumulative spending to end FY 24/25]],MYCS[[#This Row],[Approved budget FY 25/26]])</f>
        <v>0</v>
      </c>
      <c r="V372" s="95">
        <f>MYCS[[#This Row],[Total Project Commitments]]-MYCS[[#This Row],[Total approved cost of the project by DC (Value in UGX)]]</f>
        <v>0</v>
      </c>
      <c r="W372" s="89"/>
      <c r="X372" s="89"/>
      <c r="Y372" s="89"/>
      <c r="Z372" s="96"/>
    </row>
    <row r="373" spans="1:26" ht="21" x14ac:dyDescent="0.45">
      <c r="A373" s="89"/>
      <c r="B373" s="90" t="str">
        <f ca="1">IFERROR(OFFSET(DC[[#Headers],[Code Project]],MATCH(MYCS[[#This Row],[Project Code and Name ]],DC[Code Project],0),-3),"")</f>
        <v/>
      </c>
      <c r="C373" s="89"/>
      <c r="D373" s="91" t="str">
        <f ca="1">IFERROR(OFFSET(DC[[#Headers],[Code Project]],MATCH(MYCS[[#This Row],[Project Code and Name ]],DC[Code Project],0),1),"")</f>
        <v/>
      </c>
      <c r="E373" s="92" t="str">
        <f ca="1">IFERROR(OFFSET(DC[[#Headers],[Code Project]],MATCH(MYCS[[#This Row],[Project Code and Name ]],DC[Code Project],0),6),"")</f>
        <v/>
      </c>
      <c r="F373" s="89"/>
      <c r="G373" s="89"/>
      <c r="H373" s="93"/>
      <c r="I373" s="93"/>
      <c r="J373" s="93"/>
      <c r="K373" s="93"/>
      <c r="L373" s="93"/>
      <c r="M373" s="93"/>
      <c r="N373" s="94">
        <f>J373+K373+L373+MYCS[[#This Row],[Non contractual commitments]]</f>
        <v>0</v>
      </c>
      <c r="O373" s="93"/>
      <c r="P373" s="93"/>
      <c r="Q373" s="93"/>
      <c r="R373" s="93"/>
      <c r="S373" s="93"/>
      <c r="T373" s="93"/>
      <c r="U373" s="94">
        <f>SUM(MYCS[[#This Row],[FY26-27 sum (signed)]:[Cumulative spending to end FY 24/25]],MYCS[[#This Row],[Approved budget FY 25/26]])</f>
        <v>0</v>
      </c>
      <c r="V373" s="95">
        <f>MYCS[[#This Row],[Total Project Commitments]]-MYCS[[#This Row],[Total approved cost of the project by DC (Value in UGX)]]</f>
        <v>0</v>
      </c>
      <c r="W373" s="89"/>
      <c r="X373" s="89"/>
      <c r="Y373" s="89"/>
      <c r="Z373" s="96"/>
    </row>
    <row r="374" spans="1:26" ht="21" x14ac:dyDescent="0.45">
      <c r="A374" s="89"/>
      <c r="B374" s="90" t="str">
        <f ca="1">IFERROR(OFFSET(DC[[#Headers],[Code Project]],MATCH(MYCS[[#This Row],[Project Code and Name ]],DC[Code Project],0),-3),"")</f>
        <v/>
      </c>
      <c r="C374" s="89"/>
      <c r="D374" s="91" t="str">
        <f ca="1">IFERROR(OFFSET(DC[[#Headers],[Code Project]],MATCH(MYCS[[#This Row],[Project Code and Name ]],DC[Code Project],0),1),"")</f>
        <v/>
      </c>
      <c r="E374" s="92" t="str">
        <f ca="1">IFERROR(OFFSET(DC[[#Headers],[Code Project]],MATCH(MYCS[[#This Row],[Project Code and Name ]],DC[Code Project],0),6),"")</f>
        <v/>
      </c>
      <c r="F374" s="89"/>
      <c r="G374" s="89"/>
      <c r="H374" s="93"/>
      <c r="I374" s="93"/>
      <c r="J374" s="93"/>
      <c r="K374" s="93"/>
      <c r="L374" s="93"/>
      <c r="M374" s="93"/>
      <c r="N374" s="94">
        <f>J374+K374+L374+MYCS[[#This Row],[Non contractual commitments]]</f>
        <v>0</v>
      </c>
      <c r="O374" s="93"/>
      <c r="P374" s="93"/>
      <c r="Q374" s="93"/>
      <c r="R374" s="93"/>
      <c r="S374" s="93"/>
      <c r="T374" s="93"/>
      <c r="U374" s="94">
        <f>SUM(MYCS[[#This Row],[FY26-27 sum (signed)]:[Cumulative spending to end FY 24/25]],MYCS[[#This Row],[Approved budget FY 25/26]])</f>
        <v>0</v>
      </c>
      <c r="V374" s="95">
        <f>MYCS[[#This Row],[Total Project Commitments]]-MYCS[[#This Row],[Total approved cost of the project by DC (Value in UGX)]]</f>
        <v>0</v>
      </c>
      <c r="W374" s="89"/>
      <c r="X374" s="89"/>
      <c r="Y374" s="89"/>
      <c r="Z374" s="96"/>
    </row>
    <row r="375" spans="1:26" ht="21" x14ac:dyDescent="0.45">
      <c r="A375" s="89"/>
      <c r="B375" s="90" t="str">
        <f ca="1">IFERROR(OFFSET(DC[[#Headers],[Code Project]],MATCH(MYCS[[#This Row],[Project Code and Name ]],DC[Code Project],0),-3),"")</f>
        <v/>
      </c>
      <c r="C375" s="89"/>
      <c r="D375" s="91" t="str">
        <f ca="1">IFERROR(OFFSET(DC[[#Headers],[Code Project]],MATCH(MYCS[[#This Row],[Project Code and Name ]],DC[Code Project],0),1),"")</f>
        <v/>
      </c>
      <c r="E375" s="92" t="str">
        <f ca="1">IFERROR(OFFSET(DC[[#Headers],[Code Project]],MATCH(MYCS[[#This Row],[Project Code and Name ]],DC[Code Project],0),6),"")</f>
        <v/>
      </c>
      <c r="F375" s="89"/>
      <c r="G375" s="89"/>
      <c r="H375" s="93"/>
      <c r="I375" s="93"/>
      <c r="J375" s="93"/>
      <c r="K375" s="93"/>
      <c r="L375" s="93"/>
      <c r="M375" s="93"/>
      <c r="N375" s="94">
        <f>J375+K375+L375+MYCS[[#This Row],[Non contractual commitments]]</f>
        <v>0</v>
      </c>
      <c r="O375" s="93"/>
      <c r="P375" s="93"/>
      <c r="Q375" s="93"/>
      <c r="R375" s="93"/>
      <c r="S375" s="93"/>
      <c r="T375" s="93"/>
      <c r="U375" s="94">
        <f>SUM(MYCS[[#This Row],[FY26-27 sum (signed)]:[Cumulative spending to end FY 24/25]],MYCS[[#This Row],[Approved budget FY 25/26]])</f>
        <v>0</v>
      </c>
      <c r="V375" s="95">
        <f>MYCS[[#This Row],[Total Project Commitments]]-MYCS[[#This Row],[Total approved cost of the project by DC (Value in UGX)]]</f>
        <v>0</v>
      </c>
      <c r="W375" s="89"/>
      <c r="X375" s="89"/>
      <c r="Y375" s="89"/>
      <c r="Z375" s="96"/>
    </row>
    <row r="376" spans="1:26" ht="21" x14ac:dyDescent="0.45">
      <c r="A376" s="89"/>
      <c r="B376" s="90" t="str">
        <f ca="1">IFERROR(OFFSET(DC[[#Headers],[Code Project]],MATCH(MYCS[[#This Row],[Project Code and Name ]],DC[Code Project],0),-3),"")</f>
        <v/>
      </c>
      <c r="C376" s="89"/>
      <c r="D376" s="91" t="str">
        <f ca="1">IFERROR(OFFSET(DC[[#Headers],[Code Project]],MATCH(MYCS[[#This Row],[Project Code and Name ]],DC[Code Project],0),1),"")</f>
        <v/>
      </c>
      <c r="E376" s="92" t="str">
        <f ca="1">IFERROR(OFFSET(DC[[#Headers],[Code Project]],MATCH(MYCS[[#This Row],[Project Code and Name ]],DC[Code Project],0),6),"")</f>
        <v/>
      </c>
      <c r="F376" s="89"/>
      <c r="G376" s="89"/>
      <c r="H376" s="93"/>
      <c r="I376" s="93"/>
      <c r="J376" s="93"/>
      <c r="K376" s="93"/>
      <c r="L376" s="93"/>
      <c r="M376" s="93"/>
      <c r="N376" s="94">
        <f>J376+K376+L376+MYCS[[#This Row],[Non contractual commitments]]</f>
        <v>0</v>
      </c>
      <c r="O376" s="93"/>
      <c r="P376" s="93"/>
      <c r="Q376" s="93"/>
      <c r="R376" s="93"/>
      <c r="S376" s="93"/>
      <c r="T376" s="93"/>
      <c r="U376" s="94">
        <f>SUM(MYCS[[#This Row],[FY26-27 sum (signed)]:[Cumulative spending to end FY 24/25]],MYCS[[#This Row],[Approved budget FY 25/26]])</f>
        <v>0</v>
      </c>
      <c r="V376" s="95">
        <f>MYCS[[#This Row],[Total Project Commitments]]-MYCS[[#This Row],[Total approved cost of the project by DC (Value in UGX)]]</f>
        <v>0</v>
      </c>
      <c r="W376" s="89"/>
      <c r="X376" s="89"/>
      <c r="Y376" s="89"/>
      <c r="Z376" s="96"/>
    </row>
    <row r="377" spans="1:26" ht="21" x14ac:dyDescent="0.45">
      <c r="A377" s="89"/>
      <c r="B377" s="90" t="str">
        <f ca="1">IFERROR(OFFSET(DC[[#Headers],[Code Project]],MATCH(MYCS[[#This Row],[Project Code and Name ]],DC[Code Project],0),-3),"")</f>
        <v/>
      </c>
      <c r="C377" s="89"/>
      <c r="D377" s="91" t="str">
        <f ca="1">IFERROR(OFFSET(DC[[#Headers],[Code Project]],MATCH(MYCS[[#This Row],[Project Code and Name ]],DC[Code Project],0),1),"")</f>
        <v/>
      </c>
      <c r="E377" s="92" t="str">
        <f ca="1">IFERROR(OFFSET(DC[[#Headers],[Code Project]],MATCH(MYCS[[#This Row],[Project Code and Name ]],DC[Code Project],0),6),"")</f>
        <v/>
      </c>
      <c r="F377" s="89"/>
      <c r="G377" s="89"/>
      <c r="H377" s="93"/>
      <c r="I377" s="93"/>
      <c r="J377" s="93"/>
      <c r="K377" s="93"/>
      <c r="L377" s="93"/>
      <c r="M377" s="93"/>
      <c r="N377" s="94">
        <f>J377+K377+L377+MYCS[[#This Row],[Non contractual commitments]]</f>
        <v>0</v>
      </c>
      <c r="O377" s="93"/>
      <c r="P377" s="93"/>
      <c r="Q377" s="93"/>
      <c r="R377" s="93"/>
      <c r="S377" s="93"/>
      <c r="T377" s="93"/>
      <c r="U377" s="94">
        <f>SUM(MYCS[[#This Row],[FY26-27 sum (signed)]:[Cumulative spending to end FY 24/25]],MYCS[[#This Row],[Approved budget FY 25/26]])</f>
        <v>0</v>
      </c>
      <c r="V377" s="95">
        <f>MYCS[[#This Row],[Total Project Commitments]]-MYCS[[#This Row],[Total approved cost of the project by DC (Value in UGX)]]</f>
        <v>0</v>
      </c>
      <c r="W377" s="89"/>
      <c r="X377" s="89"/>
      <c r="Y377" s="89"/>
      <c r="Z377" s="96"/>
    </row>
    <row r="378" spans="1:26" ht="21" x14ac:dyDescent="0.45">
      <c r="A378" s="89"/>
      <c r="B378" s="90" t="str">
        <f ca="1">IFERROR(OFFSET(DC[[#Headers],[Code Project]],MATCH(MYCS[[#This Row],[Project Code and Name ]],DC[Code Project],0),-3),"")</f>
        <v/>
      </c>
      <c r="C378" s="89"/>
      <c r="D378" s="91" t="str">
        <f ca="1">IFERROR(OFFSET(DC[[#Headers],[Code Project]],MATCH(MYCS[[#This Row],[Project Code and Name ]],DC[Code Project],0),1),"")</f>
        <v/>
      </c>
      <c r="E378" s="92" t="str">
        <f ca="1">IFERROR(OFFSET(DC[[#Headers],[Code Project]],MATCH(MYCS[[#This Row],[Project Code and Name ]],DC[Code Project],0),6),"")</f>
        <v/>
      </c>
      <c r="F378" s="89"/>
      <c r="G378" s="89"/>
      <c r="H378" s="93"/>
      <c r="I378" s="93"/>
      <c r="J378" s="93"/>
      <c r="K378" s="93"/>
      <c r="L378" s="93"/>
      <c r="M378" s="93"/>
      <c r="N378" s="94">
        <f>J378+K378+L378+MYCS[[#This Row],[Non contractual commitments]]</f>
        <v>0</v>
      </c>
      <c r="O378" s="93"/>
      <c r="P378" s="93"/>
      <c r="Q378" s="93"/>
      <c r="R378" s="93"/>
      <c r="S378" s="93"/>
      <c r="T378" s="93"/>
      <c r="U378" s="94">
        <f>SUM(MYCS[[#This Row],[FY26-27 sum (signed)]:[Cumulative spending to end FY 24/25]],MYCS[[#This Row],[Approved budget FY 25/26]])</f>
        <v>0</v>
      </c>
      <c r="V378" s="95">
        <f>MYCS[[#This Row],[Total Project Commitments]]-MYCS[[#This Row],[Total approved cost of the project by DC (Value in UGX)]]</f>
        <v>0</v>
      </c>
      <c r="W378" s="89"/>
      <c r="X378" s="89"/>
      <c r="Y378" s="89"/>
      <c r="Z378" s="96"/>
    </row>
    <row r="379" spans="1:26" ht="21" x14ac:dyDescent="0.45">
      <c r="A379" s="89"/>
      <c r="B379" s="90" t="str">
        <f ca="1">IFERROR(OFFSET(DC[[#Headers],[Code Project]],MATCH(MYCS[[#This Row],[Project Code and Name ]],DC[Code Project],0),-3),"")</f>
        <v/>
      </c>
      <c r="C379" s="89"/>
      <c r="D379" s="91" t="str">
        <f ca="1">IFERROR(OFFSET(DC[[#Headers],[Code Project]],MATCH(MYCS[[#This Row],[Project Code and Name ]],DC[Code Project],0),1),"")</f>
        <v/>
      </c>
      <c r="E379" s="92" t="str">
        <f ca="1">IFERROR(OFFSET(DC[[#Headers],[Code Project]],MATCH(MYCS[[#This Row],[Project Code and Name ]],DC[Code Project],0),6),"")</f>
        <v/>
      </c>
      <c r="F379" s="89"/>
      <c r="G379" s="89"/>
      <c r="H379" s="93"/>
      <c r="I379" s="93"/>
      <c r="J379" s="93"/>
      <c r="K379" s="93"/>
      <c r="L379" s="93"/>
      <c r="M379" s="93"/>
      <c r="N379" s="94">
        <f>J379+K379+L379+MYCS[[#This Row],[Non contractual commitments]]</f>
        <v>0</v>
      </c>
      <c r="O379" s="93"/>
      <c r="P379" s="93"/>
      <c r="Q379" s="93"/>
      <c r="R379" s="93"/>
      <c r="S379" s="93"/>
      <c r="T379" s="93"/>
      <c r="U379" s="94">
        <f>SUM(MYCS[[#This Row],[FY26-27 sum (signed)]:[Cumulative spending to end FY 24/25]],MYCS[[#This Row],[Approved budget FY 25/26]])</f>
        <v>0</v>
      </c>
      <c r="V379" s="95">
        <f>MYCS[[#This Row],[Total Project Commitments]]-MYCS[[#This Row],[Total approved cost of the project by DC (Value in UGX)]]</f>
        <v>0</v>
      </c>
      <c r="W379" s="89"/>
      <c r="X379" s="89"/>
      <c r="Y379" s="89"/>
      <c r="Z379" s="96"/>
    </row>
    <row r="380" spans="1:26" ht="21" x14ac:dyDescent="0.45">
      <c r="A380" s="89"/>
      <c r="B380" s="90" t="str">
        <f ca="1">IFERROR(OFFSET(DC[[#Headers],[Code Project]],MATCH(MYCS[[#This Row],[Project Code and Name ]],DC[Code Project],0),-3),"")</f>
        <v/>
      </c>
      <c r="C380" s="89"/>
      <c r="D380" s="91" t="str">
        <f ca="1">IFERROR(OFFSET(DC[[#Headers],[Code Project]],MATCH(MYCS[[#This Row],[Project Code and Name ]],DC[Code Project],0),1),"")</f>
        <v/>
      </c>
      <c r="E380" s="92" t="str">
        <f ca="1">IFERROR(OFFSET(DC[[#Headers],[Code Project]],MATCH(MYCS[[#This Row],[Project Code and Name ]],DC[Code Project],0),6),"")</f>
        <v/>
      </c>
      <c r="F380" s="89"/>
      <c r="G380" s="89"/>
      <c r="H380" s="93"/>
      <c r="I380" s="93"/>
      <c r="J380" s="93"/>
      <c r="K380" s="93"/>
      <c r="L380" s="93"/>
      <c r="M380" s="93"/>
      <c r="N380" s="94">
        <f>J380+K380+L380+MYCS[[#This Row],[Non contractual commitments]]</f>
        <v>0</v>
      </c>
      <c r="O380" s="93"/>
      <c r="P380" s="93"/>
      <c r="Q380" s="93"/>
      <c r="R380" s="93"/>
      <c r="S380" s="93"/>
      <c r="T380" s="93"/>
      <c r="U380" s="94">
        <f>SUM(MYCS[[#This Row],[FY26-27 sum (signed)]:[Cumulative spending to end FY 24/25]],MYCS[[#This Row],[Approved budget FY 25/26]])</f>
        <v>0</v>
      </c>
      <c r="V380" s="95">
        <f>MYCS[[#This Row],[Total Project Commitments]]-MYCS[[#This Row],[Total approved cost of the project by DC (Value in UGX)]]</f>
        <v>0</v>
      </c>
      <c r="W380" s="89"/>
      <c r="X380" s="89"/>
      <c r="Y380" s="89"/>
      <c r="Z380" s="96"/>
    </row>
    <row r="381" spans="1:26" ht="21" x14ac:dyDescent="0.45">
      <c r="A381" s="89"/>
      <c r="B381" s="90" t="str">
        <f ca="1">IFERROR(OFFSET(DC[[#Headers],[Code Project]],MATCH(MYCS[[#This Row],[Project Code and Name ]],DC[Code Project],0),-3),"")</f>
        <v/>
      </c>
      <c r="C381" s="89"/>
      <c r="D381" s="91" t="str">
        <f ca="1">IFERROR(OFFSET(DC[[#Headers],[Code Project]],MATCH(MYCS[[#This Row],[Project Code and Name ]],DC[Code Project],0),1),"")</f>
        <v/>
      </c>
      <c r="E381" s="92" t="str">
        <f ca="1">IFERROR(OFFSET(DC[[#Headers],[Code Project]],MATCH(MYCS[[#This Row],[Project Code and Name ]],DC[Code Project],0),6),"")</f>
        <v/>
      </c>
      <c r="F381" s="89"/>
      <c r="G381" s="89"/>
      <c r="H381" s="93"/>
      <c r="I381" s="93"/>
      <c r="J381" s="93"/>
      <c r="K381" s="93"/>
      <c r="L381" s="93"/>
      <c r="M381" s="93"/>
      <c r="N381" s="94">
        <f>J381+K381+L381+MYCS[[#This Row],[Non contractual commitments]]</f>
        <v>0</v>
      </c>
      <c r="O381" s="93"/>
      <c r="P381" s="93"/>
      <c r="Q381" s="93"/>
      <c r="R381" s="93"/>
      <c r="S381" s="93"/>
      <c r="T381" s="93"/>
      <c r="U381" s="94">
        <f>SUM(MYCS[[#This Row],[FY26-27 sum (signed)]:[Cumulative spending to end FY 24/25]],MYCS[[#This Row],[Approved budget FY 25/26]])</f>
        <v>0</v>
      </c>
      <c r="V381" s="95">
        <f>MYCS[[#This Row],[Total Project Commitments]]-MYCS[[#This Row],[Total approved cost of the project by DC (Value in UGX)]]</f>
        <v>0</v>
      </c>
      <c r="W381" s="89"/>
      <c r="X381" s="89"/>
      <c r="Y381" s="89"/>
      <c r="Z381" s="96"/>
    </row>
    <row r="382" spans="1:26" ht="21" x14ac:dyDescent="0.45">
      <c r="A382" s="89"/>
      <c r="B382" s="90" t="str">
        <f ca="1">IFERROR(OFFSET(DC[[#Headers],[Code Project]],MATCH(MYCS[[#This Row],[Project Code and Name ]],DC[Code Project],0),-3),"")</f>
        <v/>
      </c>
      <c r="C382" s="89"/>
      <c r="D382" s="91" t="str">
        <f ca="1">IFERROR(OFFSET(DC[[#Headers],[Code Project]],MATCH(MYCS[[#This Row],[Project Code and Name ]],DC[Code Project],0),1),"")</f>
        <v/>
      </c>
      <c r="E382" s="92" t="str">
        <f ca="1">IFERROR(OFFSET(DC[[#Headers],[Code Project]],MATCH(MYCS[[#This Row],[Project Code and Name ]],DC[Code Project],0),6),"")</f>
        <v/>
      </c>
      <c r="F382" s="89"/>
      <c r="G382" s="89"/>
      <c r="H382" s="93"/>
      <c r="I382" s="93"/>
      <c r="J382" s="93"/>
      <c r="K382" s="93"/>
      <c r="L382" s="93"/>
      <c r="M382" s="93"/>
      <c r="N382" s="94">
        <f>J382+K382+L382+MYCS[[#This Row],[Non contractual commitments]]</f>
        <v>0</v>
      </c>
      <c r="O382" s="93"/>
      <c r="P382" s="93"/>
      <c r="Q382" s="93"/>
      <c r="R382" s="93"/>
      <c r="S382" s="93"/>
      <c r="T382" s="93"/>
      <c r="U382" s="94">
        <f>SUM(MYCS[[#This Row],[FY26-27 sum (signed)]:[Cumulative spending to end FY 24/25]],MYCS[[#This Row],[Approved budget FY 25/26]])</f>
        <v>0</v>
      </c>
      <c r="V382" s="95">
        <f>MYCS[[#This Row],[Total Project Commitments]]-MYCS[[#This Row],[Total approved cost of the project by DC (Value in UGX)]]</f>
        <v>0</v>
      </c>
      <c r="W382" s="89"/>
      <c r="X382" s="89"/>
      <c r="Y382" s="89"/>
      <c r="Z382" s="96"/>
    </row>
    <row r="383" spans="1:26" ht="21" x14ac:dyDescent="0.45">
      <c r="A383" s="89"/>
      <c r="B383" s="90" t="str">
        <f ca="1">IFERROR(OFFSET(DC[[#Headers],[Code Project]],MATCH(MYCS[[#This Row],[Project Code and Name ]],DC[Code Project],0),-3),"")</f>
        <v/>
      </c>
      <c r="C383" s="89"/>
      <c r="D383" s="91" t="str">
        <f ca="1">IFERROR(OFFSET(DC[[#Headers],[Code Project]],MATCH(MYCS[[#This Row],[Project Code and Name ]],DC[Code Project],0),1),"")</f>
        <v/>
      </c>
      <c r="E383" s="92" t="str">
        <f ca="1">IFERROR(OFFSET(DC[[#Headers],[Code Project]],MATCH(MYCS[[#This Row],[Project Code and Name ]],DC[Code Project],0),6),"")</f>
        <v/>
      </c>
      <c r="F383" s="89"/>
      <c r="G383" s="89"/>
      <c r="H383" s="93"/>
      <c r="I383" s="93"/>
      <c r="J383" s="93"/>
      <c r="K383" s="93"/>
      <c r="L383" s="93"/>
      <c r="M383" s="93"/>
      <c r="N383" s="94">
        <f>J383+K383+L383+MYCS[[#This Row],[Non contractual commitments]]</f>
        <v>0</v>
      </c>
      <c r="O383" s="93"/>
      <c r="P383" s="93"/>
      <c r="Q383" s="93"/>
      <c r="R383" s="93"/>
      <c r="S383" s="93"/>
      <c r="T383" s="93"/>
      <c r="U383" s="94">
        <f>SUM(MYCS[[#This Row],[FY26-27 sum (signed)]:[Cumulative spending to end FY 24/25]],MYCS[[#This Row],[Approved budget FY 25/26]])</f>
        <v>0</v>
      </c>
      <c r="V383" s="95">
        <f>MYCS[[#This Row],[Total Project Commitments]]-MYCS[[#This Row],[Total approved cost of the project by DC (Value in UGX)]]</f>
        <v>0</v>
      </c>
      <c r="W383" s="89"/>
      <c r="X383" s="89"/>
      <c r="Y383" s="89"/>
      <c r="Z383" s="96"/>
    </row>
    <row r="384" spans="1:26" ht="21" x14ac:dyDescent="0.45">
      <c r="A384" s="89"/>
      <c r="B384" s="90" t="str">
        <f ca="1">IFERROR(OFFSET(DC[[#Headers],[Code Project]],MATCH(MYCS[[#This Row],[Project Code and Name ]],DC[Code Project],0),-3),"")</f>
        <v/>
      </c>
      <c r="C384" s="89"/>
      <c r="D384" s="91" t="str">
        <f ca="1">IFERROR(OFFSET(DC[[#Headers],[Code Project]],MATCH(MYCS[[#This Row],[Project Code and Name ]],DC[Code Project],0),1),"")</f>
        <v/>
      </c>
      <c r="E384" s="92" t="str">
        <f ca="1">IFERROR(OFFSET(DC[[#Headers],[Code Project]],MATCH(MYCS[[#This Row],[Project Code and Name ]],DC[Code Project],0),6),"")</f>
        <v/>
      </c>
      <c r="F384" s="89"/>
      <c r="G384" s="89"/>
      <c r="H384" s="93"/>
      <c r="I384" s="93"/>
      <c r="J384" s="93"/>
      <c r="K384" s="93"/>
      <c r="L384" s="93"/>
      <c r="M384" s="93"/>
      <c r="N384" s="94">
        <f>J384+K384+L384+MYCS[[#This Row],[Non contractual commitments]]</f>
        <v>0</v>
      </c>
      <c r="O384" s="93"/>
      <c r="P384" s="93"/>
      <c r="Q384" s="93"/>
      <c r="R384" s="93"/>
      <c r="S384" s="93"/>
      <c r="T384" s="93"/>
      <c r="U384" s="94">
        <f>SUM(MYCS[[#This Row],[FY26-27 sum (signed)]:[Cumulative spending to end FY 24/25]],MYCS[[#This Row],[Approved budget FY 25/26]])</f>
        <v>0</v>
      </c>
      <c r="V384" s="95">
        <f>MYCS[[#This Row],[Total Project Commitments]]-MYCS[[#This Row],[Total approved cost of the project by DC (Value in UGX)]]</f>
        <v>0</v>
      </c>
      <c r="W384" s="89"/>
      <c r="X384" s="89"/>
      <c r="Y384" s="89"/>
      <c r="Z384" s="96"/>
    </row>
    <row r="385" spans="1:26" ht="21" x14ac:dyDescent="0.45">
      <c r="A385" s="89"/>
      <c r="B385" s="90" t="str">
        <f ca="1">IFERROR(OFFSET(DC[[#Headers],[Code Project]],MATCH(MYCS[[#This Row],[Project Code and Name ]],DC[Code Project],0),-3),"")</f>
        <v/>
      </c>
      <c r="C385" s="89"/>
      <c r="D385" s="91" t="str">
        <f ca="1">IFERROR(OFFSET(DC[[#Headers],[Code Project]],MATCH(MYCS[[#This Row],[Project Code and Name ]],DC[Code Project],0),1),"")</f>
        <v/>
      </c>
      <c r="E385" s="92" t="str">
        <f ca="1">IFERROR(OFFSET(DC[[#Headers],[Code Project]],MATCH(MYCS[[#This Row],[Project Code and Name ]],DC[Code Project],0),6),"")</f>
        <v/>
      </c>
      <c r="F385" s="89"/>
      <c r="G385" s="89"/>
      <c r="H385" s="93"/>
      <c r="I385" s="93"/>
      <c r="J385" s="93"/>
      <c r="K385" s="93"/>
      <c r="L385" s="93"/>
      <c r="M385" s="93"/>
      <c r="N385" s="94">
        <f>J385+K385+L385+MYCS[[#This Row],[Non contractual commitments]]</f>
        <v>0</v>
      </c>
      <c r="O385" s="93"/>
      <c r="P385" s="93"/>
      <c r="Q385" s="93"/>
      <c r="R385" s="93"/>
      <c r="S385" s="93"/>
      <c r="T385" s="93"/>
      <c r="U385" s="94">
        <f>SUM(MYCS[[#This Row],[FY26-27 sum (signed)]:[Cumulative spending to end FY 24/25]],MYCS[[#This Row],[Approved budget FY 25/26]])</f>
        <v>0</v>
      </c>
      <c r="V385" s="95">
        <f>MYCS[[#This Row],[Total Project Commitments]]-MYCS[[#This Row],[Total approved cost of the project by DC (Value in UGX)]]</f>
        <v>0</v>
      </c>
      <c r="W385" s="89"/>
      <c r="X385" s="89"/>
      <c r="Y385" s="89"/>
      <c r="Z385" s="96"/>
    </row>
    <row r="386" spans="1:26" ht="21" x14ac:dyDescent="0.45">
      <c r="A386" s="89"/>
      <c r="B386" s="90" t="str">
        <f ca="1">IFERROR(OFFSET(DC[[#Headers],[Code Project]],MATCH(MYCS[[#This Row],[Project Code and Name ]],DC[Code Project],0),-3),"")</f>
        <v/>
      </c>
      <c r="C386" s="89"/>
      <c r="D386" s="91" t="str">
        <f ca="1">IFERROR(OFFSET(DC[[#Headers],[Code Project]],MATCH(MYCS[[#This Row],[Project Code and Name ]],DC[Code Project],0),1),"")</f>
        <v/>
      </c>
      <c r="E386" s="92" t="str">
        <f ca="1">IFERROR(OFFSET(DC[[#Headers],[Code Project]],MATCH(MYCS[[#This Row],[Project Code and Name ]],DC[Code Project],0),6),"")</f>
        <v/>
      </c>
      <c r="F386" s="89"/>
      <c r="G386" s="89"/>
      <c r="H386" s="93"/>
      <c r="I386" s="93"/>
      <c r="J386" s="93"/>
      <c r="K386" s="93"/>
      <c r="L386" s="93"/>
      <c r="M386" s="93"/>
      <c r="N386" s="94">
        <f>J386+K386+L386+MYCS[[#This Row],[Non contractual commitments]]</f>
        <v>0</v>
      </c>
      <c r="O386" s="93"/>
      <c r="P386" s="93"/>
      <c r="Q386" s="93"/>
      <c r="R386" s="93"/>
      <c r="S386" s="93"/>
      <c r="T386" s="93"/>
      <c r="U386" s="94">
        <f>SUM(MYCS[[#This Row],[FY26-27 sum (signed)]:[Cumulative spending to end FY 24/25]],MYCS[[#This Row],[Approved budget FY 25/26]])</f>
        <v>0</v>
      </c>
      <c r="V386" s="95">
        <f>MYCS[[#This Row],[Total Project Commitments]]-MYCS[[#This Row],[Total approved cost of the project by DC (Value in UGX)]]</f>
        <v>0</v>
      </c>
      <c r="W386" s="89"/>
      <c r="X386" s="89"/>
      <c r="Y386" s="89"/>
      <c r="Z386" s="96"/>
    </row>
    <row r="387" spans="1:26" ht="21" x14ac:dyDescent="0.45">
      <c r="A387" s="89"/>
      <c r="B387" s="90" t="str">
        <f ca="1">IFERROR(OFFSET(DC[[#Headers],[Code Project]],MATCH(MYCS[[#This Row],[Project Code and Name ]],DC[Code Project],0),-3),"")</f>
        <v/>
      </c>
      <c r="C387" s="89"/>
      <c r="D387" s="91" t="str">
        <f ca="1">IFERROR(OFFSET(DC[[#Headers],[Code Project]],MATCH(MYCS[[#This Row],[Project Code and Name ]],DC[Code Project],0),1),"")</f>
        <v/>
      </c>
      <c r="E387" s="92" t="str">
        <f ca="1">IFERROR(OFFSET(DC[[#Headers],[Code Project]],MATCH(MYCS[[#This Row],[Project Code and Name ]],DC[Code Project],0),6),"")</f>
        <v/>
      </c>
      <c r="F387" s="89"/>
      <c r="G387" s="89"/>
      <c r="H387" s="93"/>
      <c r="I387" s="93"/>
      <c r="J387" s="93"/>
      <c r="K387" s="93"/>
      <c r="L387" s="93"/>
      <c r="M387" s="93"/>
      <c r="N387" s="94">
        <f>J387+K387+L387+MYCS[[#This Row],[Non contractual commitments]]</f>
        <v>0</v>
      </c>
      <c r="O387" s="93"/>
      <c r="P387" s="93"/>
      <c r="Q387" s="93"/>
      <c r="R387" s="93"/>
      <c r="S387" s="93"/>
      <c r="T387" s="93"/>
      <c r="U387" s="94">
        <f>SUM(MYCS[[#This Row],[FY26-27 sum (signed)]:[Cumulative spending to end FY 24/25]],MYCS[[#This Row],[Approved budget FY 25/26]])</f>
        <v>0</v>
      </c>
      <c r="V387" s="95">
        <f>MYCS[[#This Row],[Total Project Commitments]]-MYCS[[#This Row],[Total approved cost of the project by DC (Value in UGX)]]</f>
        <v>0</v>
      </c>
      <c r="W387" s="89"/>
      <c r="X387" s="89"/>
      <c r="Y387" s="89"/>
      <c r="Z387" s="96"/>
    </row>
    <row r="388" spans="1:26" ht="21" x14ac:dyDescent="0.45">
      <c r="A388" s="89"/>
      <c r="B388" s="90" t="str">
        <f ca="1">IFERROR(OFFSET(DC[[#Headers],[Code Project]],MATCH(MYCS[[#This Row],[Project Code and Name ]],DC[Code Project],0),-3),"")</f>
        <v/>
      </c>
      <c r="C388" s="89"/>
      <c r="D388" s="91" t="str">
        <f ca="1">IFERROR(OFFSET(DC[[#Headers],[Code Project]],MATCH(MYCS[[#This Row],[Project Code and Name ]],DC[Code Project],0),1),"")</f>
        <v/>
      </c>
      <c r="E388" s="92" t="str">
        <f ca="1">IFERROR(OFFSET(DC[[#Headers],[Code Project]],MATCH(MYCS[[#This Row],[Project Code and Name ]],DC[Code Project],0),6),"")</f>
        <v/>
      </c>
      <c r="F388" s="89"/>
      <c r="G388" s="89"/>
      <c r="H388" s="93"/>
      <c r="I388" s="93"/>
      <c r="J388" s="93"/>
      <c r="K388" s="93"/>
      <c r="L388" s="93"/>
      <c r="M388" s="93"/>
      <c r="N388" s="94">
        <f>J388+K388+L388+MYCS[[#This Row],[Non contractual commitments]]</f>
        <v>0</v>
      </c>
      <c r="O388" s="93"/>
      <c r="P388" s="93"/>
      <c r="Q388" s="93"/>
      <c r="R388" s="93"/>
      <c r="S388" s="93"/>
      <c r="T388" s="93"/>
      <c r="U388" s="94">
        <f>SUM(MYCS[[#This Row],[FY26-27 sum (signed)]:[Cumulative spending to end FY 24/25]],MYCS[[#This Row],[Approved budget FY 25/26]])</f>
        <v>0</v>
      </c>
      <c r="V388" s="95">
        <f>MYCS[[#This Row],[Total Project Commitments]]-MYCS[[#This Row],[Total approved cost of the project by DC (Value in UGX)]]</f>
        <v>0</v>
      </c>
      <c r="W388" s="89"/>
      <c r="X388" s="89"/>
      <c r="Y388" s="89"/>
      <c r="Z388" s="96"/>
    </row>
    <row r="389" spans="1:26" ht="21" x14ac:dyDescent="0.45">
      <c r="A389" s="89"/>
      <c r="B389" s="90" t="str">
        <f ca="1">IFERROR(OFFSET(DC[[#Headers],[Code Project]],MATCH(MYCS[[#This Row],[Project Code and Name ]],DC[Code Project],0),-3),"")</f>
        <v/>
      </c>
      <c r="C389" s="89"/>
      <c r="D389" s="91" t="str">
        <f ca="1">IFERROR(OFFSET(DC[[#Headers],[Code Project]],MATCH(MYCS[[#This Row],[Project Code and Name ]],DC[Code Project],0),1),"")</f>
        <v/>
      </c>
      <c r="E389" s="92" t="str">
        <f ca="1">IFERROR(OFFSET(DC[[#Headers],[Code Project]],MATCH(MYCS[[#This Row],[Project Code and Name ]],DC[Code Project],0),6),"")</f>
        <v/>
      </c>
      <c r="F389" s="89"/>
      <c r="G389" s="89"/>
      <c r="H389" s="93"/>
      <c r="I389" s="93"/>
      <c r="J389" s="93"/>
      <c r="K389" s="93"/>
      <c r="L389" s="93"/>
      <c r="M389" s="93"/>
      <c r="N389" s="94">
        <f>J389+K389+L389+MYCS[[#This Row],[Non contractual commitments]]</f>
        <v>0</v>
      </c>
      <c r="O389" s="93"/>
      <c r="P389" s="93"/>
      <c r="Q389" s="93"/>
      <c r="R389" s="93"/>
      <c r="S389" s="93"/>
      <c r="T389" s="93"/>
      <c r="U389" s="94">
        <f>SUM(MYCS[[#This Row],[FY26-27 sum (signed)]:[Cumulative spending to end FY 24/25]],MYCS[[#This Row],[Approved budget FY 25/26]])</f>
        <v>0</v>
      </c>
      <c r="V389" s="95">
        <f>MYCS[[#This Row],[Total Project Commitments]]-MYCS[[#This Row],[Total approved cost of the project by DC (Value in UGX)]]</f>
        <v>0</v>
      </c>
      <c r="W389" s="89"/>
      <c r="X389" s="89"/>
      <c r="Y389" s="89"/>
      <c r="Z389" s="96"/>
    </row>
    <row r="390" spans="1:26" ht="21" x14ac:dyDescent="0.45">
      <c r="A390" s="89"/>
      <c r="B390" s="90" t="str">
        <f ca="1">IFERROR(OFFSET(DC[[#Headers],[Code Project]],MATCH(MYCS[[#This Row],[Project Code and Name ]],DC[Code Project],0),-3),"")</f>
        <v/>
      </c>
      <c r="C390" s="89"/>
      <c r="D390" s="91" t="str">
        <f ca="1">IFERROR(OFFSET(DC[[#Headers],[Code Project]],MATCH(MYCS[[#This Row],[Project Code and Name ]],DC[Code Project],0),1),"")</f>
        <v/>
      </c>
      <c r="E390" s="92" t="str">
        <f ca="1">IFERROR(OFFSET(DC[[#Headers],[Code Project]],MATCH(MYCS[[#This Row],[Project Code and Name ]],DC[Code Project],0),6),"")</f>
        <v/>
      </c>
      <c r="F390" s="89"/>
      <c r="G390" s="89"/>
      <c r="H390" s="93"/>
      <c r="I390" s="93"/>
      <c r="J390" s="93"/>
      <c r="K390" s="93"/>
      <c r="L390" s="93"/>
      <c r="M390" s="93"/>
      <c r="N390" s="94">
        <f>J390+K390+L390+MYCS[[#This Row],[Non contractual commitments]]</f>
        <v>0</v>
      </c>
      <c r="O390" s="93"/>
      <c r="P390" s="93"/>
      <c r="Q390" s="93"/>
      <c r="R390" s="93"/>
      <c r="S390" s="93"/>
      <c r="T390" s="93"/>
      <c r="U390" s="94">
        <f>SUM(MYCS[[#This Row],[FY26-27 sum (signed)]:[Cumulative spending to end FY 24/25]],MYCS[[#This Row],[Approved budget FY 25/26]])</f>
        <v>0</v>
      </c>
      <c r="V390" s="95">
        <f>MYCS[[#This Row],[Total Project Commitments]]-MYCS[[#This Row],[Total approved cost of the project by DC (Value in UGX)]]</f>
        <v>0</v>
      </c>
      <c r="W390" s="89"/>
      <c r="X390" s="89"/>
      <c r="Y390" s="89"/>
      <c r="Z390" s="96"/>
    </row>
    <row r="391" spans="1:26" ht="21" x14ac:dyDescent="0.45">
      <c r="A391" s="89"/>
      <c r="B391" s="90" t="str">
        <f ca="1">IFERROR(OFFSET(DC[[#Headers],[Code Project]],MATCH(MYCS[[#This Row],[Project Code and Name ]],DC[Code Project],0),-3),"")</f>
        <v/>
      </c>
      <c r="C391" s="89"/>
      <c r="D391" s="91" t="str">
        <f ca="1">IFERROR(OFFSET(DC[[#Headers],[Code Project]],MATCH(MYCS[[#This Row],[Project Code and Name ]],DC[Code Project],0),1),"")</f>
        <v/>
      </c>
      <c r="E391" s="92" t="str">
        <f ca="1">IFERROR(OFFSET(DC[[#Headers],[Code Project]],MATCH(MYCS[[#This Row],[Project Code and Name ]],DC[Code Project],0),6),"")</f>
        <v/>
      </c>
      <c r="F391" s="89"/>
      <c r="G391" s="89"/>
      <c r="H391" s="93"/>
      <c r="I391" s="93"/>
      <c r="J391" s="93"/>
      <c r="K391" s="93"/>
      <c r="L391" s="93"/>
      <c r="M391" s="93"/>
      <c r="N391" s="94">
        <f>J391+K391+L391+MYCS[[#This Row],[Non contractual commitments]]</f>
        <v>0</v>
      </c>
      <c r="O391" s="93"/>
      <c r="P391" s="93"/>
      <c r="Q391" s="93"/>
      <c r="R391" s="93"/>
      <c r="S391" s="93"/>
      <c r="T391" s="93"/>
      <c r="U391" s="94">
        <f>SUM(MYCS[[#This Row],[FY26-27 sum (signed)]:[Cumulative spending to end FY 24/25]],MYCS[[#This Row],[Approved budget FY 25/26]])</f>
        <v>0</v>
      </c>
      <c r="V391" s="95">
        <f>MYCS[[#This Row],[Total Project Commitments]]-MYCS[[#This Row],[Total approved cost of the project by DC (Value in UGX)]]</f>
        <v>0</v>
      </c>
      <c r="W391" s="89"/>
      <c r="X391" s="89"/>
      <c r="Y391" s="89"/>
      <c r="Z391" s="96"/>
    </row>
    <row r="392" spans="1:26" ht="21" x14ac:dyDescent="0.45">
      <c r="A392" s="89"/>
      <c r="B392" s="90" t="str">
        <f ca="1">IFERROR(OFFSET(DC[[#Headers],[Code Project]],MATCH(MYCS[[#This Row],[Project Code and Name ]],DC[Code Project],0),-3),"")</f>
        <v/>
      </c>
      <c r="C392" s="89"/>
      <c r="D392" s="91" t="str">
        <f ca="1">IFERROR(OFFSET(DC[[#Headers],[Code Project]],MATCH(MYCS[[#This Row],[Project Code and Name ]],DC[Code Project],0),1),"")</f>
        <v/>
      </c>
      <c r="E392" s="92" t="str">
        <f ca="1">IFERROR(OFFSET(DC[[#Headers],[Code Project]],MATCH(MYCS[[#This Row],[Project Code and Name ]],DC[Code Project],0),6),"")</f>
        <v/>
      </c>
      <c r="F392" s="89"/>
      <c r="G392" s="89"/>
      <c r="H392" s="93"/>
      <c r="I392" s="93"/>
      <c r="J392" s="93"/>
      <c r="K392" s="93"/>
      <c r="L392" s="93"/>
      <c r="M392" s="93"/>
      <c r="N392" s="94">
        <f>J392+K392+L392+MYCS[[#This Row],[Non contractual commitments]]</f>
        <v>0</v>
      </c>
      <c r="O392" s="93"/>
      <c r="P392" s="93"/>
      <c r="Q392" s="93"/>
      <c r="R392" s="93"/>
      <c r="S392" s="93"/>
      <c r="T392" s="93"/>
      <c r="U392" s="94">
        <f>SUM(MYCS[[#This Row],[FY26-27 sum (signed)]:[Cumulative spending to end FY 24/25]],MYCS[[#This Row],[Approved budget FY 25/26]])</f>
        <v>0</v>
      </c>
      <c r="V392" s="95">
        <f>MYCS[[#This Row],[Total Project Commitments]]-MYCS[[#This Row],[Total approved cost of the project by DC (Value in UGX)]]</f>
        <v>0</v>
      </c>
      <c r="W392" s="89"/>
      <c r="X392" s="89"/>
      <c r="Y392" s="89"/>
      <c r="Z392" s="96"/>
    </row>
    <row r="393" spans="1:26" ht="21" x14ac:dyDescent="0.45">
      <c r="A393" s="89"/>
      <c r="B393" s="90" t="str">
        <f ca="1">IFERROR(OFFSET(DC[[#Headers],[Code Project]],MATCH(MYCS[[#This Row],[Project Code and Name ]],DC[Code Project],0),-3),"")</f>
        <v/>
      </c>
      <c r="C393" s="89"/>
      <c r="D393" s="91" t="str">
        <f ca="1">IFERROR(OFFSET(DC[[#Headers],[Code Project]],MATCH(MYCS[[#This Row],[Project Code and Name ]],DC[Code Project],0),1),"")</f>
        <v/>
      </c>
      <c r="E393" s="92" t="str">
        <f ca="1">IFERROR(OFFSET(DC[[#Headers],[Code Project]],MATCH(MYCS[[#This Row],[Project Code and Name ]],DC[Code Project],0),6),"")</f>
        <v/>
      </c>
      <c r="F393" s="89"/>
      <c r="G393" s="89"/>
      <c r="H393" s="93"/>
      <c r="I393" s="93"/>
      <c r="J393" s="93"/>
      <c r="K393" s="93"/>
      <c r="L393" s="93"/>
      <c r="M393" s="93"/>
      <c r="N393" s="94">
        <f>J393+K393+L393+MYCS[[#This Row],[Non contractual commitments]]</f>
        <v>0</v>
      </c>
      <c r="O393" s="93"/>
      <c r="P393" s="93"/>
      <c r="Q393" s="93"/>
      <c r="R393" s="93"/>
      <c r="S393" s="93"/>
      <c r="T393" s="93"/>
      <c r="U393" s="94">
        <f>SUM(MYCS[[#This Row],[FY26-27 sum (signed)]:[Cumulative spending to end FY 24/25]],MYCS[[#This Row],[Approved budget FY 25/26]])</f>
        <v>0</v>
      </c>
      <c r="V393" s="95">
        <f>MYCS[[#This Row],[Total Project Commitments]]-MYCS[[#This Row],[Total approved cost of the project by DC (Value in UGX)]]</f>
        <v>0</v>
      </c>
      <c r="W393" s="89"/>
      <c r="X393" s="89"/>
      <c r="Y393" s="89"/>
      <c r="Z393" s="96"/>
    </row>
    <row r="394" spans="1:26" ht="21" x14ac:dyDescent="0.45">
      <c r="A394" s="89"/>
      <c r="B394" s="90" t="str">
        <f ca="1">IFERROR(OFFSET(DC[[#Headers],[Code Project]],MATCH(MYCS[[#This Row],[Project Code and Name ]],DC[Code Project],0),-3),"")</f>
        <v/>
      </c>
      <c r="C394" s="89"/>
      <c r="D394" s="91" t="str">
        <f ca="1">IFERROR(OFFSET(DC[[#Headers],[Code Project]],MATCH(MYCS[[#This Row],[Project Code and Name ]],DC[Code Project],0),1),"")</f>
        <v/>
      </c>
      <c r="E394" s="92" t="str">
        <f ca="1">IFERROR(OFFSET(DC[[#Headers],[Code Project]],MATCH(MYCS[[#This Row],[Project Code and Name ]],DC[Code Project],0),6),"")</f>
        <v/>
      </c>
      <c r="F394" s="89"/>
      <c r="G394" s="89"/>
      <c r="H394" s="93"/>
      <c r="I394" s="93"/>
      <c r="J394" s="93"/>
      <c r="K394" s="93"/>
      <c r="L394" s="93"/>
      <c r="M394" s="93"/>
      <c r="N394" s="94">
        <f>J394+K394+L394+MYCS[[#This Row],[Non contractual commitments]]</f>
        <v>0</v>
      </c>
      <c r="O394" s="93"/>
      <c r="P394" s="93"/>
      <c r="Q394" s="93"/>
      <c r="R394" s="93"/>
      <c r="S394" s="93"/>
      <c r="T394" s="93"/>
      <c r="U394" s="94">
        <f>SUM(MYCS[[#This Row],[FY26-27 sum (signed)]:[Cumulative spending to end FY 24/25]],MYCS[[#This Row],[Approved budget FY 25/26]])</f>
        <v>0</v>
      </c>
      <c r="V394" s="95">
        <f>MYCS[[#This Row],[Total Project Commitments]]-MYCS[[#This Row],[Total approved cost of the project by DC (Value in UGX)]]</f>
        <v>0</v>
      </c>
      <c r="W394" s="89"/>
      <c r="X394" s="89"/>
      <c r="Y394" s="89"/>
      <c r="Z394" s="96"/>
    </row>
    <row r="395" spans="1:26" ht="21" x14ac:dyDescent="0.45">
      <c r="A395" s="89"/>
      <c r="B395" s="90" t="str">
        <f ca="1">IFERROR(OFFSET(DC[[#Headers],[Code Project]],MATCH(MYCS[[#This Row],[Project Code and Name ]],DC[Code Project],0),-3),"")</f>
        <v/>
      </c>
      <c r="C395" s="89"/>
      <c r="D395" s="91" t="str">
        <f ca="1">IFERROR(OFFSET(DC[[#Headers],[Code Project]],MATCH(MYCS[[#This Row],[Project Code and Name ]],DC[Code Project],0),1),"")</f>
        <v/>
      </c>
      <c r="E395" s="92" t="str">
        <f ca="1">IFERROR(OFFSET(DC[[#Headers],[Code Project]],MATCH(MYCS[[#This Row],[Project Code and Name ]],DC[Code Project],0),6),"")</f>
        <v/>
      </c>
      <c r="F395" s="89"/>
      <c r="G395" s="89"/>
      <c r="H395" s="93"/>
      <c r="I395" s="93"/>
      <c r="J395" s="93"/>
      <c r="K395" s="93"/>
      <c r="L395" s="93"/>
      <c r="M395" s="93"/>
      <c r="N395" s="94">
        <f>J395+K395+L395+MYCS[[#This Row],[Non contractual commitments]]</f>
        <v>0</v>
      </c>
      <c r="O395" s="93"/>
      <c r="P395" s="93"/>
      <c r="Q395" s="93"/>
      <c r="R395" s="93"/>
      <c r="S395" s="93"/>
      <c r="T395" s="93"/>
      <c r="U395" s="94">
        <f>SUM(MYCS[[#This Row],[FY26-27 sum (signed)]:[Cumulative spending to end FY 24/25]],MYCS[[#This Row],[Approved budget FY 25/26]])</f>
        <v>0</v>
      </c>
      <c r="V395" s="95">
        <f>MYCS[[#This Row],[Total Project Commitments]]-MYCS[[#This Row],[Total approved cost of the project by DC (Value in UGX)]]</f>
        <v>0</v>
      </c>
      <c r="W395" s="89"/>
      <c r="X395" s="89"/>
      <c r="Y395" s="89"/>
      <c r="Z395" s="96"/>
    </row>
    <row r="396" spans="1:26" ht="21" x14ac:dyDescent="0.45">
      <c r="A396" s="89"/>
      <c r="B396" s="90" t="str">
        <f ca="1">IFERROR(OFFSET(DC[[#Headers],[Code Project]],MATCH(MYCS[[#This Row],[Project Code and Name ]],DC[Code Project],0),-3),"")</f>
        <v/>
      </c>
      <c r="C396" s="89"/>
      <c r="D396" s="91" t="str">
        <f ca="1">IFERROR(OFFSET(DC[[#Headers],[Code Project]],MATCH(MYCS[[#This Row],[Project Code and Name ]],DC[Code Project],0),1),"")</f>
        <v/>
      </c>
      <c r="E396" s="92" t="str">
        <f ca="1">IFERROR(OFFSET(DC[[#Headers],[Code Project]],MATCH(MYCS[[#This Row],[Project Code and Name ]],DC[Code Project],0),6),"")</f>
        <v/>
      </c>
      <c r="F396" s="89"/>
      <c r="G396" s="89"/>
      <c r="H396" s="93"/>
      <c r="I396" s="93"/>
      <c r="J396" s="93"/>
      <c r="K396" s="93"/>
      <c r="L396" s="93"/>
      <c r="M396" s="93"/>
      <c r="N396" s="94">
        <f>J396+K396+L396+MYCS[[#This Row],[Non contractual commitments]]</f>
        <v>0</v>
      </c>
      <c r="O396" s="93"/>
      <c r="P396" s="93"/>
      <c r="Q396" s="93"/>
      <c r="R396" s="93"/>
      <c r="S396" s="93"/>
      <c r="T396" s="93"/>
      <c r="U396" s="94">
        <f>SUM(MYCS[[#This Row],[FY26-27 sum (signed)]:[Cumulative spending to end FY 24/25]],MYCS[[#This Row],[Approved budget FY 25/26]])</f>
        <v>0</v>
      </c>
      <c r="V396" s="95">
        <f>MYCS[[#This Row],[Total Project Commitments]]-MYCS[[#This Row],[Total approved cost of the project by DC (Value in UGX)]]</f>
        <v>0</v>
      </c>
      <c r="W396" s="89"/>
      <c r="X396" s="89"/>
      <c r="Y396" s="89"/>
      <c r="Z396" s="96"/>
    </row>
    <row r="397" spans="1:26" ht="21" x14ac:dyDescent="0.45">
      <c r="A397" s="89"/>
      <c r="B397" s="90" t="str">
        <f ca="1">IFERROR(OFFSET(DC[[#Headers],[Code Project]],MATCH(MYCS[[#This Row],[Project Code and Name ]],DC[Code Project],0),-3),"")</f>
        <v/>
      </c>
      <c r="C397" s="89"/>
      <c r="D397" s="91" t="str">
        <f ca="1">IFERROR(OFFSET(DC[[#Headers],[Code Project]],MATCH(MYCS[[#This Row],[Project Code and Name ]],DC[Code Project],0),1),"")</f>
        <v/>
      </c>
      <c r="E397" s="92" t="str">
        <f ca="1">IFERROR(OFFSET(DC[[#Headers],[Code Project]],MATCH(MYCS[[#This Row],[Project Code and Name ]],DC[Code Project],0),6),"")</f>
        <v/>
      </c>
      <c r="F397" s="89"/>
      <c r="G397" s="89"/>
      <c r="H397" s="93"/>
      <c r="I397" s="93"/>
      <c r="J397" s="93"/>
      <c r="K397" s="93"/>
      <c r="L397" s="93"/>
      <c r="M397" s="93"/>
      <c r="N397" s="94">
        <f>J397+K397+L397+MYCS[[#This Row],[Non contractual commitments]]</f>
        <v>0</v>
      </c>
      <c r="O397" s="93"/>
      <c r="P397" s="93"/>
      <c r="Q397" s="93"/>
      <c r="R397" s="93"/>
      <c r="S397" s="93"/>
      <c r="T397" s="93"/>
      <c r="U397" s="94">
        <f>SUM(MYCS[[#This Row],[FY26-27 sum (signed)]:[Cumulative spending to end FY 24/25]],MYCS[[#This Row],[Approved budget FY 25/26]])</f>
        <v>0</v>
      </c>
      <c r="V397" s="95">
        <f>MYCS[[#This Row],[Total Project Commitments]]-MYCS[[#This Row],[Total approved cost of the project by DC (Value in UGX)]]</f>
        <v>0</v>
      </c>
      <c r="W397" s="89"/>
      <c r="X397" s="89"/>
      <c r="Y397" s="89"/>
      <c r="Z397" s="96"/>
    </row>
    <row r="398" spans="1:26" ht="21" x14ac:dyDescent="0.45">
      <c r="A398" s="89"/>
      <c r="B398" s="90" t="str">
        <f ca="1">IFERROR(OFFSET(DC[[#Headers],[Code Project]],MATCH(MYCS[[#This Row],[Project Code and Name ]],DC[Code Project],0),-3),"")</f>
        <v/>
      </c>
      <c r="C398" s="89"/>
      <c r="D398" s="91" t="str">
        <f ca="1">IFERROR(OFFSET(DC[[#Headers],[Code Project]],MATCH(MYCS[[#This Row],[Project Code and Name ]],DC[Code Project],0),1),"")</f>
        <v/>
      </c>
      <c r="E398" s="92" t="str">
        <f ca="1">IFERROR(OFFSET(DC[[#Headers],[Code Project]],MATCH(MYCS[[#This Row],[Project Code and Name ]],DC[Code Project],0),6),"")</f>
        <v/>
      </c>
      <c r="F398" s="89"/>
      <c r="G398" s="89"/>
      <c r="H398" s="93"/>
      <c r="I398" s="93"/>
      <c r="J398" s="93"/>
      <c r="K398" s="93"/>
      <c r="L398" s="93"/>
      <c r="M398" s="93"/>
      <c r="N398" s="94">
        <f>J398+K398+L398+MYCS[[#This Row],[Non contractual commitments]]</f>
        <v>0</v>
      </c>
      <c r="O398" s="93"/>
      <c r="P398" s="93"/>
      <c r="Q398" s="93"/>
      <c r="R398" s="93"/>
      <c r="S398" s="93"/>
      <c r="T398" s="93"/>
      <c r="U398" s="94">
        <f>SUM(MYCS[[#This Row],[FY26-27 sum (signed)]:[Cumulative spending to end FY 24/25]],MYCS[[#This Row],[Approved budget FY 25/26]])</f>
        <v>0</v>
      </c>
      <c r="V398" s="95">
        <f>MYCS[[#This Row],[Total Project Commitments]]-MYCS[[#This Row],[Total approved cost of the project by DC (Value in UGX)]]</f>
        <v>0</v>
      </c>
      <c r="W398" s="89"/>
      <c r="X398" s="89"/>
      <c r="Y398" s="89"/>
      <c r="Z398" s="96"/>
    </row>
    <row r="399" spans="1:26" ht="21" x14ac:dyDescent="0.45">
      <c r="A399" s="89"/>
      <c r="B399" s="90" t="str">
        <f ca="1">IFERROR(OFFSET(DC[[#Headers],[Code Project]],MATCH(MYCS[[#This Row],[Project Code and Name ]],DC[Code Project],0),-3),"")</f>
        <v/>
      </c>
      <c r="C399" s="89"/>
      <c r="D399" s="91" t="str">
        <f ca="1">IFERROR(OFFSET(DC[[#Headers],[Code Project]],MATCH(MYCS[[#This Row],[Project Code and Name ]],DC[Code Project],0),1),"")</f>
        <v/>
      </c>
      <c r="E399" s="92" t="str">
        <f ca="1">IFERROR(OFFSET(DC[[#Headers],[Code Project]],MATCH(MYCS[[#This Row],[Project Code and Name ]],DC[Code Project],0),6),"")</f>
        <v/>
      </c>
      <c r="F399" s="89"/>
      <c r="G399" s="89"/>
      <c r="H399" s="93"/>
      <c r="I399" s="93"/>
      <c r="J399" s="93"/>
      <c r="K399" s="93"/>
      <c r="L399" s="93"/>
      <c r="M399" s="93"/>
      <c r="N399" s="94">
        <f>J399+K399+L399+MYCS[[#This Row],[Non contractual commitments]]</f>
        <v>0</v>
      </c>
      <c r="O399" s="93"/>
      <c r="P399" s="93"/>
      <c r="Q399" s="93"/>
      <c r="R399" s="93"/>
      <c r="S399" s="93"/>
      <c r="T399" s="93"/>
      <c r="U399" s="94">
        <f>SUM(MYCS[[#This Row],[FY26-27 sum (signed)]:[Cumulative spending to end FY 24/25]],MYCS[[#This Row],[Approved budget FY 25/26]])</f>
        <v>0</v>
      </c>
      <c r="V399" s="95">
        <f>MYCS[[#This Row],[Total Project Commitments]]-MYCS[[#This Row],[Total approved cost of the project by DC (Value in UGX)]]</f>
        <v>0</v>
      </c>
      <c r="W399" s="89"/>
      <c r="X399" s="89"/>
      <c r="Y399" s="89"/>
      <c r="Z399" s="96"/>
    </row>
    <row r="400" spans="1:26" ht="21" x14ac:dyDescent="0.45">
      <c r="A400" s="89"/>
      <c r="B400" s="90" t="str">
        <f ca="1">IFERROR(OFFSET(DC[[#Headers],[Code Project]],MATCH(MYCS[[#This Row],[Project Code and Name ]],DC[Code Project],0),-3),"")</f>
        <v/>
      </c>
      <c r="C400" s="89"/>
      <c r="D400" s="91" t="str">
        <f ca="1">IFERROR(OFFSET(DC[[#Headers],[Code Project]],MATCH(MYCS[[#This Row],[Project Code and Name ]],DC[Code Project],0),1),"")</f>
        <v/>
      </c>
      <c r="E400" s="92" t="str">
        <f ca="1">IFERROR(OFFSET(DC[[#Headers],[Code Project]],MATCH(MYCS[[#This Row],[Project Code and Name ]],DC[Code Project],0),6),"")</f>
        <v/>
      </c>
      <c r="F400" s="89"/>
      <c r="G400" s="89"/>
      <c r="H400" s="93"/>
      <c r="I400" s="93"/>
      <c r="J400" s="93"/>
      <c r="K400" s="93"/>
      <c r="L400" s="93"/>
      <c r="M400" s="93"/>
      <c r="N400" s="94">
        <f>J400+K400+L400+MYCS[[#This Row],[Non contractual commitments]]</f>
        <v>0</v>
      </c>
      <c r="O400" s="93"/>
      <c r="P400" s="93"/>
      <c r="Q400" s="93"/>
      <c r="R400" s="93"/>
      <c r="S400" s="93"/>
      <c r="T400" s="93"/>
      <c r="U400" s="94">
        <f>SUM(MYCS[[#This Row],[FY26-27 sum (signed)]:[Cumulative spending to end FY 24/25]],MYCS[[#This Row],[Approved budget FY 25/26]])</f>
        <v>0</v>
      </c>
      <c r="V400" s="95">
        <f>MYCS[[#This Row],[Total Project Commitments]]-MYCS[[#This Row],[Total approved cost of the project by DC (Value in UGX)]]</f>
        <v>0</v>
      </c>
      <c r="W400" s="89"/>
      <c r="X400" s="89"/>
      <c r="Y400" s="89"/>
      <c r="Z400" s="96"/>
    </row>
    <row r="401" spans="1:26" ht="21" x14ac:dyDescent="0.45">
      <c r="A401" s="89"/>
      <c r="B401" s="90" t="str">
        <f ca="1">IFERROR(OFFSET(DC[[#Headers],[Code Project]],MATCH(MYCS[[#This Row],[Project Code and Name ]],DC[Code Project],0),-3),"")</f>
        <v/>
      </c>
      <c r="C401" s="89"/>
      <c r="D401" s="91" t="str">
        <f ca="1">IFERROR(OFFSET(DC[[#Headers],[Code Project]],MATCH(MYCS[[#This Row],[Project Code and Name ]],DC[Code Project],0),1),"")</f>
        <v/>
      </c>
      <c r="E401" s="92" t="str">
        <f ca="1">IFERROR(OFFSET(DC[[#Headers],[Code Project]],MATCH(MYCS[[#This Row],[Project Code and Name ]],DC[Code Project],0),6),"")</f>
        <v/>
      </c>
      <c r="F401" s="89"/>
      <c r="G401" s="89"/>
      <c r="H401" s="93"/>
      <c r="I401" s="93"/>
      <c r="J401" s="93"/>
      <c r="K401" s="93"/>
      <c r="L401" s="93"/>
      <c r="M401" s="93"/>
      <c r="N401" s="94">
        <f>J401+K401+L401+MYCS[[#This Row],[Non contractual commitments]]</f>
        <v>0</v>
      </c>
      <c r="O401" s="93"/>
      <c r="P401" s="93"/>
      <c r="Q401" s="93"/>
      <c r="R401" s="93"/>
      <c r="S401" s="93"/>
      <c r="T401" s="93"/>
      <c r="U401" s="94">
        <f>SUM(MYCS[[#This Row],[FY26-27 sum (signed)]:[Cumulative spending to end FY 24/25]],MYCS[[#This Row],[Approved budget FY 25/26]])</f>
        <v>0</v>
      </c>
      <c r="V401" s="95">
        <f>MYCS[[#This Row],[Total Project Commitments]]-MYCS[[#This Row],[Total approved cost of the project by DC (Value in UGX)]]</f>
        <v>0</v>
      </c>
      <c r="W401" s="89"/>
      <c r="X401" s="89"/>
      <c r="Y401" s="89"/>
      <c r="Z401" s="96"/>
    </row>
    <row r="402" spans="1:26" ht="21" x14ac:dyDescent="0.45">
      <c r="A402" s="89"/>
      <c r="B402" s="90" t="str">
        <f ca="1">IFERROR(OFFSET(DC[[#Headers],[Code Project]],MATCH(MYCS[[#This Row],[Project Code and Name ]],DC[Code Project],0),-3),"")</f>
        <v/>
      </c>
      <c r="C402" s="89"/>
      <c r="D402" s="91" t="str">
        <f ca="1">IFERROR(OFFSET(DC[[#Headers],[Code Project]],MATCH(MYCS[[#This Row],[Project Code and Name ]],DC[Code Project],0),1),"")</f>
        <v/>
      </c>
      <c r="E402" s="92" t="str">
        <f ca="1">IFERROR(OFFSET(DC[[#Headers],[Code Project]],MATCH(MYCS[[#This Row],[Project Code and Name ]],DC[Code Project],0),6),"")</f>
        <v/>
      </c>
      <c r="F402" s="89"/>
      <c r="G402" s="89"/>
      <c r="H402" s="93"/>
      <c r="I402" s="93"/>
      <c r="J402" s="93"/>
      <c r="K402" s="93"/>
      <c r="L402" s="93"/>
      <c r="M402" s="93"/>
      <c r="N402" s="94">
        <f>J402+K402+L402+MYCS[[#This Row],[Non contractual commitments]]</f>
        <v>0</v>
      </c>
      <c r="O402" s="93"/>
      <c r="P402" s="93"/>
      <c r="Q402" s="93"/>
      <c r="R402" s="93"/>
      <c r="S402" s="93"/>
      <c r="T402" s="93"/>
      <c r="U402" s="94">
        <f>SUM(MYCS[[#This Row],[FY26-27 sum (signed)]:[Cumulative spending to end FY 24/25]],MYCS[[#This Row],[Approved budget FY 25/26]])</f>
        <v>0</v>
      </c>
      <c r="V402" s="95">
        <f>MYCS[[#This Row],[Total Project Commitments]]-MYCS[[#This Row],[Total approved cost of the project by DC (Value in UGX)]]</f>
        <v>0</v>
      </c>
      <c r="W402" s="89"/>
      <c r="X402" s="89"/>
      <c r="Y402" s="89"/>
      <c r="Z402" s="96"/>
    </row>
    <row r="403" spans="1:26" ht="21" x14ac:dyDescent="0.45">
      <c r="A403" s="89"/>
      <c r="B403" s="90" t="str">
        <f ca="1">IFERROR(OFFSET(DC[[#Headers],[Code Project]],MATCH(MYCS[[#This Row],[Project Code and Name ]],DC[Code Project],0),-3),"")</f>
        <v/>
      </c>
      <c r="C403" s="89"/>
      <c r="D403" s="91" t="str">
        <f ca="1">IFERROR(OFFSET(DC[[#Headers],[Code Project]],MATCH(MYCS[[#This Row],[Project Code and Name ]],DC[Code Project],0),1),"")</f>
        <v/>
      </c>
      <c r="E403" s="92" t="str">
        <f ca="1">IFERROR(OFFSET(DC[[#Headers],[Code Project]],MATCH(MYCS[[#This Row],[Project Code and Name ]],DC[Code Project],0),6),"")</f>
        <v/>
      </c>
      <c r="F403" s="89"/>
      <c r="G403" s="89"/>
      <c r="H403" s="93"/>
      <c r="I403" s="93"/>
      <c r="J403" s="93"/>
      <c r="K403" s="93"/>
      <c r="L403" s="93"/>
      <c r="M403" s="93"/>
      <c r="N403" s="94">
        <f>J403+K403+L403+MYCS[[#This Row],[Non contractual commitments]]</f>
        <v>0</v>
      </c>
      <c r="O403" s="93"/>
      <c r="P403" s="93"/>
      <c r="Q403" s="93"/>
      <c r="R403" s="93"/>
      <c r="S403" s="93"/>
      <c r="T403" s="93"/>
      <c r="U403" s="94">
        <f>SUM(MYCS[[#This Row],[FY26-27 sum (signed)]:[Cumulative spending to end FY 24/25]],MYCS[[#This Row],[Approved budget FY 25/26]])</f>
        <v>0</v>
      </c>
      <c r="V403" s="95">
        <f>MYCS[[#This Row],[Total Project Commitments]]-MYCS[[#This Row],[Total approved cost of the project by DC (Value in UGX)]]</f>
        <v>0</v>
      </c>
      <c r="W403" s="89"/>
      <c r="X403" s="89"/>
      <c r="Y403" s="89"/>
      <c r="Z403" s="96"/>
    </row>
    <row r="404" spans="1:26" ht="21" x14ac:dyDescent="0.45">
      <c r="A404" s="89"/>
      <c r="B404" s="90" t="str">
        <f ca="1">IFERROR(OFFSET(DC[[#Headers],[Code Project]],MATCH(MYCS[[#This Row],[Project Code and Name ]],DC[Code Project],0),-3),"")</f>
        <v/>
      </c>
      <c r="C404" s="89"/>
      <c r="D404" s="91" t="str">
        <f ca="1">IFERROR(OFFSET(DC[[#Headers],[Code Project]],MATCH(MYCS[[#This Row],[Project Code and Name ]],DC[Code Project],0),1),"")</f>
        <v/>
      </c>
      <c r="E404" s="92" t="str">
        <f ca="1">IFERROR(OFFSET(DC[[#Headers],[Code Project]],MATCH(MYCS[[#This Row],[Project Code and Name ]],DC[Code Project],0),6),"")</f>
        <v/>
      </c>
      <c r="F404" s="89"/>
      <c r="G404" s="89"/>
      <c r="H404" s="93"/>
      <c r="I404" s="93"/>
      <c r="J404" s="93"/>
      <c r="K404" s="93"/>
      <c r="L404" s="93"/>
      <c r="M404" s="93"/>
      <c r="N404" s="94">
        <f>J404+K404+L404+MYCS[[#This Row],[Non contractual commitments]]</f>
        <v>0</v>
      </c>
      <c r="O404" s="93"/>
      <c r="P404" s="93"/>
      <c r="Q404" s="93"/>
      <c r="R404" s="93"/>
      <c r="S404" s="93"/>
      <c r="T404" s="93"/>
      <c r="U404" s="94">
        <f>SUM(MYCS[[#This Row],[FY26-27 sum (signed)]:[Cumulative spending to end FY 24/25]],MYCS[[#This Row],[Approved budget FY 25/26]])</f>
        <v>0</v>
      </c>
      <c r="V404" s="95">
        <f>MYCS[[#This Row],[Total Project Commitments]]-MYCS[[#This Row],[Total approved cost of the project by DC (Value in UGX)]]</f>
        <v>0</v>
      </c>
      <c r="W404" s="89"/>
      <c r="X404" s="89"/>
      <c r="Y404" s="89"/>
      <c r="Z404" s="96"/>
    </row>
    <row r="405" spans="1:26" ht="21" x14ac:dyDescent="0.45">
      <c r="A405" s="89"/>
      <c r="B405" s="90" t="str">
        <f ca="1">IFERROR(OFFSET(DC[[#Headers],[Code Project]],MATCH(MYCS[[#This Row],[Project Code and Name ]],DC[Code Project],0),-3),"")</f>
        <v/>
      </c>
      <c r="C405" s="89"/>
      <c r="D405" s="91" t="str">
        <f ca="1">IFERROR(OFFSET(DC[[#Headers],[Code Project]],MATCH(MYCS[[#This Row],[Project Code and Name ]],DC[Code Project],0),1),"")</f>
        <v/>
      </c>
      <c r="E405" s="92" t="str">
        <f ca="1">IFERROR(OFFSET(DC[[#Headers],[Code Project]],MATCH(MYCS[[#This Row],[Project Code and Name ]],DC[Code Project],0),6),"")</f>
        <v/>
      </c>
      <c r="F405" s="89"/>
      <c r="G405" s="89"/>
      <c r="H405" s="93"/>
      <c r="I405" s="93"/>
      <c r="J405" s="93"/>
      <c r="K405" s="93"/>
      <c r="L405" s="93"/>
      <c r="M405" s="93"/>
      <c r="N405" s="94">
        <f>J405+K405+L405+MYCS[[#This Row],[Non contractual commitments]]</f>
        <v>0</v>
      </c>
      <c r="O405" s="93"/>
      <c r="P405" s="93"/>
      <c r="Q405" s="93"/>
      <c r="R405" s="93"/>
      <c r="S405" s="93"/>
      <c r="T405" s="93"/>
      <c r="U405" s="94">
        <f>SUM(MYCS[[#This Row],[FY26-27 sum (signed)]:[Cumulative spending to end FY 24/25]],MYCS[[#This Row],[Approved budget FY 25/26]])</f>
        <v>0</v>
      </c>
      <c r="V405" s="95">
        <f>MYCS[[#This Row],[Total Project Commitments]]-MYCS[[#This Row],[Total approved cost of the project by DC (Value in UGX)]]</f>
        <v>0</v>
      </c>
      <c r="W405" s="89"/>
      <c r="X405" s="89"/>
      <c r="Y405" s="89"/>
      <c r="Z405" s="96"/>
    </row>
    <row r="406" spans="1:26" ht="21" x14ac:dyDescent="0.45">
      <c r="A406" s="89"/>
      <c r="B406" s="90" t="str">
        <f ca="1">IFERROR(OFFSET(DC[[#Headers],[Code Project]],MATCH(MYCS[[#This Row],[Project Code and Name ]],DC[Code Project],0),-3),"")</f>
        <v/>
      </c>
      <c r="C406" s="89"/>
      <c r="D406" s="91" t="str">
        <f ca="1">IFERROR(OFFSET(DC[[#Headers],[Code Project]],MATCH(MYCS[[#This Row],[Project Code and Name ]],DC[Code Project],0),1),"")</f>
        <v/>
      </c>
      <c r="E406" s="92" t="str">
        <f ca="1">IFERROR(OFFSET(DC[[#Headers],[Code Project]],MATCH(MYCS[[#This Row],[Project Code and Name ]],DC[Code Project],0),6),"")</f>
        <v/>
      </c>
      <c r="F406" s="89"/>
      <c r="G406" s="89"/>
      <c r="H406" s="93"/>
      <c r="I406" s="93"/>
      <c r="J406" s="93"/>
      <c r="K406" s="93"/>
      <c r="L406" s="93"/>
      <c r="M406" s="93"/>
      <c r="N406" s="94">
        <f>J406+K406+L406+MYCS[[#This Row],[Non contractual commitments]]</f>
        <v>0</v>
      </c>
      <c r="O406" s="93"/>
      <c r="P406" s="93"/>
      <c r="Q406" s="93"/>
      <c r="R406" s="93"/>
      <c r="S406" s="93"/>
      <c r="T406" s="93"/>
      <c r="U406" s="94">
        <f>SUM(MYCS[[#This Row],[FY26-27 sum (signed)]:[Cumulative spending to end FY 24/25]],MYCS[[#This Row],[Approved budget FY 25/26]])</f>
        <v>0</v>
      </c>
      <c r="V406" s="95">
        <f>MYCS[[#This Row],[Total Project Commitments]]-MYCS[[#This Row],[Total approved cost of the project by DC (Value in UGX)]]</f>
        <v>0</v>
      </c>
      <c r="W406" s="89"/>
      <c r="X406" s="89"/>
      <c r="Y406" s="89"/>
      <c r="Z406" s="96"/>
    </row>
    <row r="407" spans="1:26" ht="21" x14ac:dyDescent="0.45">
      <c r="A407" s="89"/>
      <c r="B407" s="90" t="str">
        <f ca="1">IFERROR(OFFSET(DC[[#Headers],[Code Project]],MATCH(MYCS[[#This Row],[Project Code and Name ]],DC[Code Project],0),-3),"")</f>
        <v/>
      </c>
      <c r="C407" s="89"/>
      <c r="D407" s="91" t="str">
        <f ca="1">IFERROR(OFFSET(DC[[#Headers],[Code Project]],MATCH(MYCS[[#This Row],[Project Code and Name ]],DC[Code Project],0),1),"")</f>
        <v/>
      </c>
      <c r="E407" s="92" t="str">
        <f ca="1">IFERROR(OFFSET(DC[[#Headers],[Code Project]],MATCH(MYCS[[#This Row],[Project Code and Name ]],DC[Code Project],0),6),"")</f>
        <v/>
      </c>
      <c r="F407" s="89"/>
      <c r="G407" s="89"/>
      <c r="H407" s="93"/>
      <c r="I407" s="93"/>
      <c r="J407" s="93"/>
      <c r="K407" s="93"/>
      <c r="L407" s="93"/>
      <c r="M407" s="93"/>
      <c r="N407" s="94">
        <f>J407+K407+L407+MYCS[[#This Row],[Non contractual commitments]]</f>
        <v>0</v>
      </c>
      <c r="O407" s="93"/>
      <c r="P407" s="93"/>
      <c r="Q407" s="93"/>
      <c r="R407" s="93"/>
      <c r="S407" s="93"/>
      <c r="T407" s="93"/>
      <c r="U407" s="94">
        <f>SUM(MYCS[[#This Row],[FY26-27 sum (signed)]:[Cumulative spending to end FY 24/25]],MYCS[[#This Row],[Approved budget FY 25/26]])</f>
        <v>0</v>
      </c>
      <c r="V407" s="95">
        <f>MYCS[[#This Row],[Total Project Commitments]]-MYCS[[#This Row],[Total approved cost of the project by DC (Value in UGX)]]</f>
        <v>0</v>
      </c>
      <c r="W407" s="89"/>
      <c r="X407" s="89"/>
      <c r="Y407" s="89"/>
      <c r="Z407" s="96"/>
    </row>
    <row r="408" spans="1:26" ht="21" x14ac:dyDescent="0.45">
      <c r="A408" s="89"/>
      <c r="B408" s="90" t="str">
        <f ca="1">IFERROR(OFFSET(DC[[#Headers],[Code Project]],MATCH(MYCS[[#This Row],[Project Code and Name ]],DC[Code Project],0),-3),"")</f>
        <v/>
      </c>
      <c r="C408" s="89"/>
      <c r="D408" s="91" t="str">
        <f ca="1">IFERROR(OFFSET(DC[[#Headers],[Code Project]],MATCH(MYCS[[#This Row],[Project Code and Name ]],DC[Code Project],0),1),"")</f>
        <v/>
      </c>
      <c r="E408" s="92" t="str">
        <f ca="1">IFERROR(OFFSET(DC[[#Headers],[Code Project]],MATCH(MYCS[[#This Row],[Project Code and Name ]],DC[Code Project],0),6),"")</f>
        <v/>
      </c>
      <c r="F408" s="89"/>
      <c r="G408" s="89"/>
      <c r="H408" s="93"/>
      <c r="I408" s="93"/>
      <c r="J408" s="93"/>
      <c r="K408" s="93"/>
      <c r="L408" s="93"/>
      <c r="M408" s="93"/>
      <c r="N408" s="94">
        <f>J408+K408+L408+MYCS[[#This Row],[Non contractual commitments]]</f>
        <v>0</v>
      </c>
      <c r="O408" s="93"/>
      <c r="P408" s="93"/>
      <c r="Q408" s="93"/>
      <c r="R408" s="93"/>
      <c r="S408" s="93"/>
      <c r="T408" s="93"/>
      <c r="U408" s="94">
        <f>SUM(MYCS[[#This Row],[FY26-27 sum (signed)]:[Cumulative spending to end FY 24/25]],MYCS[[#This Row],[Approved budget FY 25/26]])</f>
        <v>0</v>
      </c>
      <c r="V408" s="95">
        <f>MYCS[[#This Row],[Total Project Commitments]]-MYCS[[#This Row],[Total approved cost of the project by DC (Value in UGX)]]</f>
        <v>0</v>
      </c>
      <c r="W408" s="89"/>
      <c r="X408" s="89"/>
      <c r="Y408" s="89"/>
      <c r="Z408" s="96"/>
    </row>
    <row r="409" spans="1:26" ht="21" x14ac:dyDescent="0.45">
      <c r="A409" s="89"/>
      <c r="B409" s="90" t="str">
        <f ca="1">IFERROR(OFFSET(DC[[#Headers],[Code Project]],MATCH(MYCS[[#This Row],[Project Code and Name ]],DC[Code Project],0),-3),"")</f>
        <v/>
      </c>
      <c r="C409" s="89"/>
      <c r="D409" s="91" t="str">
        <f ca="1">IFERROR(OFFSET(DC[[#Headers],[Code Project]],MATCH(MYCS[[#This Row],[Project Code and Name ]],DC[Code Project],0),1),"")</f>
        <v/>
      </c>
      <c r="E409" s="92" t="str">
        <f ca="1">IFERROR(OFFSET(DC[[#Headers],[Code Project]],MATCH(MYCS[[#This Row],[Project Code and Name ]],DC[Code Project],0),6),"")</f>
        <v/>
      </c>
      <c r="F409" s="89"/>
      <c r="G409" s="89"/>
      <c r="H409" s="93"/>
      <c r="I409" s="93"/>
      <c r="J409" s="93"/>
      <c r="K409" s="93"/>
      <c r="L409" s="93"/>
      <c r="M409" s="93"/>
      <c r="N409" s="94">
        <f>J409+K409+L409+MYCS[[#This Row],[Non contractual commitments]]</f>
        <v>0</v>
      </c>
      <c r="O409" s="93"/>
      <c r="P409" s="93"/>
      <c r="Q409" s="93"/>
      <c r="R409" s="93"/>
      <c r="S409" s="93"/>
      <c r="T409" s="93"/>
      <c r="U409" s="94">
        <f>SUM(MYCS[[#This Row],[FY26-27 sum (signed)]:[Cumulative spending to end FY 24/25]],MYCS[[#This Row],[Approved budget FY 25/26]])</f>
        <v>0</v>
      </c>
      <c r="V409" s="95">
        <f>MYCS[[#This Row],[Total Project Commitments]]-MYCS[[#This Row],[Total approved cost of the project by DC (Value in UGX)]]</f>
        <v>0</v>
      </c>
      <c r="W409" s="89"/>
      <c r="X409" s="89"/>
      <c r="Y409" s="89"/>
      <c r="Z409" s="96"/>
    </row>
    <row r="410" spans="1:26" ht="21" x14ac:dyDescent="0.45">
      <c r="A410" s="89"/>
      <c r="B410" s="90" t="str">
        <f ca="1">IFERROR(OFFSET(DC[[#Headers],[Code Project]],MATCH(MYCS[[#This Row],[Project Code and Name ]],DC[Code Project],0),-3),"")</f>
        <v/>
      </c>
      <c r="C410" s="89"/>
      <c r="D410" s="91" t="str">
        <f ca="1">IFERROR(OFFSET(DC[[#Headers],[Code Project]],MATCH(MYCS[[#This Row],[Project Code and Name ]],DC[Code Project],0),1),"")</f>
        <v/>
      </c>
      <c r="E410" s="92" t="str">
        <f ca="1">IFERROR(OFFSET(DC[[#Headers],[Code Project]],MATCH(MYCS[[#This Row],[Project Code and Name ]],DC[Code Project],0),6),"")</f>
        <v/>
      </c>
      <c r="F410" s="89"/>
      <c r="G410" s="89"/>
      <c r="H410" s="93"/>
      <c r="I410" s="93"/>
      <c r="J410" s="93"/>
      <c r="K410" s="93"/>
      <c r="L410" s="93"/>
      <c r="M410" s="93"/>
      <c r="N410" s="94">
        <f>J410+K410+L410+MYCS[[#This Row],[Non contractual commitments]]</f>
        <v>0</v>
      </c>
      <c r="O410" s="93"/>
      <c r="P410" s="93"/>
      <c r="Q410" s="93"/>
      <c r="R410" s="93"/>
      <c r="S410" s="93"/>
      <c r="T410" s="93"/>
      <c r="U410" s="94">
        <f>SUM(MYCS[[#This Row],[FY26-27 sum (signed)]:[Cumulative spending to end FY 24/25]],MYCS[[#This Row],[Approved budget FY 25/26]])</f>
        <v>0</v>
      </c>
      <c r="V410" s="95">
        <f>MYCS[[#This Row],[Total Project Commitments]]-MYCS[[#This Row],[Total approved cost of the project by DC (Value in UGX)]]</f>
        <v>0</v>
      </c>
      <c r="W410" s="89"/>
      <c r="X410" s="89"/>
      <c r="Y410" s="89"/>
      <c r="Z410" s="96"/>
    </row>
    <row r="411" spans="1:26" ht="21" x14ac:dyDescent="0.45">
      <c r="A411" s="89"/>
      <c r="B411" s="90" t="str">
        <f ca="1">IFERROR(OFFSET(DC[[#Headers],[Code Project]],MATCH(MYCS[[#This Row],[Project Code and Name ]],DC[Code Project],0),-3),"")</f>
        <v/>
      </c>
      <c r="C411" s="89"/>
      <c r="D411" s="91" t="str">
        <f ca="1">IFERROR(OFFSET(DC[[#Headers],[Code Project]],MATCH(MYCS[[#This Row],[Project Code and Name ]],DC[Code Project],0),1),"")</f>
        <v/>
      </c>
      <c r="E411" s="92" t="str">
        <f ca="1">IFERROR(OFFSET(DC[[#Headers],[Code Project]],MATCH(MYCS[[#This Row],[Project Code and Name ]],DC[Code Project],0),6),"")</f>
        <v/>
      </c>
      <c r="F411" s="89"/>
      <c r="G411" s="89"/>
      <c r="H411" s="93"/>
      <c r="I411" s="93"/>
      <c r="J411" s="93"/>
      <c r="K411" s="93"/>
      <c r="L411" s="93"/>
      <c r="M411" s="93"/>
      <c r="N411" s="94">
        <f>J411+K411+L411+MYCS[[#This Row],[Non contractual commitments]]</f>
        <v>0</v>
      </c>
      <c r="O411" s="93"/>
      <c r="P411" s="93"/>
      <c r="Q411" s="93"/>
      <c r="R411" s="93"/>
      <c r="S411" s="93"/>
      <c r="T411" s="93"/>
      <c r="U411" s="94">
        <f>SUM(MYCS[[#This Row],[FY26-27 sum (signed)]:[Cumulative spending to end FY 24/25]],MYCS[[#This Row],[Approved budget FY 25/26]])</f>
        <v>0</v>
      </c>
      <c r="V411" s="95">
        <f>MYCS[[#This Row],[Total Project Commitments]]-MYCS[[#This Row],[Total approved cost of the project by DC (Value in UGX)]]</f>
        <v>0</v>
      </c>
      <c r="W411" s="89"/>
      <c r="X411" s="89"/>
      <c r="Y411" s="89"/>
      <c r="Z411" s="96"/>
    </row>
    <row r="412" spans="1:26" ht="21" x14ac:dyDescent="0.45">
      <c r="A412" s="89"/>
      <c r="B412" s="90" t="str">
        <f ca="1">IFERROR(OFFSET(DC[[#Headers],[Code Project]],MATCH(MYCS[[#This Row],[Project Code and Name ]],DC[Code Project],0),-3),"")</f>
        <v/>
      </c>
      <c r="C412" s="89"/>
      <c r="D412" s="91" t="str">
        <f ca="1">IFERROR(OFFSET(DC[[#Headers],[Code Project]],MATCH(MYCS[[#This Row],[Project Code and Name ]],DC[Code Project],0),1),"")</f>
        <v/>
      </c>
      <c r="E412" s="92" t="str">
        <f ca="1">IFERROR(OFFSET(DC[[#Headers],[Code Project]],MATCH(MYCS[[#This Row],[Project Code and Name ]],DC[Code Project],0),6),"")</f>
        <v/>
      </c>
      <c r="F412" s="89"/>
      <c r="G412" s="89"/>
      <c r="H412" s="93"/>
      <c r="I412" s="93"/>
      <c r="J412" s="93"/>
      <c r="K412" s="93"/>
      <c r="L412" s="93"/>
      <c r="M412" s="93"/>
      <c r="N412" s="94">
        <f>J412+K412+L412+MYCS[[#This Row],[Non contractual commitments]]</f>
        <v>0</v>
      </c>
      <c r="O412" s="93"/>
      <c r="P412" s="93"/>
      <c r="Q412" s="93"/>
      <c r="R412" s="93"/>
      <c r="S412" s="93"/>
      <c r="T412" s="93"/>
      <c r="U412" s="94">
        <f>SUM(MYCS[[#This Row],[FY26-27 sum (signed)]:[Cumulative spending to end FY 24/25]],MYCS[[#This Row],[Approved budget FY 25/26]])</f>
        <v>0</v>
      </c>
      <c r="V412" s="95">
        <f>MYCS[[#This Row],[Total Project Commitments]]-MYCS[[#This Row],[Total approved cost of the project by DC (Value in UGX)]]</f>
        <v>0</v>
      </c>
      <c r="W412" s="89"/>
      <c r="X412" s="89"/>
      <c r="Y412" s="89"/>
      <c r="Z412" s="96"/>
    </row>
    <row r="413" spans="1:26" ht="21" x14ac:dyDescent="0.45">
      <c r="A413" s="89"/>
      <c r="B413" s="90" t="str">
        <f ca="1">IFERROR(OFFSET(DC[[#Headers],[Code Project]],MATCH(MYCS[[#This Row],[Project Code and Name ]],DC[Code Project],0),-3),"")</f>
        <v/>
      </c>
      <c r="C413" s="89"/>
      <c r="D413" s="91" t="str">
        <f ca="1">IFERROR(OFFSET(DC[[#Headers],[Code Project]],MATCH(MYCS[[#This Row],[Project Code and Name ]],DC[Code Project],0),1),"")</f>
        <v/>
      </c>
      <c r="E413" s="92" t="str">
        <f ca="1">IFERROR(OFFSET(DC[[#Headers],[Code Project]],MATCH(MYCS[[#This Row],[Project Code and Name ]],DC[Code Project],0),6),"")</f>
        <v/>
      </c>
      <c r="F413" s="89"/>
      <c r="G413" s="89"/>
      <c r="H413" s="93"/>
      <c r="I413" s="93"/>
      <c r="J413" s="93"/>
      <c r="K413" s="93"/>
      <c r="L413" s="93"/>
      <c r="M413" s="93"/>
      <c r="N413" s="94">
        <f>J413+K413+L413+MYCS[[#This Row],[Non contractual commitments]]</f>
        <v>0</v>
      </c>
      <c r="O413" s="93"/>
      <c r="P413" s="93"/>
      <c r="Q413" s="93"/>
      <c r="R413" s="93"/>
      <c r="S413" s="93"/>
      <c r="T413" s="93"/>
      <c r="U413" s="94">
        <f>SUM(MYCS[[#This Row],[FY26-27 sum (signed)]:[Cumulative spending to end FY 24/25]],MYCS[[#This Row],[Approved budget FY 25/26]])</f>
        <v>0</v>
      </c>
      <c r="V413" s="95">
        <f>MYCS[[#This Row],[Total Project Commitments]]-MYCS[[#This Row],[Total approved cost of the project by DC (Value in UGX)]]</f>
        <v>0</v>
      </c>
      <c r="W413" s="89"/>
      <c r="X413" s="89"/>
      <c r="Y413" s="89"/>
      <c r="Z413" s="96"/>
    </row>
    <row r="414" spans="1:26" ht="21" x14ac:dyDescent="0.45">
      <c r="A414" s="89"/>
      <c r="B414" s="90" t="str">
        <f ca="1">IFERROR(OFFSET(DC[[#Headers],[Code Project]],MATCH(MYCS[[#This Row],[Project Code and Name ]],DC[Code Project],0),-3),"")</f>
        <v/>
      </c>
      <c r="C414" s="89"/>
      <c r="D414" s="91" t="str">
        <f ca="1">IFERROR(OFFSET(DC[[#Headers],[Code Project]],MATCH(MYCS[[#This Row],[Project Code and Name ]],DC[Code Project],0),1),"")</f>
        <v/>
      </c>
      <c r="E414" s="92" t="str">
        <f ca="1">IFERROR(OFFSET(DC[[#Headers],[Code Project]],MATCH(MYCS[[#This Row],[Project Code and Name ]],DC[Code Project],0),6),"")</f>
        <v/>
      </c>
      <c r="F414" s="89"/>
      <c r="G414" s="89"/>
      <c r="H414" s="93"/>
      <c r="I414" s="93"/>
      <c r="J414" s="93"/>
      <c r="K414" s="93"/>
      <c r="L414" s="93"/>
      <c r="M414" s="93"/>
      <c r="N414" s="94">
        <f>J414+K414+L414+MYCS[[#This Row],[Non contractual commitments]]</f>
        <v>0</v>
      </c>
      <c r="O414" s="93"/>
      <c r="P414" s="93"/>
      <c r="Q414" s="93"/>
      <c r="R414" s="93"/>
      <c r="S414" s="93"/>
      <c r="T414" s="93"/>
      <c r="U414" s="94">
        <f>SUM(MYCS[[#This Row],[FY26-27 sum (signed)]:[Cumulative spending to end FY 24/25]],MYCS[[#This Row],[Approved budget FY 25/26]])</f>
        <v>0</v>
      </c>
      <c r="V414" s="95">
        <f>MYCS[[#This Row],[Total Project Commitments]]-MYCS[[#This Row],[Total approved cost of the project by DC (Value in UGX)]]</f>
        <v>0</v>
      </c>
      <c r="W414" s="89"/>
      <c r="X414" s="89"/>
      <c r="Y414" s="89"/>
      <c r="Z414" s="96"/>
    </row>
    <row r="415" spans="1:26" ht="21" x14ac:dyDescent="0.45">
      <c r="A415" s="89"/>
      <c r="B415" s="90" t="str">
        <f ca="1">IFERROR(OFFSET(DC[[#Headers],[Code Project]],MATCH(MYCS[[#This Row],[Project Code and Name ]],DC[Code Project],0),-3),"")</f>
        <v/>
      </c>
      <c r="C415" s="89"/>
      <c r="D415" s="91" t="str">
        <f ca="1">IFERROR(OFFSET(DC[[#Headers],[Code Project]],MATCH(MYCS[[#This Row],[Project Code and Name ]],DC[Code Project],0),1),"")</f>
        <v/>
      </c>
      <c r="E415" s="92" t="str">
        <f ca="1">IFERROR(OFFSET(DC[[#Headers],[Code Project]],MATCH(MYCS[[#This Row],[Project Code and Name ]],DC[Code Project],0),6),"")</f>
        <v/>
      </c>
      <c r="F415" s="89"/>
      <c r="G415" s="89"/>
      <c r="H415" s="93"/>
      <c r="I415" s="93"/>
      <c r="J415" s="93"/>
      <c r="K415" s="93"/>
      <c r="L415" s="93"/>
      <c r="M415" s="93"/>
      <c r="N415" s="94">
        <f>J415+K415+L415+MYCS[[#This Row],[Non contractual commitments]]</f>
        <v>0</v>
      </c>
      <c r="O415" s="93"/>
      <c r="P415" s="93"/>
      <c r="Q415" s="93"/>
      <c r="R415" s="93"/>
      <c r="S415" s="93"/>
      <c r="T415" s="93"/>
      <c r="U415" s="94">
        <f>SUM(MYCS[[#This Row],[FY26-27 sum (signed)]:[Cumulative spending to end FY 24/25]],MYCS[[#This Row],[Approved budget FY 25/26]])</f>
        <v>0</v>
      </c>
      <c r="V415" s="95">
        <f>MYCS[[#This Row],[Total Project Commitments]]-MYCS[[#This Row],[Total approved cost of the project by DC (Value in UGX)]]</f>
        <v>0</v>
      </c>
      <c r="W415" s="89"/>
      <c r="X415" s="89"/>
      <c r="Y415" s="89"/>
      <c r="Z415" s="96"/>
    </row>
    <row r="416" spans="1:26" ht="21" x14ac:dyDescent="0.45">
      <c r="A416" s="89"/>
      <c r="B416" s="90" t="str">
        <f ca="1">IFERROR(OFFSET(DC[[#Headers],[Code Project]],MATCH(MYCS[[#This Row],[Project Code and Name ]],DC[Code Project],0),-3),"")</f>
        <v/>
      </c>
      <c r="C416" s="89"/>
      <c r="D416" s="91" t="str">
        <f ca="1">IFERROR(OFFSET(DC[[#Headers],[Code Project]],MATCH(MYCS[[#This Row],[Project Code and Name ]],DC[Code Project],0),1),"")</f>
        <v/>
      </c>
      <c r="E416" s="92" t="str">
        <f ca="1">IFERROR(OFFSET(DC[[#Headers],[Code Project]],MATCH(MYCS[[#This Row],[Project Code and Name ]],DC[Code Project],0),6),"")</f>
        <v/>
      </c>
      <c r="F416" s="89"/>
      <c r="G416" s="89"/>
      <c r="H416" s="93"/>
      <c r="I416" s="93"/>
      <c r="J416" s="93"/>
      <c r="K416" s="93"/>
      <c r="L416" s="93"/>
      <c r="M416" s="93"/>
      <c r="N416" s="94">
        <f>J416+K416+L416+MYCS[[#This Row],[Non contractual commitments]]</f>
        <v>0</v>
      </c>
      <c r="O416" s="93"/>
      <c r="P416" s="93"/>
      <c r="Q416" s="93"/>
      <c r="R416" s="93"/>
      <c r="S416" s="93"/>
      <c r="T416" s="93"/>
      <c r="U416" s="94">
        <f>SUM(MYCS[[#This Row],[FY26-27 sum (signed)]:[Cumulative spending to end FY 24/25]],MYCS[[#This Row],[Approved budget FY 25/26]])</f>
        <v>0</v>
      </c>
      <c r="V416" s="95">
        <f>MYCS[[#This Row],[Total Project Commitments]]-MYCS[[#This Row],[Total approved cost of the project by DC (Value in UGX)]]</f>
        <v>0</v>
      </c>
      <c r="W416" s="89"/>
      <c r="X416" s="89"/>
      <c r="Y416" s="89"/>
      <c r="Z416" s="96"/>
    </row>
    <row r="417" spans="1:26" ht="21" x14ac:dyDescent="0.45">
      <c r="A417" s="89"/>
      <c r="B417" s="90" t="str">
        <f ca="1">IFERROR(OFFSET(DC[[#Headers],[Code Project]],MATCH(MYCS[[#This Row],[Project Code and Name ]],DC[Code Project],0),-3),"")</f>
        <v/>
      </c>
      <c r="C417" s="89"/>
      <c r="D417" s="91" t="str">
        <f ca="1">IFERROR(OFFSET(DC[[#Headers],[Code Project]],MATCH(MYCS[[#This Row],[Project Code and Name ]],DC[Code Project],0),1),"")</f>
        <v/>
      </c>
      <c r="E417" s="92" t="str">
        <f ca="1">IFERROR(OFFSET(DC[[#Headers],[Code Project]],MATCH(MYCS[[#This Row],[Project Code and Name ]],DC[Code Project],0),6),"")</f>
        <v/>
      </c>
      <c r="F417" s="89"/>
      <c r="G417" s="89"/>
      <c r="H417" s="93"/>
      <c r="I417" s="93"/>
      <c r="J417" s="93"/>
      <c r="K417" s="93"/>
      <c r="L417" s="93"/>
      <c r="M417" s="93"/>
      <c r="N417" s="94">
        <f>J417+K417+L417+MYCS[[#This Row],[Non contractual commitments]]</f>
        <v>0</v>
      </c>
      <c r="O417" s="93"/>
      <c r="P417" s="93"/>
      <c r="Q417" s="93"/>
      <c r="R417" s="93"/>
      <c r="S417" s="93"/>
      <c r="T417" s="93"/>
      <c r="U417" s="94">
        <f>SUM(MYCS[[#This Row],[FY26-27 sum (signed)]:[Cumulative spending to end FY 24/25]],MYCS[[#This Row],[Approved budget FY 25/26]])</f>
        <v>0</v>
      </c>
      <c r="V417" s="95">
        <f>MYCS[[#This Row],[Total Project Commitments]]-MYCS[[#This Row],[Total approved cost of the project by DC (Value in UGX)]]</f>
        <v>0</v>
      </c>
      <c r="W417" s="89"/>
      <c r="X417" s="89"/>
      <c r="Y417" s="89"/>
      <c r="Z417" s="96"/>
    </row>
    <row r="418" spans="1:26" ht="21" x14ac:dyDescent="0.45">
      <c r="A418" s="89"/>
      <c r="B418" s="90" t="str">
        <f ca="1">IFERROR(OFFSET(DC[[#Headers],[Code Project]],MATCH(MYCS[[#This Row],[Project Code and Name ]],DC[Code Project],0),-3),"")</f>
        <v/>
      </c>
      <c r="C418" s="89"/>
      <c r="D418" s="91" t="str">
        <f ca="1">IFERROR(OFFSET(DC[[#Headers],[Code Project]],MATCH(MYCS[[#This Row],[Project Code and Name ]],DC[Code Project],0),1),"")</f>
        <v/>
      </c>
      <c r="E418" s="92" t="str">
        <f ca="1">IFERROR(OFFSET(DC[[#Headers],[Code Project]],MATCH(MYCS[[#This Row],[Project Code and Name ]],DC[Code Project],0),6),"")</f>
        <v/>
      </c>
      <c r="F418" s="89"/>
      <c r="G418" s="89"/>
      <c r="H418" s="93"/>
      <c r="I418" s="93"/>
      <c r="J418" s="93"/>
      <c r="K418" s="93"/>
      <c r="L418" s="93"/>
      <c r="M418" s="93"/>
      <c r="N418" s="94">
        <f>J418+K418+L418+MYCS[[#This Row],[Non contractual commitments]]</f>
        <v>0</v>
      </c>
      <c r="O418" s="93"/>
      <c r="P418" s="93"/>
      <c r="Q418" s="93"/>
      <c r="R418" s="93"/>
      <c r="S418" s="93"/>
      <c r="T418" s="93"/>
      <c r="U418" s="94">
        <f>SUM(MYCS[[#This Row],[FY26-27 sum (signed)]:[Cumulative spending to end FY 24/25]],MYCS[[#This Row],[Approved budget FY 25/26]])</f>
        <v>0</v>
      </c>
      <c r="V418" s="95">
        <f>MYCS[[#This Row],[Total Project Commitments]]-MYCS[[#This Row],[Total approved cost of the project by DC (Value in UGX)]]</f>
        <v>0</v>
      </c>
      <c r="W418" s="89"/>
      <c r="X418" s="89"/>
      <c r="Y418" s="89"/>
      <c r="Z418" s="96"/>
    </row>
    <row r="419" spans="1:26" ht="21" x14ac:dyDescent="0.45">
      <c r="A419" s="89"/>
      <c r="B419" s="90" t="str">
        <f ca="1">IFERROR(OFFSET(DC[[#Headers],[Code Project]],MATCH(MYCS[[#This Row],[Project Code and Name ]],DC[Code Project],0),-3),"")</f>
        <v/>
      </c>
      <c r="C419" s="89"/>
      <c r="D419" s="91" t="str">
        <f ca="1">IFERROR(OFFSET(DC[[#Headers],[Code Project]],MATCH(MYCS[[#This Row],[Project Code and Name ]],DC[Code Project],0),1),"")</f>
        <v/>
      </c>
      <c r="E419" s="92" t="str">
        <f ca="1">IFERROR(OFFSET(DC[[#Headers],[Code Project]],MATCH(MYCS[[#This Row],[Project Code and Name ]],DC[Code Project],0),6),"")</f>
        <v/>
      </c>
      <c r="F419" s="89"/>
      <c r="G419" s="89"/>
      <c r="H419" s="93"/>
      <c r="I419" s="93"/>
      <c r="J419" s="93"/>
      <c r="K419" s="93"/>
      <c r="L419" s="93"/>
      <c r="M419" s="93"/>
      <c r="N419" s="94">
        <f>J419+K419+L419+MYCS[[#This Row],[Non contractual commitments]]</f>
        <v>0</v>
      </c>
      <c r="O419" s="93"/>
      <c r="P419" s="93"/>
      <c r="Q419" s="93"/>
      <c r="R419" s="93"/>
      <c r="S419" s="93"/>
      <c r="T419" s="93"/>
      <c r="U419" s="94">
        <f>SUM(MYCS[[#This Row],[FY26-27 sum (signed)]:[Cumulative spending to end FY 24/25]],MYCS[[#This Row],[Approved budget FY 25/26]])</f>
        <v>0</v>
      </c>
      <c r="V419" s="95">
        <f>MYCS[[#This Row],[Total Project Commitments]]-MYCS[[#This Row],[Total approved cost of the project by DC (Value in UGX)]]</f>
        <v>0</v>
      </c>
      <c r="W419" s="89"/>
      <c r="X419" s="89"/>
      <c r="Y419" s="89"/>
      <c r="Z419" s="96"/>
    </row>
    <row r="420" spans="1:26" ht="21" x14ac:dyDescent="0.45">
      <c r="A420" s="89"/>
      <c r="B420" s="90" t="str">
        <f ca="1">IFERROR(OFFSET(DC[[#Headers],[Code Project]],MATCH(MYCS[[#This Row],[Project Code and Name ]],DC[Code Project],0),-3),"")</f>
        <v/>
      </c>
      <c r="C420" s="89"/>
      <c r="D420" s="91" t="str">
        <f ca="1">IFERROR(OFFSET(DC[[#Headers],[Code Project]],MATCH(MYCS[[#This Row],[Project Code and Name ]],DC[Code Project],0),1),"")</f>
        <v/>
      </c>
      <c r="E420" s="92" t="str">
        <f ca="1">IFERROR(OFFSET(DC[[#Headers],[Code Project]],MATCH(MYCS[[#This Row],[Project Code and Name ]],DC[Code Project],0),6),"")</f>
        <v/>
      </c>
      <c r="F420" s="89"/>
      <c r="G420" s="89"/>
      <c r="H420" s="93"/>
      <c r="I420" s="93"/>
      <c r="J420" s="93"/>
      <c r="K420" s="93"/>
      <c r="L420" s="93"/>
      <c r="M420" s="93"/>
      <c r="N420" s="94">
        <f>J420+K420+L420+MYCS[[#This Row],[Non contractual commitments]]</f>
        <v>0</v>
      </c>
      <c r="O420" s="93"/>
      <c r="P420" s="93"/>
      <c r="Q420" s="93"/>
      <c r="R420" s="93"/>
      <c r="S420" s="93"/>
      <c r="T420" s="93"/>
      <c r="U420" s="94">
        <f>SUM(MYCS[[#This Row],[FY26-27 sum (signed)]:[Cumulative spending to end FY 24/25]],MYCS[[#This Row],[Approved budget FY 25/26]])</f>
        <v>0</v>
      </c>
      <c r="V420" s="95">
        <f>MYCS[[#This Row],[Total Project Commitments]]-MYCS[[#This Row],[Total approved cost of the project by DC (Value in UGX)]]</f>
        <v>0</v>
      </c>
      <c r="W420" s="89"/>
      <c r="X420" s="89"/>
      <c r="Y420" s="89"/>
      <c r="Z420" s="96"/>
    </row>
    <row r="421" spans="1:26" ht="21" x14ac:dyDescent="0.45">
      <c r="A421" s="89"/>
      <c r="B421" s="90" t="str">
        <f ca="1">IFERROR(OFFSET(DC[[#Headers],[Code Project]],MATCH(MYCS[[#This Row],[Project Code and Name ]],DC[Code Project],0),-3),"")</f>
        <v/>
      </c>
      <c r="C421" s="89"/>
      <c r="D421" s="91" t="str">
        <f ca="1">IFERROR(OFFSET(DC[[#Headers],[Code Project]],MATCH(MYCS[[#This Row],[Project Code and Name ]],DC[Code Project],0),1),"")</f>
        <v/>
      </c>
      <c r="E421" s="92" t="str">
        <f ca="1">IFERROR(OFFSET(DC[[#Headers],[Code Project]],MATCH(MYCS[[#This Row],[Project Code and Name ]],DC[Code Project],0),6),"")</f>
        <v/>
      </c>
      <c r="F421" s="89"/>
      <c r="G421" s="89"/>
      <c r="H421" s="93"/>
      <c r="I421" s="93"/>
      <c r="J421" s="93"/>
      <c r="K421" s="93"/>
      <c r="L421" s="93"/>
      <c r="M421" s="93"/>
      <c r="N421" s="94">
        <f>J421+K421+L421+MYCS[[#This Row],[Non contractual commitments]]</f>
        <v>0</v>
      </c>
      <c r="O421" s="93"/>
      <c r="P421" s="93"/>
      <c r="Q421" s="93"/>
      <c r="R421" s="93"/>
      <c r="S421" s="93"/>
      <c r="T421" s="93"/>
      <c r="U421" s="94">
        <f>SUM(MYCS[[#This Row],[FY26-27 sum (signed)]:[Cumulative spending to end FY 24/25]],MYCS[[#This Row],[Approved budget FY 25/26]])</f>
        <v>0</v>
      </c>
      <c r="V421" s="95">
        <f>MYCS[[#This Row],[Total Project Commitments]]-MYCS[[#This Row],[Total approved cost of the project by DC (Value in UGX)]]</f>
        <v>0</v>
      </c>
      <c r="W421" s="89"/>
      <c r="X421" s="89"/>
      <c r="Y421" s="89"/>
      <c r="Z421" s="96"/>
    </row>
    <row r="422" spans="1:26" ht="21" x14ac:dyDescent="0.45">
      <c r="A422" s="89"/>
      <c r="B422" s="90" t="str">
        <f ca="1">IFERROR(OFFSET(DC[[#Headers],[Code Project]],MATCH(MYCS[[#This Row],[Project Code and Name ]],DC[Code Project],0),-3),"")</f>
        <v/>
      </c>
      <c r="C422" s="89"/>
      <c r="D422" s="91" t="str">
        <f ca="1">IFERROR(OFFSET(DC[[#Headers],[Code Project]],MATCH(MYCS[[#This Row],[Project Code and Name ]],DC[Code Project],0),1),"")</f>
        <v/>
      </c>
      <c r="E422" s="92" t="str">
        <f ca="1">IFERROR(OFFSET(DC[[#Headers],[Code Project]],MATCH(MYCS[[#This Row],[Project Code and Name ]],DC[Code Project],0),6),"")</f>
        <v/>
      </c>
      <c r="F422" s="89"/>
      <c r="G422" s="89"/>
      <c r="H422" s="93"/>
      <c r="I422" s="93"/>
      <c r="J422" s="93"/>
      <c r="K422" s="93"/>
      <c r="L422" s="93"/>
      <c r="M422" s="93"/>
      <c r="N422" s="94">
        <f>J422+K422+L422+MYCS[[#This Row],[Non contractual commitments]]</f>
        <v>0</v>
      </c>
      <c r="O422" s="93"/>
      <c r="P422" s="93"/>
      <c r="Q422" s="93"/>
      <c r="R422" s="93"/>
      <c r="S422" s="93"/>
      <c r="T422" s="93"/>
      <c r="U422" s="94">
        <f>SUM(MYCS[[#This Row],[FY26-27 sum (signed)]:[Cumulative spending to end FY 24/25]],MYCS[[#This Row],[Approved budget FY 25/26]])</f>
        <v>0</v>
      </c>
      <c r="V422" s="95">
        <f>MYCS[[#This Row],[Total Project Commitments]]-MYCS[[#This Row],[Total approved cost of the project by DC (Value in UGX)]]</f>
        <v>0</v>
      </c>
      <c r="W422" s="89"/>
      <c r="X422" s="89"/>
      <c r="Y422" s="89"/>
      <c r="Z422" s="96"/>
    </row>
    <row r="423" spans="1:26" ht="21" x14ac:dyDescent="0.45">
      <c r="A423" s="89"/>
      <c r="B423" s="90" t="str">
        <f ca="1">IFERROR(OFFSET(DC[[#Headers],[Code Project]],MATCH(MYCS[[#This Row],[Project Code and Name ]],DC[Code Project],0),-3),"")</f>
        <v/>
      </c>
      <c r="C423" s="89"/>
      <c r="D423" s="91" t="str">
        <f ca="1">IFERROR(OFFSET(DC[[#Headers],[Code Project]],MATCH(MYCS[[#This Row],[Project Code and Name ]],DC[Code Project],0),1),"")</f>
        <v/>
      </c>
      <c r="E423" s="92" t="str">
        <f ca="1">IFERROR(OFFSET(DC[[#Headers],[Code Project]],MATCH(MYCS[[#This Row],[Project Code and Name ]],DC[Code Project],0),6),"")</f>
        <v/>
      </c>
      <c r="F423" s="89"/>
      <c r="G423" s="89"/>
      <c r="H423" s="93"/>
      <c r="I423" s="93"/>
      <c r="J423" s="93"/>
      <c r="K423" s="93"/>
      <c r="L423" s="93"/>
      <c r="M423" s="93"/>
      <c r="N423" s="94">
        <f>J423+K423+L423+MYCS[[#This Row],[Non contractual commitments]]</f>
        <v>0</v>
      </c>
      <c r="O423" s="93"/>
      <c r="P423" s="93"/>
      <c r="Q423" s="93"/>
      <c r="R423" s="93"/>
      <c r="S423" s="93"/>
      <c r="T423" s="93"/>
      <c r="U423" s="94">
        <f>SUM(MYCS[[#This Row],[FY26-27 sum (signed)]:[Cumulative spending to end FY 24/25]],MYCS[[#This Row],[Approved budget FY 25/26]])</f>
        <v>0</v>
      </c>
      <c r="V423" s="95">
        <f>MYCS[[#This Row],[Total Project Commitments]]-MYCS[[#This Row],[Total approved cost of the project by DC (Value in UGX)]]</f>
        <v>0</v>
      </c>
      <c r="W423" s="89"/>
      <c r="X423" s="89"/>
      <c r="Y423" s="89"/>
      <c r="Z423" s="96"/>
    </row>
    <row r="424" spans="1:26" ht="21" x14ac:dyDescent="0.45">
      <c r="A424" s="89"/>
      <c r="B424" s="90" t="str">
        <f ca="1">IFERROR(OFFSET(DC[[#Headers],[Code Project]],MATCH(MYCS[[#This Row],[Project Code and Name ]],DC[Code Project],0),-3),"")</f>
        <v/>
      </c>
      <c r="C424" s="89"/>
      <c r="D424" s="91" t="str">
        <f ca="1">IFERROR(OFFSET(DC[[#Headers],[Code Project]],MATCH(MYCS[[#This Row],[Project Code and Name ]],DC[Code Project],0),1),"")</f>
        <v/>
      </c>
      <c r="E424" s="92" t="str">
        <f ca="1">IFERROR(OFFSET(DC[[#Headers],[Code Project]],MATCH(MYCS[[#This Row],[Project Code and Name ]],DC[Code Project],0),6),"")</f>
        <v/>
      </c>
      <c r="F424" s="89"/>
      <c r="G424" s="89"/>
      <c r="H424" s="93"/>
      <c r="I424" s="93"/>
      <c r="J424" s="93"/>
      <c r="K424" s="93"/>
      <c r="L424" s="93"/>
      <c r="M424" s="93"/>
      <c r="N424" s="94">
        <f>J424+K424+L424+MYCS[[#This Row],[Non contractual commitments]]</f>
        <v>0</v>
      </c>
      <c r="O424" s="93"/>
      <c r="P424" s="93"/>
      <c r="Q424" s="93"/>
      <c r="R424" s="93"/>
      <c r="S424" s="93"/>
      <c r="T424" s="93"/>
      <c r="U424" s="94">
        <f>SUM(MYCS[[#This Row],[FY26-27 sum (signed)]:[Cumulative spending to end FY 24/25]],MYCS[[#This Row],[Approved budget FY 25/26]])</f>
        <v>0</v>
      </c>
      <c r="V424" s="95">
        <f>MYCS[[#This Row],[Total Project Commitments]]-MYCS[[#This Row],[Total approved cost of the project by DC (Value in UGX)]]</f>
        <v>0</v>
      </c>
      <c r="W424" s="89"/>
      <c r="X424" s="89"/>
      <c r="Y424" s="89"/>
      <c r="Z424" s="96"/>
    </row>
    <row r="425" spans="1:26" ht="21" x14ac:dyDescent="0.45">
      <c r="A425" s="89"/>
      <c r="B425" s="90" t="str">
        <f ca="1">IFERROR(OFFSET(DC[[#Headers],[Code Project]],MATCH(MYCS[[#This Row],[Project Code and Name ]],DC[Code Project],0),-3),"")</f>
        <v/>
      </c>
      <c r="C425" s="89"/>
      <c r="D425" s="91" t="str">
        <f ca="1">IFERROR(OFFSET(DC[[#Headers],[Code Project]],MATCH(MYCS[[#This Row],[Project Code and Name ]],DC[Code Project],0),1),"")</f>
        <v/>
      </c>
      <c r="E425" s="92" t="str">
        <f ca="1">IFERROR(OFFSET(DC[[#Headers],[Code Project]],MATCH(MYCS[[#This Row],[Project Code and Name ]],DC[Code Project],0),6),"")</f>
        <v/>
      </c>
      <c r="F425" s="89"/>
      <c r="G425" s="89"/>
      <c r="H425" s="93"/>
      <c r="I425" s="93"/>
      <c r="J425" s="93"/>
      <c r="K425" s="93"/>
      <c r="L425" s="93"/>
      <c r="M425" s="93"/>
      <c r="N425" s="94">
        <f>J425+K425+L425+MYCS[[#This Row],[Non contractual commitments]]</f>
        <v>0</v>
      </c>
      <c r="O425" s="93"/>
      <c r="P425" s="93"/>
      <c r="Q425" s="93"/>
      <c r="R425" s="93"/>
      <c r="S425" s="93"/>
      <c r="T425" s="93"/>
      <c r="U425" s="94">
        <f>SUM(MYCS[[#This Row],[FY26-27 sum (signed)]:[Cumulative spending to end FY 24/25]],MYCS[[#This Row],[Approved budget FY 25/26]])</f>
        <v>0</v>
      </c>
      <c r="V425" s="95">
        <f>MYCS[[#This Row],[Total Project Commitments]]-MYCS[[#This Row],[Total approved cost of the project by DC (Value in UGX)]]</f>
        <v>0</v>
      </c>
      <c r="W425" s="89"/>
      <c r="X425" s="89"/>
      <c r="Y425" s="89"/>
      <c r="Z425" s="96"/>
    </row>
    <row r="426" spans="1:26" ht="21" x14ac:dyDescent="0.45">
      <c r="A426" s="89"/>
      <c r="B426" s="90" t="str">
        <f ca="1">IFERROR(OFFSET(DC[[#Headers],[Code Project]],MATCH(MYCS[[#This Row],[Project Code and Name ]],DC[Code Project],0),-3),"")</f>
        <v/>
      </c>
      <c r="C426" s="89"/>
      <c r="D426" s="91" t="str">
        <f ca="1">IFERROR(OFFSET(DC[[#Headers],[Code Project]],MATCH(MYCS[[#This Row],[Project Code and Name ]],DC[Code Project],0),1),"")</f>
        <v/>
      </c>
      <c r="E426" s="92" t="str">
        <f ca="1">IFERROR(OFFSET(DC[[#Headers],[Code Project]],MATCH(MYCS[[#This Row],[Project Code and Name ]],DC[Code Project],0),6),"")</f>
        <v/>
      </c>
      <c r="F426" s="89"/>
      <c r="G426" s="89"/>
      <c r="H426" s="93"/>
      <c r="I426" s="93"/>
      <c r="J426" s="93"/>
      <c r="K426" s="93"/>
      <c r="L426" s="93"/>
      <c r="M426" s="93"/>
      <c r="N426" s="94">
        <f>J426+K426+L426+MYCS[[#This Row],[Non contractual commitments]]</f>
        <v>0</v>
      </c>
      <c r="O426" s="93"/>
      <c r="P426" s="93"/>
      <c r="Q426" s="93"/>
      <c r="R426" s="93"/>
      <c r="S426" s="93"/>
      <c r="T426" s="93"/>
      <c r="U426" s="94">
        <f>SUM(MYCS[[#This Row],[FY26-27 sum (signed)]:[Cumulative spending to end FY 24/25]],MYCS[[#This Row],[Approved budget FY 25/26]])</f>
        <v>0</v>
      </c>
      <c r="V426" s="95">
        <f>MYCS[[#This Row],[Total Project Commitments]]-MYCS[[#This Row],[Total approved cost of the project by DC (Value in UGX)]]</f>
        <v>0</v>
      </c>
      <c r="W426" s="89"/>
      <c r="X426" s="89"/>
      <c r="Y426" s="89"/>
      <c r="Z426" s="96"/>
    </row>
    <row r="427" spans="1:26" ht="21" x14ac:dyDescent="0.45">
      <c r="A427" s="89"/>
      <c r="B427" s="90" t="str">
        <f ca="1">IFERROR(OFFSET(DC[[#Headers],[Code Project]],MATCH(MYCS[[#This Row],[Project Code and Name ]],DC[Code Project],0),-3),"")</f>
        <v/>
      </c>
      <c r="C427" s="89"/>
      <c r="D427" s="91" t="str">
        <f ca="1">IFERROR(OFFSET(DC[[#Headers],[Code Project]],MATCH(MYCS[[#This Row],[Project Code and Name ]],DC[Code Project],0),1),"")</f>
        <v/>
      </c>
      <c r="E427" s="92" t="str">
        <f ca="1">IFERROR(OFFSET(DC[[#Headers],[Code Project]],MATCH(MYCS[[#This Row],[Project Code and Name ]],DC[Code Project],0),6),"")</f>
        <v/>
      </c>
      <c r="F427" s="89"/>
      <c r="G427" s="89"/>
      <c r="H427" s="93"/>
      <c r="I427" s="93"/>
      <c r="J427" s="93"/>
      <c r="K427" s="93"/>
      <c r="L427" s="93"/>
      <c r="M427" s="93"/>
      <c r="N427" s="94">
        <f>J427+K427+L427+MYCS[[#This Row],[Non contractual commitments]]</f>
        <v>0</v>
      </c>
      <c r="O427" s="93"/>
      <c r="P427" s="93"/>
      <c r="Q427" s="93"/>
      <c r="R427" s="93"/>
      <c r="S427" s="93"/>
      <c r="T427" s="93"/>
      <c r="U427" s="94">
        <f>SUM(MYCS[[#This Row],[FY26-27 sum (signed)]:[Cumulative spending to end FY 24/25]],MYCS[[#This Row],[Approved budget FY 25/26]])</f>
        <v>0</v>
      </c>
      <c r="V427" s="95">
        <f>MYCS[[#This Row],[Total Project Commitments]]-MYCS[[#This Row],[Total approved cost of the project by DC (Value in UGX)]]</f>
        <v>0</v>
      </c>
      <c r="W427" s="89"/>
      <c r="X427" s="89"/>
      <c r="Y427" s="89"/>
      <c r="Z427" s="96"/>
    </row>
    <row r="428" spans="1:26" ht="21" x14ac:dyDescent="0.45">
      <c r="A428" s="89"/>
      <c r="B428" s="90" t="str">
        <f ca="1">IFERROR(OFFSET(DC[[#Headers],[Code Project]],MATCH(MYCS[[#This Row],[Project Code and Name ]],DC[Code Project],0),-3),"")</f>
        <v/>
      </c>
      <c r="C428" s="89"/>
      <c r="D428" s="91" t="str">
        <f ca="1">IFERROR(OFFSET(DC[[#Headers],[Code Project]],MATCH(MYCS[[#This Row],[Project Code and Name ]],DC[Code Project],0),1),"")</f>
        <v/>
      </c>
      <c r="E428" s="92" t="str">
        <f ca="1">IFERROR(OFFSET(DC[[#Headers],[Code Project]],MATCH(MYCS[[#This Row],[Project Code and Name ]],DC[Code Project],0),6),"")</f>
        <v/>
      </c>
      <c r="F428" s="89"/>
      <c r="G428" s="89"/>
      <c r="H428" s="93"/>
      <c r="I428" s="93"/>
      <c r="J428" s="93"/>
      <c r="K428" s="93"/>
      <c r="L428" s="93"/>
      <c r="M428" s="93"/>
      <c r="N428" s="94">
        <f>J428+K428+L428+MYCS[[#This Row],[Non contractual commitments]]</f>
        <v>0</v>
      </c>
      <c r="O428" s="93"/>
      <c r="P428" s="93"/>
      <c r="Q428" s="93"/>
      <c r="R428" s="93"/>
      <c r="S428" s="93"/>
      <c r="T428" s="93"/>
      <c r="U428" s="94">
        <f>SUM(MYCS[[#This Row],[FY26-27 sum (signed)]:[Cumulative spending to end FY 24/25]],MYCS[[#This Row],[Approved budget FY 25/26]])</f>
        <v>0</v>
      </c>
      <c r="V428" s="95">
        <f>MYCS[[#This Row],[Total Project Commitments]]-MYCS[[#This Row],[Total approved cost of the project by DC (Value in UGX)]]</f>
        <v>0</v>
      </c>
      <c r="W428" s="89"/>
      <c r="X428" s="89"/>
      <c r="Y428" s="89"/>
      <c r="Z428" s="96"/>
    </row>
    <row r="429" spans="1:26" ht="21" x14ac:dyDescent="0.45">
      <c r="A429" s="89"/>
      <c r="B429" s="90" t="str">
        <f ca="1">IFERROR(OFFSET(DC[[#Headers],[Code Project]],MATCH(MYCS[[#This Row],[Project Code and Name ]],DC[Code Project],0),-3),"")</f>
        <v/>
      </c>
      <c r="C429" s="89"/>
      <c r="D429" s="91" t="str">
        <f ca="1">IFERROR(OFFSET(DC[[#Headers],[Code Project]],MATCH(MYCS[[#This Row],[Project Code and Name ]],DC[Code Project],0),1),"")</f>
        <v/>
      </c>
      <c r="E429" s="92" t="str">
        <f ca="1">IFERROR(OFFSET(DC[[#Headers],[Code Project]],MATCH(MYCS[[#This Row],[Project Code and Name ]],DC[Code Project],0),6),"")</f>
        <v/>
      </c>
      <c r="F429" s="89"/>
      <c r="G429" s="89"/>
      <c r="H429" s="93"/>
      <c r="I429" s="93"/>
      <c r="J429" s="93"/>
      <c r="K429" s="93"/>
      <c r="L429" s="93"/>
      <c r="M429" s="93"/>
      <c r="N429" s="94">
        <f>J429+K429+L429+MYCS[[#This Row],[Non contractual commitments]]</f>
        <v>0</v>
      </c>
      <c r="O429" s="93"/>
      <c r="P429" s="93"/>
      <c r="Q429" s="93"/>
      <c r="R429" s="93"/>
      <c r="S429" s="93"/>
      <c r="T429" s="93"/>
      <c r="U429" s="94">
        <f>SUM(MYCS[[#This Row],[FY26-27 sum (signed)]:[Cumulative spending to end FY 24/25]],MYCS[[#This Row],[Approved budget FY 25/26]])</f>
        <v>0</v>
      </c>
      <c r="V429" s="95">
        <f>MYCS[[#This Row],[Total Project Commitments]]-MYCS[[#This Row],[Total approved cost of the project by DC (Value in UGX)]]</f>
        <v>0</v>
      </c>
      <c r="W429" s="89"/>
      <c r="X429" s="89"/>
      <c r="Y429" s="89"/>
      <c r="Z429" s="96"/>
    </row>
    <row r="430" spans="1:26" ht="21" x14ac:dyDescent="0.45">
      <c r="A430" s="89"/>
      <c r="B430" s="90" t="str">
        <f ca="1">IFERROR(OFFSET(DC[[#Headers],[Code Project]],MATCH(MYCS[[#This Row],[Project Code and Name ]],DC[Code Project],0),-3),"")</f>
        <v/>
      </c>
      <c r="C430" s="89"/>
      <c r="D430" s="91" t="str">
        <f ca="1">IFERROR(OFFSET(DC[[#Headers],[Code Project]],MATCH(MYCS[[#This Row],[Project Code and Name ]],DC[Code Project],0),1),"")</f>
        <v/>
      </c>
      <c r="E430" s="92" t="str">
        <f ca="1">IFERROR(OFFSET(DC[[#Headers],[Code Project]],MATCH(MYCS[[#This Row],[Project Code and Name ]],DC[Code Project],0),6),"")</f>
        <v/>
      </c>
      <c r="F430" s="89"/>
      <c r="G430" s="89"/>
      <c r="H430" s="93"/>
      <c r="I430" s="93"/>
      <c r="J430" s="93"/>
      <c r="K430" s="93"/>
      <c r="L430" s="93"/>
      <c r="M430" s="93"/>
      <c r="N430" s="94">
        <f>J430+K430+L430+MYCS[[#This Row],[Non contractual commitments]]</f>
        <v>0</v>
      </c>
      <c r="O430" s="93"/>
      <c r="P430" s="93"/>
      <c r="Q430" s="93"/>
      <c r="R430" s="93"/>
      <c r="S430" s="93"/>
      <c r="T430" s="93"/>
      <c r="U430" s="94">
        <f>SUM(MYCS[[#This Row],[FY26-27 sum (signed)]:[Cumulative spending to end FY 24/25]],MYCS[[#This Row],[Approved budget FY 25/26]])</f>
        <v>0</v>
      </c>
      <c r="V430" s="95">
        <f>MYCS[[#This Row],[Total Project Commitments]]-MYCS[[#This Row],[Total approved cost of the project by DC (Value in UGX)]]</f>
        <v>0</v>
      </c>
      <c r="W430" s="89"/>
      <c r="X430" s="89"/>
      <c r="Y430" s="89"/>
      <c r="Z430" s="96"/>
    </row>
    <row r="431" spans="1:26" ht="21" x14ac:dyDescent="0.45">
      <c r="A431" s="89"/>
      <c r="B431" s="90" t="str">
        <f ca="1">IFERROR(OFFSET(DC[[#Headers],[Code Project]],MATCH(MYCS[[#This Row],[Project Code and Name ]],DC[Code Project],0),-3),"")</f>
        <v/>
      </c>
      <c r="C431" s="89"/>
      <c r="D431" s="91" t="str">
        <f ca="1">IFERROR(OFFSET(DC[[#Headers],[Code Project]],MATCH(MYCS[[#This Row],[Project Code and Name ]],DC[Code Project],0),1),"")</f>
        <v/>
      </c>
      <c r="E431" s="92" t="str">
        <f ca="1">IFERROR(OFFSET(DC[[#Headers],[Code Project]],MATCH(MYCS[[#This Row],[Project Code and Name ]],DC[Code Project],0),6),"")</f>
        <v/>
      </c>
      <c r="F431" s="89"/>
      <c r="G431" s="89"/>
      <c r="H431" s="93"/>
      <c r="I431" s="93"/>
      <c r="J431" s="93"/>
      <c r="K431" s="93"/>
      <c r="L431" s="93"/>
      <c r="M431" s="93"/>
      <c r="N431" s="94">
        <f>J431+K431+L431+MYCS[[#This Row],[Non contractual commitments]]</f>
        <v>0</v>
      </c>
      <c r="O431" s="93"/>
      <c r="P431" s="93"/>
      <c r="Q431" s="93"/>
      <c r="R431" s="93"/>
      <c r="S431" s="93"/>
      <c r="T431" s="93"/>
      <c r="U431" s="94">
        <f>SUM(MYCS[[#This Row],[FY26-27 sum (signed)]:[Cumulative spending to end FY 24/25]],MYCS[[#This Row],[Approved budget FY 25/26]])</f>
        <v>0</v>
      </c>
      <c r="V431" s="95">
        <f>MYCS[[#This Row],[Total Project Commitments]]-MYCS[[#This Row],[Total approved cost of the project by DC (Value in UGX)]]</f>
        <v>0</v>
      </c>
      <c r="W431" s="89"/>
      <c r="X431" s="89"/>
      <c r="Y431" s="89"/>
      <c r="Z431" s="96"/>
    </row>
    <row r="432" spans="1:26" ht="21" x14ac:dyDescent="0.45">
      <c r="A432" s="89"/>
      <c r="B432" s="90" t="str">
        <f ca="1">IFERROR(OFFSET(DC[[#Headers],[Code Project]],MATCH(MYCS[[#This Row],[Project Code and Name ]],DC[Code Project],0),-3),"")</f>
        <v/>
      </c>
      <c r="C432" s="89"/>
      <c r="D432" s="91" t="str">
        <f ca="1">IFERROR(OFFSET(DC[[#Headers],[Code Project]],MATCH(MYCS[[#This Row],[Project Code and Name ]],DC[Code Project],0),1),"")</f>
        <v/>
      </c>
      <c r="E432" s="92" t="str">
        <f ca="1">IFERROR(OFFSET(DC[[#Headers],[Code Project]],MATCH(MYCS[[#This Row],[Project Code and Name ]],DC[Code Project],0),6),"")</f>
        <v/>
      </c>
      <c r="F432" s="89"/>
      <c r="G432" s="89"/>
      <c r="H432" s="93"/>
      <c r="I432" s="93"/>
      <c r="J432" s="93"/>
      <c r="K432" s="93"/>
      <c r="L432" s="93"/>
      <c r="M432" s="93"/>
      <c r="N432" s="94">
        <f>J432+K432+L432+MYCS[[#This Row],[Non contractual commitments]]</f>
        <v>0</v>
      </c>
      <c r="O432" s="93"/>
      <c r="P432" s="93"/>
      <c r="Q432" s="93"/>
      <c r="R432" s="93"/>
      <c r="S432" s="93"/>
      <c r="T432" s="93"/>
      <c r="U432" s="94">
        <f>SUM(MYCS[[#This Row],[FY26-27 sum (signed)]:[Cumulative spending to end FY 24/25]],MYCS[[#This Row],[Approved budget FY 25/26]])</f>
        <v>0</v>
      </c>
      <c r="V432" s="95">
        <f>MYCS[[#This Row],[Total Project Commitments]]-MYCS[[#This Row],[Total approved cost of the project by DC (Value in UGX)]]</f>
        <v>0</v>
      </c>
      <c r="W432" s="89"/>
      <c r="X432" s="89"/>
      <c r="Y432" s="89"/>
      <c r="Z432" s="96"/>
    </row>
    <row r="433" spans="1:26" ht="21" x14ac:dyDescent="0.45">
      <c r="A433" s="89"/>
      <c r="B433" s="90" t="str">
        <f ca="1">IFERROR(OFFSET(DC[[#Headers],[Code Project]],MATCH(MYCS[[#This Row],[Project Code and Name ]],DC[Code Project],0),-3),"")</f>
        <v/>
      </c>
      <c r="C433" s="89"/>
      <c r="D433" s="91" t="str">
        <f ca="1">IFERROR(OFFSET(DC[[#Headers],[Code Project]],MATCH(MYCS[[#This Row],[Project Code and Name ]],DC[Code Project],0),1),"")</f>
        <v/>
      </c>
      <c r="E433" s="92" t="str">
        <f ca="1">IFERROR(OFFSET(DC[[#Headers],[Code Project]],MATCH(MYCS[[#This Row],[Project Code and Name ]],DC[Code Project],0),6),"")</f>
        <v/>
      </c>
      <c r="F433" s="89"/>
      <c r="G433" s="89"/>
      <c r="H433" s="93"/>
      <c r="I433" s="93"/>
      <c r="J433" s="93"/>
      <c r="K433" s="93"/>
      <c r="L433" s="93"/>
      <c r="M433" s="93"/>
      <c r="N433" s="94">
        <f>J433+K433+L433+MYCS[[#This Row],[Non contractual commitments]]</f>
        <v>0</v>
      </c>
      <c r="O433" s="93"/>
      <c r="P433" s="93"/>
      <c r="Q433" s="93"/>
      <c r="R433" s="93"/>
      <c r="S433" s="93"/>
      <c r="T433" s="93"/>
      <c r="U433" s="94">
        <f>SUM(MYCS[[#This Row],[FY26-27 sum (signed)]:[Cumulative spending to end FY 24/25]],MYCS[[#This Row],[Approved budget FY 25/26]])</f>
        <v>0</v>
      </c>
      <c r="V433" s="95">
        <f>MYCS[[#This Row],[Total Project Commitments]]-MYCS[[#This Row],[Total approved cost of the project by DC (Value in UGX)]]</f>
        <v>0</v>
      </c>
      <c r="W433" s="89"/>
      <c r="X433" s="89"/>
      <c r="Y433" s="89"/>
      <c r="Z433" s="96"/>
    </row>
    <row r="434" spans="1:26" ht="21" x14ac:dyDescent="0.45">
      <c r="A434" s="89"/>
      <c r="B434" s="90" t="str">
        <f ca="1">IFERROR(OFFSET(DC[[#Headers],[Code Project]],MATCH(MYCS[[#This Row],[Project Code and Name ]],DC[Code Project],0),-3),"")</f>
        <v/>
      </c>
      <c r="C434" s="89"/>
      <c r="D434" s="91" t="str">
        <f ca="1">IFERROR(OFFSET(DC[[#Headers],[Code Project]],MATCH(MYCS[[#This Row],[Project Code and Name ]],DC[Code Project],0),1),"")</f>
        <v/>
      </c>
      <c r="E434" s="92" t="str">
        <f ca="1">IFERROR(OFFSET(DC[[#Headers],[Code Project]],MATCH(MYCS[[#This Row],[Project Code and Name ]],DC[Code Project],0),6),"")</f>
        <v/>
      </c>
      <c r="F434" s="89"/>
      <c r="G434" s="89"/>
      <c r="H434" s="93"/>
      <c r="I434" s="93"/>
      <c r="J434" s="93"/>
      <c r="K434" s="93"/>
      <c r="L434" s="93"/>
      <c r="M434" s="93"/>
      <c r="N434" s="94">
        <f>J434+K434+L434+MYCS[[#This Row],[Non contractual commitments]]</f>
        <v>0</v>
      </c>
      <c r="O434" s="93"/>
      <c r="P434" s="93"/>
      <c r="Q434" s="93"/>
      <c r="R434" s="93"/>
      <c r="S434" s="93"/>
      <c r="T434" s="93"/>
      <c r="U434" s="94">
        <f>SUM(MYCS[[#This Row],[FY26-27 sum (signed)]:[Cumulative spending to end FY 24/25]],MYCS[[#This Row],[Approved budget FY 25/26]])</f>
        <v>0</v>
      </c>
      <c r="V434" s="95">
        <f>MYCS[[#This Row],[Total Project Commitments]]-MYCS[[#This Row],[Total approved cost of the project by DC (Value in UGX)]]</f>
        <v>0</v>
      </c>
      <c r="W434" s="89"/>
      <c r="X434" s="89"/>
      <c r="Y434" s="89"/>
      <c r="Z434" s="96"/>
    </row>
    <row r="435" spans="1:26" ht="21" x14ac:dyDescent="0.45">
      <c r="A435" s="89"/>
      <c r="B435" s="90" t="str">
        <f ca="1">IFERROR(OFFSET(DC[[#Headers],[Code Project]],MATCH(MYCS[[#This Row],[Project Code and Name ]],DC[Code Project],0),-3),"")</f>
        <v/>
      </c>
      <c r="C435" s="89"/>
      <c r="D435" s="91" t="str">
        <f ca="1">IFERROR(OFFSET(DC[[#Headers],[Code Project]],MATCH(MYCS[[#This Row],[Project Code and Name ]],DC[Code Project],0),1),"")</f>
        <v/>
      </c>
      <c r="E435" s="92" t="str">
        <f ca="1">IFERROR(OFFSET(DC[[#Headers],[Code Project]],MATCH(MYCS[[#This Row],[Project Code and Name ]],DC[Code Project],0),6),"")</f>
        <v/>
      </c>
      <c r="F435" s="89"/>
      <c r="G435" s="89"/>
      <c r="H435" s="93"/>
      <c r="I435" s="93"/>
      <c r="J435" s="93"/>
      <c r="K435" s="93"/>
      <c r="L435" s="93"/>
      <c r="M435" s="93"/>
      <c r="N435" s="94">
        <f>J435+K435+L435+MYCS[[#This Row],[Non contractual commitments]]</f>
        <v>0</v>
      </c>
      <c r="O435" s="93"/>
      <c r="P435" s="93"/>
      <c r="Q435" s="93"/>
      <c r="R435" s="93"/>
      <c r="S435" s="93"/>
      <c r="T435" s="93"/>
      <c r="U435" s="94">
        <f>SUM(MYCS[[#This Row],[FY26-27 sum (signed)]:[Cumulative spending to end FY 24/25]],MYCS[[#This Row],[Approved budget FY 25/26]])</f>
        <v>0</v>
      </c>
      <c r="V435" s="95">
        <f>MYCS[[#This Row],[Total Project Commitments]]-MYCS[[#This Row],[Total approved cost of the project by DC (Value in UGX)]]</f>
        <v>0</v>
      </c>
      <c r="W435" s="89"/>
      <c r="X435" s="89"/>
      <c r="Y435" s="89"/>
      <c r="Z435" s="96"/>
    </row>
    <row r="436" spans="1:26" ht="21" x14ac:dyDescent="0.45">
      <c r="A436" s="89"/>
      <c r="B436" s="90" t="str">
        <f ca="1">IFERROR(OFFSET(DC[[#Headers],[Code Project]],MATCH(MYCS[[#This Row],[Project Code and Name ]],DC[Code Project],0),-3),"")</f>
        <v/>
      </c>
      <c r="C436" s="89"/>
      <c r="D436" s="91" t="str">
        <f ca="1">IFERROR(OFFSET(DC[[#Headers],[Code Project]],MATCH(MYCS[[#This Row],[Project Code and Name ]],DC[Code Project],0),1),"")</f>
        <v/>
      </c>
      <c r="E436" s="92" t="str">
        <f ca="1">IFERROR(OFFSET(DC[[#Headers],[Code Project]],MATCH(MYCS[[#This Row],[Project Code and Name ]],DC[Code Project],0),6),"")</f>
        <v/>
      </c>
      <c r="F436" s="89"/>
      <c r="G436" s="89"/>
      <c r="H436" s="93"/>
      <c r="I436" s="93"/>
      <c r="J436" s="93"/>
      <c r="K436" s="93"/>
      <c r="L436" s="93"/>
      <c r="M436" s="93"/>
      <c r="N436" s="94">
        <f>J436+K436+L436+MYCS[[#This Row],[Non contractual commitments]]</f>
        <v>0</v>
      </c>
      <c r="O436" s="93"/>
      <c r="P436" s="93"/>
      <c r="Q436" s="93"/>
      <c r="R436" s="93"/>
      <c r="S436" s="93"/>
      <c r="T436" s="93"/>
      <c r="U436" s="94">
        <f>SUM(MYCS[[#This Row],[FY26-27 sum (signed)]:[Cumulative spending to end FY 24/25]],MYCS[[#This Row],[Approved budget FY 25/26]])</f>
        <v>0</v>
      </c>
      <c r="V436" s="95">
        <f>MYCS[[#This Row],[Total Project Commitments]]-MYCS[[#This Row],[Total approved cost of the project by DC (Value in UGX)]]</f>
        <v>0</v>
      </c>
      <c r="W436" s="89"/>
      <c r="X436" s="89"/>
      <c r="Y436" s="89"/>
      <c r="Z436" s="96"/>
    </row>
    <row r="437" spans="1:26" ht="21" x14ac:dyDescent="0.45">
      <c r="A437" s="89"/>
      <c r="B437" s="90" t="str">
        <f ca="1">IFERROR(OFFSET(DC[[#Headers],[Code Project]],MATCH(MYCS[[#This Row],[Project Code and Name ]],DC[Code Project],0),-3),"")</f>
        <v/>
      </c>
      <c r="C437" s="89"/>
      <c r="D437" s="91" t="str">
        <f ca="1">IFERROR(OFFSET(DC[[#Headers],[Code Project]],MATCH(MYCS[[#This Row],[Project Code and Name ]],DC[Code Project],0),1),"")</f>
        <v/>
      </c>
      <c r="E437" s="92" t="str">
        <f ca="1">IFERROR(OFFSET(DC[[#Headers],[Code Project]],MATCH(MYCS[[#This Row],[Project Code and Name ]],DC[Code Project],0),6),"")</f>
        <v/>
      </c>
      <c r="F437" s="89"/>
      <c r="G437" s="89"/>
      <c r="H437" s="93"/>
      <c r="I437" s="93"/>
      <c r="J437" s="93"/>
      <c r="K437" s="93"/>
      <c r="L437" s="93"/>
      <c r="M437" s="93"/>
      <c r="N437" s="94">
        <f>J437+K437+L437+MYCS[[#This Row],[Non contractual commitments]]</f>
        <v>0</v>
      </c>
      <c r="O437" s="93"/>
      <c r="P437" s="93"/>
      <c r="Q437" s="93"/>
      <c r="R437" s="93"/>
      <c r="S437" s="93"/>
      <c r="T437" s="93"/>
      <c r="U437" s="94">
        <f>SUM(MYCS[[#This Row],[FY26-27 sum (signed)]:[Cumulative spending to end FY 24/25]],MYCS[[#This Row],[Approved budget FY 25/26]])</f>
        <v>0</v>
      </c>
      <c r="V437" s="95">
        <f>MYCS[[#This Row],[Total Project Commitments]]-MYCS[[#This Row],[Total approved cost of the project by DC (Value in UGX)]]</f>
        <v>0</v>
      </c>
      <c r="W437" s="89"/>
      <c r="X437" s="89"/>
      <c r="Y437" s="89"/>
      <c r="Z437" s="96"/>
    </row>
    <row r="438" spans="1:26" ht="21" x14ac:dyDescent="0.45">
      <c r="A438" s="89"/>
      <c r="B438" s="90" t="str">
        <f ca="1">IFERROR(OFFSET(DC[[#Headers],[Code Project]],MATCH(MYCS[[#This Row],[Project Code and Name ]],DC[Code Project],0),-3),"")</f>
        <v/>
      </c>
      <c r="C438" s="89"/>
      <c r="D438" s="91" t="str">
        <f ca="1">IFERROR(OFFSET(DC[[#Headers],[Code Project]],MATCH(MYCS[[#This Row],[Project Code and Name ]],DC[Code Project],0),1),"")</f>
        <v/>
      </c>
      <c r="E438" s="92" t="str">
        <f ca="1">IFERROR(OFFSET(DC[[#Headers],[Code Project]],MATCH(MYCS[[#This Row],[Project Code and Name ]],DC[Code Project],0),6),"")</f>
        <v/>
      </c>
      <c r="F438" s="89"/>
      <c r="G438" s="89"/>
      <c r="H438" s="93"/>
      <c r="I438" s="93"/>
      <c r="J438" s="93"/>
      <c r="K438" s="93"/>
      <c r="L438" s="93"/>
      <c r="M438" s="93"/>
      <c r="N438" s="94">
        <f>J438+K438+L438+MYCS[[#This Row],[Non contractual commitments]]</f>
        <v>0</v>
      </c>
      <c r="O438" s="93"/>
      <c r="P438" s="93"/>
      <c r="Q438" s="93"/>
      <c r="R438" s="93"/>
      <c r="S438" s="93"/>
      <c r="T438" s="93"/>
      <c r="U438" s="94">
        <f>SUM(MYCS[[#This Row],[FY26-27 sum (signed)]:[Cumulative spending to end FY 24/25]],MYCS[[#This Row],[Approved budget FY 25/26]])</f>
        <v>0</v>
      </c>
      <c r="V438" s="95">
        <f>MYCS[[#This Row],[Total Project Commitments]]-MYCS[[#This Row],[Total approved cost of the project by DC (Value in UGX)]]</f>
        <v>0</v>
      </c>
      <c r="W438" s="89"/>
      <c r="X438" s="89"/>
      <c r="Y438" s="89"/>
      <c r="Z438" s="96"/>
    </row>
    <row r="439" spans="1:26" ht="21" x14ac:dyDescent="0.45">
      <c r="A439" s="89"/>
      <c r="B439" s="90" t="str">
        <f ca="1">IFERROR(OFFSET(DC[[#Headers],[Code Project]],MATCH(MYCS[[#This Row],[Project Code and Name ]],DC[Code Project],0),-3),"")</f>
        <v/>
      </c>
      <c r="C439" s="89"/>
      <c r="D439" s="91" t="str">
        <f ca="1">IFERROR(OFFSET(DC[[#Headers],[Code Project]],MATCH(MYCS[[#This Row],[Project Code and Name ]],DC[Code Project],0),1),"")</f>
        <v/>
      </c>
      <c r="E439" s="92" t="str">
        <f ca="1">IFERROR(OFFSET(DC[[#Headers],[Code Project]],MATCH(MYCS[[#This Row],[Project Code and Name ]],DC[Code Project],0),6),"")</f>
        <v/>
      </c>
      <c r="F439" s="89"/>
      <c r="G439" s="89"/>
      <c r="H439" s="93"/>
      <c r="I439" s="93"/>
      <c r="J439" s="93"/>
      <c r="K439" s="93"/>
      <c r="L439" s="93"/>
      <c r="M439" s="93"/>
      <c r="N439" s="94">
        <f>J439+K439+L439+MYCS[[#This Row],[Non contractual commitments]]</f>
        <v>0</v>
      </c>
      <c r="O439" s="93"/>
      <c r="P439" s="93"/>
      <c r="Q439" s="93"/>
      <c r="R439" s="93"/>
      <c r="S439" s="93"/>
      <c r="T439" s="93"/>
      <c r="U439" s="94">
        <f>SUM(MYCS[[#This Row],[FY26-27 sum (signed)]:[Cumulative spending to end FY 24/25]],MYCS[[#This Row],[Approved budget FY 25/26]])</f>
        <v>0</v>
      </c>
      <c r="V439" s="95">
        <f>MYCS[[#This Row],[Total Project Commitments]]-MYCS[[#This Row],[Total approved cost of the project by DC (Value in UGX)]]</f>
        <v>0</v>
      </c>
      <c r="W439" s="89"/>
      <c r="X439" s="89"/>
      <c r="Y439" s="89"/>
      <c r="Z439" s="96"/>
    </row>
    <row r="440" spans="1:26" ht="21" x14ac:dyDescent="0.45">
      <c r="A440" s="89"/>
      <c r="B440" s="90" t="str">
        <f ca="1">IFERROR(OFFSET(DC[[#Headers],[Code Project]],MATCH(MYCS[[#This Row],[Project Code and Name ]],DC[Code Project],0),-3),"")</f>
        <v/>
      </c>
      <c r="C440" s="89"/>
      <c r="D440" s="91" t="str">
        <f ca="1">IFERROR(OFFSET(DC[[#Headers],[Code Project]],MATCH(MYCS[[#This Row],[Project Code and Name ]],DC[Code Project],0),1),"")</f>
        <v/>
      </c>
      <c r="E440" s="92" t="str">
        <f ca="1">IFERROR(OFFSET(DC[[#Headers],[Code Project]],MATCH(MYCS[[#This Row],[Project Code and Name ]],DC[Code Project],0),6),"")</f>
        <v/>
      </c>
      <c r="F440" s="89"/>
      <c r="G440" s="89"/>
      <c r="H440" s="93"/>
      <c r="I440" s="93"/>
      <c r="J440" s="93"/>
      <c r="K440" s="93"/>
      <c r="L440" s="93"/>
      <c r="M440" s="93"/>
      <c r="N440" s="94">
        <f>J440+K440+L440+MYCS[[#This Row],[Non contractual commitments]]</f>
        <v>0</v>
      </c>
      <c r="O440" s="93"/>
      <c r="P440" s="93"/>
      <c r="Q440" s="93"/>
      <c r="R440" s="93"/>
      <c r="S440" s="93"/>
      <c r="T440" s="93"/>
      <c r="U440" s="94">
        <f>SUM(MYCS[[#This Row],[FY26-27 sum (signed)]:[Cumulative spending to end FY 24/25]],MYCS[[#This Row],[Approved budget FY 25/26]])</f>
        <v>0</v>
      </c>
      <c r="V440" s="95">
        <f>MYCS[[#This Row],[Total Project Commitments]]-MYCS[[#This Row],[Total approved cost of the project by DC (Value in UGX)]]</f>
        <v>0</v>
      </c>
      <c r="W440" s="89"/>
      <c r="X440" s="89"/>
      <c r="Y440" s="89"/>
      <c r="Z440" s="96"/>
    </row>
    <row r="441" spans="1:26" ht="21" x14ac:dyDescent="0.45">
      <c r="A441" s="89"/>
      <c r="B441" s="90" t="str">
        <f ca="1">IFERROR(OFFSET(DC[[#Headers],[Code Project]],MATCH(MYCS[[#This Row],[Project Code and Name ]],DC[Code Project],0),-3),"")</f>
        <v/>
      </c>
      <c r="C441" s="89"/>
      <c r="D441" s="91" t="str">
        <f ca="1">IFERROR(OFFSET(DC[[#Headers],[Code Project]],MATCH(MYCS[[#This Row],[Project Code and Name ]],DC[Code Project],0),1),"")</f>
        <v/>
      </c>
      <c r="E441" s="92" t="str">
        <f ca="1">IFERROR(OFFSET(DC[[#Headers],[Code Project]],MATCH(MYCS[[#This Row],[Project Code and Name ]],DC[Code Project],0),6),"")</f>
        <v/>
      </c>
      <c r="F441" s="89"/>
      <c r="G441" s="89"/>
      <c r="H441" s="93"/>
      <c r="I441" s="93"/>
      <c r="J441" s="93"/>
      <c r="K441" s="93"/>
      <c r="L441" s="93"/>
      <c r="M441" s="93"/>
      <c r="N441" s="94">
        <f>J441+K441+L441+MYCS[[#This Row],[Non contractual commitments]]</f>
        <v>0</v>
      </c>
      <c r="O441" s="93"/>
      <c r="P441" s="93"/>
      <c r="Q441" s="93"/>
      <c r="R441" s="93"/>
      <c r="S441" s="93"/>
      <c r="T441" s="93"/>
      <c r="U441" s="94">
        <f>SUM(MYCS[[#This Row],[FY26-27 sum (signed)]:[Cumulative spending to end FY 24/25]],MYCS[[#This Row],[Approved budget FY 25/26]])</f>
        <v>0</v>
      </c>
      <c r="V441" s="95">
        <f>MYCS[[#This Row],[Total Project Commitments]]-MYCS[[#This Row],[Total approved cost of the project by DC (Value in UGX)]]</f>
        <v>0</v>
      </c>
      <c r="W441" s="89"/>
      <c r="X441" s="89"/>
      <c r="Y441" s="89"/>
      <c r="Z441" s="96"/>
    </row>
    <row r="442" spans="1:26" ht="21" x14ac:dyDescent="0.45">
      <c r="A442" s="89"/>
      <c r="B442" s="90" t="str">
        <f ca="1">IFERROR(OFFSET(DC[[#Headers],[Code Project]],MATCH(MYCS[[#This Row],[Project Code and Name ]],DC[Code Project],0),-3),"")</f>
        <v/>
      </c>
      <c r="C442" s="89"/>
      <c r="D442" s="91" t="str">
        <f ca="1">IFERROR(OFFSET(DC[[#Headers],[Code Project]],MATCH(MYCS[[#This Row],[Project Code and Name ]],DC[Code Project],0),1),"")</f>
        <v/>
      </c>
      <c r="E442" s="92" t="str">
        <f ca="1">IFERROR(OFFSET(DC[[#Headers],[Code Project]],MATCH(MYCS[[#This Row],[Project Code and Name ]],DC[Code Project],0),6),"")</f>
        <v/>
      </c>
      <c r="F442" s="89"/>
      <c r="G442" s="89"/>
      <c r="H442" s="93"/>
      <c r="I442" s="93"/>
      <c r="J442" s="93"/>
      <c r="K442" s="93"/>
      <c r="L442" s="93"/>
      <c r="M442" s="93"/>
      <c r="N442" s="94">
        <f>J442+K442+L442+MYCS[[#This Row],[Non contractual commitments]]</f>
        <v>0</v>
      </c>
      <c r="O442" s="93"/>
      <c r="P442" s="93"/>
      <c r="Q442" s="93"/>
      <c r="R442" s="93"/>
      <c r="S442" s="93"/>
      <c r="T442" s="93"/>
      <c r="U442" s="94">
        <f>SUM(MYCS[[#This Row],[FY26-27 sum (signed)]:[Cumulative spending to end FY 24/25]],MYCS[[#This Row],[Approved budget FY 25/26]])</f>
        <v>0</v>
      </c>
      <c r="V442" s="95">
        <f>MYCS[[#This Row],[Total Project Commitments]]-MYCS[[#This Row],[Total approved cost of the project by DC (Value in UGX)]]</f>
        <v>0</v>
      </c>
      <c r="W442" s="89"/>
      <c r="X442" s="89"/>
      <c r="Y442" s="89"/>
      <c r="Z442" s="96"/>
    </row>
    <row r="443" spans="1:26" ht="21" x14ac:dyDescent="0.45">
      <c r="A443" s="89"/>
      <c r="B443" s="90" t="str">
        <f ca="1">IFERROR(OFFSET(DC[[#Headers],[Code Project]],MATCH(MYCS[[#This Row],[Project Code and Name ]],DC[Code Project],0),-3),"")</f>
        <v/>
      </c>
      <c r="C443" s="89"/>
      <c r="D443" s="91" t="str">
        <f ca="1">IFERROR(OFFSET(DC[[#Headers],[Code Project]],MATCH(MYCS[[#This Row],[Project Code and Name ]],DC[Code Project],0),1),"")</f>
        <v/>
      </c>
      <c r="E443" s="92" t="str">
        <f ca="1">IFERROR(OFFSET(DC[[#Headers],[Code Project]],MATCH(MYCS[[#This Row],[Project Code and Name ]],DC[Code Project],0),6),"")</f>
        <v/>
      </c>
      <c r="F443" s="89"/>
      <c r="G443" s="89"/>
      <c r="H443" s="93"/>
      <c r="I443" s="93"/>
      <c r="J443" s="93"/>
      <c r="K443" s="93"/>
      <c r="L443" s="93"/>
      <c r="M443" s="93"/>
      <c r="N443" s="94">
        <f>J443+K443+L443+MYCS[[#This Row],[Non contractual commitments]]</f>
        <v>0</v>
      </c>
      <c r="O443" s="93"/>
      <c r="P443" s="93"/>
      <c r="Q443" s="93"/>
      <c r="R443" s="93"/>
      <c r="S443" s="93"/>
      <c r="T443" s="93"/>
      <c r="U443" s="94">
        <f>SUM(MYCS[[#This Row],[FY26-27 sum (signed)]:[Cumulative spending to end FY 24/25]],MYCS[[#This Row],[Approved budget FY 25/26]])</f>
        <v>0</v>
      </c>
      <c r="V443" s="95">
        <f>MYCS[[#This Row],[Total Project Commitments]]-MYCS[[#This Row],[Total approved cost of the project by DC (Value in UGX)]]</f>
        <v>0</v>
      </c>
      <c r="W443" s="89"/>
      <c r="X443" s="89"/>
      <c r="Y443" s="89"/>
      <c r="Z443" s="96"/>
    </row>
    <row r="444" spans="1:26" ht="21" x14ac:dyDescent="0.45">
      <c r="A444" s="89"/>
      <c r="B444" s="90" t="str">
        <f ca="1">IFERROR(OFFSET(DC[[#Headers],[Code Project]],MATCH(MYCS[[#This Row],[Project Code and Name ]],DC[Code Project],0),-3),"")</f>
        <v/>
      </c>
      <c r="C444" s="89"/>
      <c r="D444" s="91" t="str">
        <f ca="1">IFERROR(OFFSET(DC[[#Headers],[Code Project]],MATCH(MYCS[[#This Row],[Project Code and Name ]],DC[Code Project],0),1),"")</f>
        <v/>
      </c>
      <c r="E444" s="92" t="str">
        <f ca="1">IFERROR(OFFSET(DC[[#Headers],[Code Project]],MATCH(MYCS[[#This Row],[Project Code and Name ]],DC[Code Project],0),6),"")</f>
        <v/>
      </c>
      <c r="F444" s="89"/>
      <c r="G444" s="89"/>
      <c r="H444" s="93"/>
      <c r="I444" s="93"/>
      <c r="J444" s="93"/>
      <c r="K444" s="93"/>
      <c r="L444" s="93"/>
      <c r="M444" s="93"/>
      <c r="N444" s="94">
        <f>J444+K444+L444+MYCS[[#This Row],[Non contractual commitments]]</f>
        <v>0</v>
      </c>
      <c r="O444" s="93"/>
      <c r="P444" s="93"/>
      <c r="Q444" s="93"/>
      <c r="R444" s="93"/>
      <c r="S444" s="93"/>
      <c r="T444" s="93"/>
      <c r="U444" s="94">
        <f>SUM(MYCS[[#This Row],[FY26-27 sum (signed)]:[Cumulative spending to end FY 24/25]],MYCS[[#This Row],[Approved budget FY 25/26]])</f>
        <v>0</v>
      </c>
      <c r="V444" s="95">
        <f>MYCS[[#This Row],[Total Project Commitments]]-MYCS[[#This Row],[Total approved cost of the project by DC (Value in UGX)]]</f>
        <v>0</v>
      </c>
      <c r="W444" s="89"/>
      <c r="X444" s="89"/>
      <c r="Y444" s="89"/>
      <c r="Z444" s="96"/>
    </row>
    <row r="445" spans="1:26" ht="21" x14ac:dyDescent="0.45">
      <c r="A445" s="89"/>
      <c r="B445" s="90" t="str">
        <f ca="1">IFERROR(OFFSET(DC[[#Headers],[Code Project]],MATCH(MYCS[[#This Row],[Project Code and Name ]],DC[Code Project],0),-3),"")</f>
        <v/>
      </c>
      <c r="C445" s="89"/>
      <c r="D445" s="91" t="str">
        <f ca="1">IFERROR(OFFSET(DC[[#Headers],[Code Project]],MATCH(MYCS[[#This Row],[Project Code and Name ]],DC[Code Project],0),1),"")</f>
        <v/>
      </c>
      <c r="E445" s="92" t="str">
        <f ca="1">IFERROR(OFFSET(DC[[#Headers],[Code Project]],MATCH(MYCS[[#This Row],[Project Code and Name ]],DC[Code Project],0),6),"")</f>
        <v/>
      </c>
      <c r="F445" s="89"/>
      <c r="G445" s="89"/>
      <c r="H445" s="93"/>
      <c r="I445" s="93"/>
      <c r="J445" s="93"/>
      <c r="K445" s="93"/>
      <c r="L445" s="93"/>
      <c r="M445" s="93"/>
      <c r="N445" s="94">
        <f>J445+K445+L445+MYCS[[#This Row],[Non contractual commitments]]</f>
        <v>0</v>
      </c>
      <c r="O445" s="93"/>
      <c r="P445" s="93"/>
      <c r="Q445" s="93"/>
      <c r="R445" s="93"/>
      <c r="S445" s="93"/>
      <c r="T445" s="93"/>
      <c r="U445" s="94">
        <f>SUM(MYCS[[#This Row],[FY26-27 sum (signed)]:[Cumulative spending to end FY 24/25]],MYCS[[#This Row],[Approved budget FY 25/26]])</f>
        <v>0</v>
      </c>
      <c r="V445" s="95">
        <f>MYCS[[#This Row],[Total Project Commitments]]-MYCS[[#This Row],[Total approved cost of the project by DC (Value in UGX)]]</f>
        <v>0</v>
      </c>
      <c r="W445" s="89"/>
      <c r="X445" s="89"/>
      <c r="Y445" s="89"/>
      <c r="Z445" s="96"/>
    </row>
    <row r="446" spans="1:26" ht="21" x14ac:dyDescent="0.45">
      <c r="A446" s="89"/>
      <c r="B446" s="90" t="str">
        <f ca="1">IFERROR(OFFSET(DC[[#Headers],[Code Project]],MATCH(MYCS[[#This Row],[Project Code and Name ]],DC[Code Project],0),-3),"")</f>
        <v/>
      </c>
      <c r="C446" s="89"/>
      <c r="D446" s="91" t="str">
        <f ca="1">IFERROR(OFFSET(DC[[#Headers],[Code Project]],MATCH(MYCS[[#This Row],[Project Code and Name ]],DC[Code Project],0),1),"")</f>
        <v/>
      </c>
      <c r="E446" s="92" t="str">
        <f ca="1">IFERROR(OFFSET(DC[[#Headers],[Code Project]],MATCH(MYCS[[#This Row],[Project Code and Name ]],DC[Code Project],0),6),"")</f>
        <v/>
      </c>
      <c r="F446" s="89"/>
      <c r="G446" s="89"/>
      <c r="H446" s="93"/>
      <c r="I446" s="93"/>
      <c r="J446" s="93"/>
      <c r="K446" s="93"/>
      <c r="L446" s="93"/>
      <c r="M446" s="93"/>
      <c r="N446" s="94">
        <f>J446+K446+L446+MYCS[[#This Row],[Non contractual commitments]]</f>
        <v>0</v>
      </c>
      <c r="O446" s="93"/>
      <c r="P446" s="93"/>
      <c r="Q446" s="93"/>
      <c r="R446" s="93"/>
      <c r="S446" s="93"/>
      <c r="T446" s="93"/>
      <c r="U446" s="94">
        <f>SUM(MYCS[[#This Row],[FY26-27 sum (signed)]:[Cumulative spending to end FY 24/25]],MYCS[[#This Row],[Approved budget FY 25/26]])</f>
        <v>0</v>
      </c>
      <c r="V446" s="95">
        <f>MYCS[[#This Row],[Total Project Commitments]]-MYCS[[#This Row],[Total approved cost of the project by DC (Value in UGX)]]</f>
        <v>0</v>
      </c>
      <c r="W446" s="89"/>
      <c r="X446" s="89"/>
      <c r="Y446" s="89"/>
      <c r="Z446" s="96"/>
    </row>
    <row r="447" spans="1:26" ht="21" x14ac:dyDescent="0.45">
      <c r="A447" s="89"/>
      <c r="B447" s="90" t="str">
        <f ca="1">IFERROR(OFFSET(DC[[#Headers],[Code Project]],MATCH(MYCS[[#This Row],[Project Code and Name ]],DC[Code Project],0),-3),"")</f>
        <v/>
      </c>
      <c r="C447" s="89"/>
      <c r="D447" s="91" t="str">
        <f ca="1">IFERROR(OFFSET(DC[[#Headers],[Code Project]],MATCH(MYCS[[#This Row],[Project Code and Name ]],DC[Code Project],0),1),"")</f>
        <v/>
      </c>
      <c r="E447" s="92" t="str">
        <f ca="1">IFERROR(OFFSET(DC[[#Headers],[Code Project]],MATCH(MYCS[[#This Row],[Project Code and Name ]],DC[Code Project],0),6),"")</f>
        <v/>
      </c>
      <c r="F447" s="89"/>
      <c r="G447" s="89"/>
      <c r="H447" s="93"/>
      <c r="I447" s="93"/>
      <c r="J447" s="93"/>
      <c r="K447" s="93"/>
      <c r="L447" s="93"/>
      <c r="M447" s="93"/>
      <c r="N447" s="94">
        <f>J447+K447+L447+MYCS[[#This Row],[Non contractual commitments]]</f>
        <v>0</v>
      </c>
      <c r="O447" s="93"/>
      <c r="P447" s="93"/>
      <c r="Q447" s="93"/>
      <c r="R447" s="93"/>
      <c r="S447" s="93"/>
      <c r="T447" s="93"/>
      <c r="U447" s="94">
        <f>SUM(MYCS[[#This Row],[FY26-27 sum (signed)]:[Cumulative spending to end FY 24/25]],MYCS[[#This Row],[Approved budget FY 25/26]])</f>
        <v>0</v>
      </c>
      <c r="V447" s="95">
        <f>MYCS[[#This Row],[Total Project Commitments]]-MYCS[[#This Row],[Total approved cost of the project by DC (Value in UGX)]]</f>
        <v>0</v>
      </c>
      <c r="W447" s="89"/>
      <c r="X447" s="89"/>
      <c r="Y447" s="89"/>
      <c r="Z447" s="96"/>
    </row>
    <row r="448" spans="1:26" ht="21" x14ac:dyDescent="0.45">
      <c r="A448" s="89"/>
      <c r="B448" s="90" t="str">
        <f ca="1">IFERROR(OFFSET(DC[[#Headers],[Code Project]],MATCH(MYCS[[#This Row],[Project Code and Name ]],DC[Code Project],0),-3),"")</f>
        <v/>
      </c>
      <c r="C448" s="89"/>
      <c r="D448" s="91" t="str">
        <f ca="1">IFERROR(OFFSET(DC[[#Headers],[Code Project]],MATCH(MYCS[[#This Row],[Project Code and Name ]],DC[Code Project],0),1),"")</f>
        <v/>
      </c>
      <c r="E448" s="92" t="str">
        <f ca="1">IFERROR(OFFSET(DC[[#Headers],[Code Project]],MATCH(MYCS[[#This Row],[Project Code and Name ]],DC[Code Project],0),6),"")</f>
        <v/>
      </c>
      <c r="F448" s="89"/>
      <c r="G448" s="89"/>
      <c r="H448" s="93"/>
      <c r="I448" s="93"/>
      <c r="J448" s="93"/>
      <c r="K448" s="93"/>
      <c r="L448" s="93"/>
      <c r="M448" s="93"/>
      <c r="N448" s="94">
        <f>J448+K448+L448+MYCS[[#This Row],[Non contractual commitments]]</f>
        <v>0</v>
      </c>
      <c r="O448" s="93"/>
      <c r="P448" s="93"/>
      <c r="Q448" s="93"/>
      <c r="R448" s="93"/>
      <c r="S448" s="93"/>
      <c r="T448" s="93"/>
      <c r="U448" s="94">
        <f>SUM(MYCS[[#This Row],[FY26-27 sum (signed)]:[Cumulative spending to end FY 24/25]],MYCS[[#This Row],[Approved budget FY 25/26]])</f>
        <v>0</v>
      </c>
      <c r="V448" s="95">
        <f>MYCS[[#This Row],[Total Project Commitments]]-MYCS[[#This Row],[Total approved cost of the project by DC (Value in UGX)]]</f>
        <v>0</v>
      </c>
      <c r="W448" s="89"/>
      <c r="X448" s="89"/>
      <c r="Y448" s="89"/>
      <c r="Z448" s="96"/>
    </row>
    <row r="449" spans="1:26" ht="21" x14ac:dyDescent="0.45">
      <c r="A449" s="89"/>
      <c r="B449" s="90" t="str">
        <f ca="1">IFERROR(OFFSET(DC[[#Headers],[Code Project]],MATCH(MYCS[[#This Row],[Project Code and Name ]],DC[Code Project],0),-3),"")</f>
        <v/>
      </c>
      <c r="C449" s="89"/>
      <c r="D449" s="91" t="str">
        <f ca="1">IFERROR(OFFSET(DC[[#Headers],[Code Project]],MATCH(MYCS[[#This Row],[Project Code and Name ]],DC[Code Project],0),1),"")</f>
        <v/>
      </c>
      <c r="E449" s="92" t="str">
        <f ca="1">IFERROR(OFFSET(DC[[#Headers],[Code Project]],MATCH(MYCS[[#This Row],[Project Code and Name ]],DC[Code Project],0),6),"")</f>
        <v/>
      </c>
      <c r="F449" s="89"/>
      <c r="G449" s="89"/>
      <c r="H449" s="93"/>
      <c r="I449" s="93"/>
      <c r="J449" s="93"/>
      <c r="K449" s="93"/>
      <c r="L449" s="93"/>
      <c r="M449" s="93"/>
      <c r="N449" s="94">
        <f>J449+K449+L449+MYCS[[#This Row],[Non contractual commitments]]</f>
        <v>0</v>
      </c>
      <c r="O449" s="93"/>
      <c r="P449" s="93"/>
      <c r="Q449" s="93"/>
      <c r="R449" s="93"/>
      <c r="S449" s="93"/>
      <c r="T449" s="93"/>
      <c r="U449" s="94">
        <f>SUM(MYCS[[#This Row],[FY26-27 sum (signed)]:[Cumulative spending to end FY 24/25]],MYCS[[#This Row],[Approved budget FY 25/26]])</f>
        <v>0</v>
      </c>
      <c r="V449" s="95">
        <f>MYCS[[#This Row],[Total Project Commitments]]-MYCS[[#This Row],[Total approved cost of the project by DC (Value in UGX)]]</f>
        <v>0</v>
      </c>
      <c r="W449" s="89"/>
      <c r="X449" s="89"/>
      <c r="Y449" s="89"/>
      <c r="Z449" s="96"/>
    </row>
    <row r="450" spans="1:26" ht="21" x14ac:dyDescent="0.45">
      <c r="A450" s="89"/>
      <c r="B450" s="90" t="str">
        <f ca="1">IFERROR(OFFSET(DC[[#Headers],[Code Project]],MATCH(MYCS[[#This Row],[Project Code and Name ]],DC[Code Project],0),-3),"")</f>
        <v/>
      </c>
      <c r="C450" s="89"/>
      <c r="D450" s="91" t="str">
        <f ca="1">IFERROR(OFFSET(DC[[#Headers],[Code Project]],MATCH(MYCS[[#This Row],[Project Code and Name ]],DC[Code Project],0),1),"")</f>
        <v/>
      </c>
      <c r="E450" s="92" t="str">
        <f ca="1">IFERROR(OFFSET(DC[[#Headers],[Code Project]],MATCH(MYCS[[#This Row],[Project Code and Name ]],DC[Code Project],0),6),"")</f>
        <v/>
      </c>
      <c r="F450" s="89"/>
      <c r="G450" s="89"/>
      <c r="H450" s="93"/>
      <c r="I450" s="93"/>
      <c r="J450" s="93"/>
      <c r="K450" s="93"/>
      <c r="L450" s="93"/>
      <c r="M450" s="93"/>
      <c r="N450" s="94">
        <f>J450+K450+L450+MYCS[[#This Row],[Non contractual commitments]]</f>
        <v>0</v>
      </c>
      <c r="O450" s="93"/>
      <c r="P450" s="93"/>
      <c r="Q450" s="93"/>
      <c r="R450" s="93"/>
      <c r="S450" s="93"/>
      <c r="T450" s="93"/>
      <c r="U450" s="94">
        <f>SUM(MYCS[[#This Row],[FY26-27 sum (signed)]:[Cumulative spending to end FY 24/25]],MYCS[[#This Row],[Approved budget FY 25/26]])</f>
        <v>0</v>
      </c>
      <c r="V450" s="95">
        <f>MYCS[[#This Row],[Total Project Commitments]]-MYCS[[#This Row],[Total approved cost of the project by DC (Value in UGX)]]</f>
        <v>0</v>
      </c>
      <c r="W450" s="89"/>
      <c r="X450" s="89"/>
      <c r="Y450" s="89"/>
      <c r="Z450" s="96"/>
    </row>
    <row r="451" spans="1:26" ht="21" x14ac:dyDescent="0.45">
      <c r="A451" s="89"/>
      <c r="B451" s="90" t="str">
        <f ca="1">IFERROR(OFFSET(DC[[#Headers],[Code Project]],MATCH(MYCS[[#This Row],[Project Code and Name ]],DC[Code Project],0),-3),"")</f>
        <v/>
      </c>
      <c r="C451" s="89"/>
      <c r="D451" s="91" t="str">
        <f ca="1">IFERROR(OFFSET(DC[[#Headers],[Code Project]],MATCH(MYCS[[#This Row],[Project Code and Name ]],DC[Code Project],0),1),"")</f>
        <v/>
      </c>
      <c r="E451" s="92" t="str">
        <f ca="1">IFERROR(OFFSET(DC[[#Headers],[Code Project]],MATCH(MYCS[[#This Row],[Project Code and Name ]],DC[Code Project],0),6),"")</f>
        <v/>
      </c>
      <c r="F451" s="89"/>
      <c r="G451" s="89"/>
      <c r="H451" s="93"/>
      <c r="I451" s="93"/>
      <c r="J451" s="93"/>
      <c r="K451" s="93"/>
      <c r="L451" s="93"/>
      <c r="M451" s="93"/>
      <c r="N451" s="94">
        <f>J451+K451+L451+MYCS[[#This Row],[Non contractual commitments]]</f>
        <v>0</v>
      </c>
      <c r="O451" s="93"/>
      <c r="P451" s="93"/>
      <c r="Q451" s="93"/>
      <c r="R451" s="93"/>
      <c r="S451" s="93"/>
      <c r="T451" s="93"/>
      <c r="U451" s="94">
        <f>SUM(MYCS[[#This Row],[FY26-27 sum (signed)]:[Cumulative spending to end FY 24/25]],MYCS[[#This Row],[Approved budget FY 25/26]])</f>
        <v>0</v>
      </c>
      <c r="V451" s="95">
        <f>MYCS[[#This Row],[Total Project Commitments]]-MYCS[[#This Row],[Total approved cost of the project by DC (Value in UGX)]]</f>
        <v>0</v>
      </c>
      <c r="W451" s="89"/>
      <c r="X451" s="89"/>
      <c r="Y451" s="89"/>
      <c r="Z451" s="96"/>
    </row>
    <row r="452" spans="1:26" ht="21" x14ac:dyDescent="0.45">
      <c r="A452" s="89"/>
      <c r="B452" s="90" t="str">
        <f ca="1">IFERROR(OFFSET(DC[[#Headers],[Code Project]],MATCH(MYCS[[#This Row],[Project Code and Name ]],DC[Code Project],0),-3),"")</f>
        <v/>
      </c>
      <c r="C452" s="89"/>
      <c r="D452" s="91" t="str">
        <f ca="1">IFERROR(OFFSET(DC[[#Headers],[Code Project]],MATCH(MYCS[[#This Row],[Project Code and Name ]],DC[Code Project],0),1),"")</f>
        <v/>
      </c>
      <c r="E452" s="92" t="str">
        <f ca="1">IFERROR(OFFSET(DC[[#Headers],[Code Project]],MATCH(MYCS[[#This Row],[Project Code and Name ]],DC[Code Project],0),6),"")</f>
        <v/>
      </c>
      <c r="F452" s="89"/>
      <c r="G452" s="89"/>
      <c r="H452" s="93"/>
      <c r="I452" s="93"/>
      <c r="J452" s="93"/>
      <c r="K452" s="93"/>
      <c r="L452" s="93"/>
      <c r="M452" s="93"/>
      <c r="N452" s="94">
        <f>J452+K452+L452+MYCS[[#This Row],[Non contractual commitments]]</f>
        <v>0</v>
      </c>
      <c r="O452" s="93"/>
      <c r="P452" s="93"/>
      <c r="Q452" s="93"/>
      <c r="R452" s="93"/>
      <c r="S452" s="93"/>
      <c r="T452" s="93"/>
      <c r="U452" s="94">
        <f>SUM(MYCS[[#This Row],[FY26-27 sum (signed)]:[Cumulative spending to end FY 24/25]],MYCS[[#This Row],[Approved budget FY 25/26]])</f>
        <v>0</v>
      </c>
      <c r="V452" s="95">
        <f>MYCS[[#This Row],[Total Project Commitments]]-MYCS[[#This Row],[Total approved cost of the project by DC (Value in UGX)]]</f>
        <v>0</v>
      </c>
      <c r="W452" s="89"/>
      <c r="X452" s="89"/>
      <c r="Y452" s="89"/>
      <c r="Z452" s="96"/>
    </row>
    <row r="453" spans="1:26" ht="21" x14ac:dyDescent="0.45">
      <c r="A453" s="89"/>
      <c r="B453" s="90" t="str">
        <f ca="1">IFERROR(OFFSET(DC[[#Headers],[Code Project]],MATCH(MYCS[[#This Row],[Project Code and Name ]],DC[Code Project],0),-3),"")</f>
        <v/>
      </c>
      <c r="C453" s="89"/>
      <c r="D453" s="91" t="str">
        <f ca="1">IFERROR(OFFSET(DC[[#Headers],[Code Project]],MATCH(MYCS[[#This Row],[Project Code and Name ]],DC[Code Project],0),1),"")</f>
        <v/>
      </c>
      <c r="E453" s="92" t="str">
        <f ca="1">IFERROR(OFFSET(DC[[#Headers],[Code Project]],MATCH(MYCS[[#This Row],[Project Code and Name ]],DC[Code Project],0),6),"")</f>
        <v/>
      </c>
      <c r="F453" s="89"/>
      <c r="G453" s="89"/>
      <c r="H453" s="93"/>
      <c r="I453" s="93"/>
      <c r="J453" s="93"/>
      <c r="K453" s="93"/>
      <c r="L453" s="93"/>
      <c r="M453" s="93"/>
      <c r="N453" s="94">
        <f>J453+K453+L453+MYCS[[#This Row],[Non contractual commitments]]</f>
        <v>0</v>
      </c>
      <c r="O453" s="93"/>
      <c r="P453" s="93"/>
      <c r="Q453" s="93"/>
      <c r="R453" s="93"/>
      <c r="S453" s="93"/>
      <c r="T453" s="93"/>
      <c r="U453" s="94">
        <f>SUM(MYCS[[#This Row],[FY26-27 sum (signed)]:[Cumulative spending to end FY 24/25]],MYCS[[#This Row],[Approved budget FY 25/26]])</f>
        <v>0</v>
      </c>
      <c r="V453" s="95">
        <f>MYCS[[#This Row],[Total Project Commitments]]-MYCS[[#This Row],[Total approved cost of the project by DC (Value in UGX)]]</f>
        <v>0</v>
      </c>
      <c r="W453" s="89"/>
      <c r="X453" s="89"/>
      <c r="Y453" s="89"/>
      <c r="Z453" s="96"/>
    </row>
    <row r="454" spans="1:26" ht="21" x14ac:dyDescent="0.45">
      <c r="A454" s="89"/>
      <c r="B454" s="90" t="str">
        <f ca="1">IFERROR(OFFSET(DC[[#Headers],[Code Project]],MATCH(MYCS[[#This Row],[Project Code and Name ]],DC[Code Project],0),-3),"")</f>
        <v/>
      </c>
      <c r="C454" s="89"/>
      <c r="D454" s="91" t="str">
        <f ca="1">IFERROR(OFFSET(DC[[#Headers],[Code Project]],MATCH(MYCS[[#This Row],[Project Code and Name ]],DC[Code Project],0),1),"")</f>
        <v/>
      </c>
      <c r="E454" s="92" t="str">
        <f ca="1">IFERROR(OFFSET(DC[[#Headers],[Code Project]],MATCH(MYCS[[#This Row],[Project Code and Name ]],DC[Code Project],0),6),"")</f>
        <v/>
      </c>
      <c r="F454" s="89"/>
      <c r="G454" s="89"/>
      <c r="H454" s="93"/>
      <c r="I454" s="93"/>
      <c r="J454" s="93"/>
      <c r="K454" s="93"/>
      <c r="L454" s="93"/>
      <c r="M454" s="93"/>
      <c r="N454" s="94">
        <f>J454+K454+L454+MYCS[[#This Row],[Non contractual commitments]]</f>
        <v>0</v>
      </c>
      <c r="O454" s="93"/>
      <c r="P454" s="93"/>
      <c r="Q454" s="93"/>
      <c r="R454" s="93"/>
      <c r="S454" s="93"/>
      <c r="T454" s="93"/>
      <c r="U454" s="94">
        <f>SUM(MYCS[[#This Row],[FY26-27 sum (signed)]:[Cumulative spending to end FY 24/25]],MYCS[[#This Row],[Approved budget FY 25/26]])</f>
        <v>0</v>
      </c>
      <c r="V454" s="95">
        <f>MYCS[[#This Row],[Total Project Commitments]]-MYCS[[#This Row],[Total approved cost of the project by DC (Value in UGX)]]</f>
        <v>0</v>
      </c>
      <c r="W454" s="89"/>
      <c r="X454" s="89"/>
      <c r="Y454" s="89"/>
      <c r="Z454" s="96"/>
    </row>
    <row r="455" spans="1:26" ht="21" x14ac:dyDescent="0.45">
      <c r="A455" s="89"/>
      <c r="B455" s="90" t="str">
        <f ca="1">IFERROR(OFFSET(DC[[#Headers],[Code Project]],MATCH(MYCS[[#This Row],[Project Code and Name ]],DC[Code Project],0),-3),"")</f>
        <v/>
      </c>
      <c r="C455" s="89"/>
      <c r="D455" s="91" t="str">
        <f ca="1">IFERROR(OFFSET(DC[[#Headers],[Code Project]],MATCH(MYCS[[#This Row],[Project Code and Name ]],DC[Code Project],0),1),"")</f>
        <v/>
      </c>
      <c r="E455" s="92" t="str">
        <f ca="1">IFERROR(OFFSET(DC[[#Headers],[Code Project]],MATCH(MYCS[[#This Row],[Project Code and Name ]],DC[Code Project],0),6),"")</f>
        <v/>
      </c>
      <c r="F455" s="89"/>
      <c r="G455" s="89"/>
      <c r="H455" s="93"/>
      <c r="I455" s="93"/>
      <c r="J455" s="93"/>
      <c r="K455" s="93"/>
      <c r="L455" s="93"/>
      <c r="M455" s="93"/>
      <c r="N455" s="94">
        <f>J455+K455+L455+MYCS[[#This Row],[Non contractual commitments]]</f>
        <v>0</v>
      </c>
      <c r="O455" s="93"/>
      <c r="P455" s="93"/>
      <c r="Q455" s="93"/>
      <c r="R455" s="93"/>
      <c r="S455" s="93"/>
      <c r="T455" s="93"/>
      <c r="U455" s="94">
        <f>SUM(MYCS[[#This Row],[FY26-27 sum (signed)]:[Cumulative spending to end FY 24/25]],MYCS[[#This Row],[Approved budget FY 25/26]])</f>
        <v>0</v>
      </c>
      <c r="V455" s="95">
        <f>MYCS[[#This Row],[Total Project Commitments]]-MYCS[[#This Row],[Total approved cost of the project by DC (Value in UGX)]]</f>
        <v>0</v>
      </c>
      <c r="W455" s="89"/>
      <c r="X455" s="89"/>
      <c r="Y455" s="89"/>
      <c r="Z455" s="96"/>
    </row>
    <row r="456" spans="1:26" ht="21" x14ac:dyDescent="0.45">
      <c r="A456" s="89"/>
      <c r="B456" s="90" t="str">
        <f ca="1">IFERROR(OFFSET(DC[[#Headers],[Code Project]],MATCH(MYCS[[#This Row],[Project Code and Name ]],DC[Code Project],0),-3),"")</f>
        <v/>
      </c>
      <c r="C456" s="89"/>
      <c r="D456" s="91" t="str">
        <f ca="1">IFERROR(OFFSET(DC[[#Headers],[Code Project]],MATCH(MYCS[[#This Row],[Project Code and Name ]],DC[Code Project],0),1),"")</f>
        <v/>
      </c>
      <c r="E456" s="92" t="str">
        <f ca="1">IFERROR(OFFSET(DC[[#Headers],[Code Project]],MATCH(MYCS[[#This Row],[Project Code and Name ]],DC[Code Project],0),6),"")</f>
        <v/>
      </c>
      <c r="F456" s="89"/>
      <c r="G456" s="89"/>
      <c r="H456" s="93"/>
      <c r="I456" s="93"/>
      <c r="J456" s="93"/>
      <c r="K456" s="93"/>
      <c r="L456" s="93"/>
      <c r="M456" s="93"/>
      <c r="N456" s="94">
        <f>J456+K456+L456+MYCS[[#This Row],[Non contractual commitments]]</f>
        <v>0</v>
      </c>
      <c r="O456" s="93"/>
      <c r="P456" s="93"/>
      <c r="Q456" s="93"/>
      <c r="R456" s="93"/>
      <c r="S456" s="93"/>
      <c r="T456" s="93"/>
      <c r="U456" s="94">
        <f>SUM(MYCS[[#This Row],[FY26-27 sum (signed)]:[Cumulative spending to end FY 24/25]],MYCS[[#This Row],[Approved budget FY 25/26]])</f>
        <v>0</v>
      </c>
      <c r="V456" s="95">
        <f>MYCS[[#This Row],[Total Project Commitments]]-MYCS[[#This Row],[Total approved cost of the project by DC (Value in UGX)]]</f>
        <v>0</v>
      </c>
      <c r="W456" s="89"/>
      <c r="X456" s="89"/>
      <c r="Y456" s="89"/>
      <c r="Z456" s="96"/>
    </row>
    <row r="457" spans="1:26" ht="21" x14ac:dyDescent="0.45">
      <c r="A457" s="89"/>
      <c r="B457" s="90" t="str">
        <f ca="1">IFERROR(OFFSET(DC[[#Headers],[Code Project]],MATCH(MYCS[[#This Row],[Project Code and Name ]],DC[Code Project],0),-3),"")</f>
        <v/>
      </c>
      <c r="C457" s="89"/>
      <c r="D457" s="91" t="str">
        <f ca="1">IFERROR(OFFSET(DC[[#Headers],[Code Project]],MATCH(MYCS[[#This Row],[Project Code and Name ]],DC[Code Project],0),1),"")</f>
        <v/>
      </c>
      <c r="E457" s="92" t="str">
        <f ca="1">IFERROR(OFFSET(DC[[#Headers],[Code Project]],MATCH(MYCS[[#This Row],[Project Code and Name ]],DC[Code Project],0),6),"")</f>
        <v/>
      </c>
      <c r="F457" s="89"/>
      <c r="G457" s="89"/>
      <c r="H457" s="93"/>
      <c r="I457" s="93"/>
      <c r="J457" s="93"/>
      <c r="K457" s="93"/>
      <c r="L457" s="93"/>
      <c r="M457" s="93"/>
      <c r="N457" s="94">
        <f>J457+K457+L457+MYCS[[#This Row],[Non contractual commitments]]</f>
        <v>0</v>
      </c>
      <c r="O457" s="93"/>
      <c r="P457" s="93"/>
      <c r="Q457" s="93"/>
      <c r="R457" s="93"/>
      <c r="S457" s="93"/>
      <c r="T457" s="93"/>
      <c r="U457" s="94">
        <f>SUM(MYCS[[#This Row],[FY26-27 sum (signed)]:[Cumulative spending to end FY 24/25]],MYCS[[#This Row],[Approved budget FY 25/26]])</f>
        <v>0</v>
      </c>
      <c r="V457" s="95">
        <f>MYCS[[#This Row],[Total Project Commitments]]-MYCS[[#This Row],[Total approved cost of the project by DC (Value in UGX)]]</f>
        <v>0</v>
      </c>
      <c r="W457" s="89"/>
      <c r="X457" s="89"/>
      <c r="Y457" s="89"/>
      <c r="Z457" s="96"/>
    </row>
    <row r="458" spans="1:26" ht="21" x14ac:dyDescent="0.45">
      <c r="A458" s="89"/>
      <c r="B458" s="90" t="str">
        <f ca="1">IFERROR(OFFSET(DC[[#Headers],[Code Project]],MATCH(MYCS[[#This Row],[Project Code and Name ]],DC[Code Project],0),-3),"")</f>
        <v/>
      </c>
      <c r="C458" s="89"/>
      <c r="D458" s="91" t="str">
        <f ca="1">IFERROR(OFFSET(DC[[#Headers],[Code Project]],MATCH(MYCS[[#This Row],[Project Code and Name ]],DC[Code Project],0),1),"")</f>
        <v/>
      </c>
      <c r="E458" s="92" t="str">
        <f ca="1">IFERROR(OFFSET(DC[[#Headers],[Code Project]],MATCH(MYCS[[#This Row],[Project Code and Name ]],DC[Code Project],0),6),"")</f>
        <v/>
      </c>
      <c r="F458" s="89"/>
      <c r="G458" s="89"/>
      <c r="H458" s="93"/>
      <c r="I458" s="93"/>
      <c r="J458" s="93"/>
      <c r="K458" s="93"/>
      <c r="L458" s="93"/>
      <c r="M458" s="93"/>
      <c r="N458" s="94">
        <f>J458+K458+L458+MYCS[[#This Row],[Non contractual commitments]]</f>
        <v>0</v>
      </c>
      <c r="O458" s="93"/>
      <c r="P458" s="93"/>
      <c r="Q458" s="93"/>
      <c r="R458" s="93"/>
      <c r="S458" s="93"/>
      <c r="T458" s="93"/>
      <c r="U458" s="94">
        <f>SUM(MYCS[[#This Row],[FY26-27 sum (signed)]:[Cumulative spending to end FY 24/25]],MYCS[[#This Row],[Approved budget FY 25/26]])</f>
        <v>0</v>
      </c>
      <c r="V458" s="95">
        <f>MYCS[[#This Row],[Total Project Commitments]]-MYCS[[#This Row],[Total approved cost of the project by DC (Value in UGX)]]</f>
        <v>0</v>
      </c>
      <c r="W458" s="89"/>
      <c r="X458" s="89"/>
      <c r="Y458" s="89"/>
      <c r="Z458" s="96"/>
    </row>
    <row r="459" spans="1:26" ht="21" x14ac:dyDescent="0.45">
      <c r="A459" s="89"/>
      <c r="B459" s="90" t="str">
        <f ca="1">IFERROR(OFFSET(DC[[#Headers],[Code Project]],MATCH(MYCS[[#This Row],[Project Code and Name ]],DC[Code Project],0),-3),"")</f>
        <v/>
      </c>
      <c r="C459" s="89"/>
      <c r="D459" s="91" t="str">
        <f ca="1">IFERROR(OFFSET(DC[[#Headers],[Code Project]],MATCH(MYCS[[#This Row],[Project Code and Name ]],DC[Code Project],0),1),"")</f>
        <v/>
      </c>
      <c r="E459" s="92" t="str">
        <f ca="1">IFERROR(OFFSET(DC[[#Headers],[Code Project]],MATCH(MYCS[[#This Row],[Project Code and Name ]],DC[Code Project],0),6),"")</f>
        <v/>
      </c>
      <c r="F459" s="89"/>
      <c r="G459" s="89"/>
      <c r="H459" s="93"/>
      <c r="I459" s="93"/>
      <c r="J459" s="93"/>
      <c r="K459" s="93"/>
      <c r="L459" s="93"/>
      <c r="M459" s="93"/>
      <c r="N459" s="94">
        <f>J459+K459+L459+MYCS[[#This Row],[Non contractual commitments]]</f>
        <v>0</v>
      </c>
      <c r="O459" s="93"/>
      <c r="P459" s="93"/>
      <c r="Q459" s="93"/>
      <c r="R459" s="93"/>
      <c r="S459" s="93"/>
      <c r="T459" s="93"/>
      <c r="U459" s="94">
        <f>SUM(MYCS[[#This Row],[FY26-27 sum (signed)]:[Cumulative spending to end FY 24/25]],MYCS[[#This Row],[Approved budget FY 25/26]])</f>
        <v>0</v>
      </c>
      <c r="V459" s="95">
        <f>MYCS[[#This Row],[Total Project Commitments]]-MYCS[[#This Row],[Total approved cost of the project by DC (Value in UGX)]]</f>
        <v>0</v>
      </c>
      <c r="W459" s="89"/>
      <c r="X459" s="89"/>
      <c r="Y459" s="89"/>
      <c r="Z459" s="96"/>
    </row>
    <row r="460" spans="1:26" ht="21" x14ac:dyDescent="0.45">
      <c r="A460" s="89"/>
      <c r="B460" s="90" t="str">
        <f ca="1">IFERROR(OFFSET(DC[[#Headers],[Code Project]],MATCH(MYCS[[#This Row],[Project Code and Name ]],DC[Code Project],0),-3),"")</f>
        <v/>
      </c>
      <c r="C460" s="89"/>
      <c r="D460" s="91" t="str">
        <f ca="1">IFERROR(OFFSET(DC[[#Headers],[Code Project]],MATCH(MYCS[[#This Row],[Project Code and Name ]],DC[Code Project],0),1),"")</f>
        <v/>
      </c>
      <c r="E460" s="92" t="str">
        <f ca="1">IFERROR(OFFSET(DC[[#Headers],[Code Project]],MATCH(MYCS[[#This Row],[Project Code and Name ]],DC[Code Project],0),6),"")</f>
        <v/>
      </c>
      <c r="F460" s="89"/>
      <c r="G460" s="89"/>
      <c r="H460" s="93"/>
      <c r="I460" s="93"/>
      <c r="J460" s="93"/>
      <c r="K460" s="93"/>
      <c r="L460" s="93"/>
      <c r="M460" s="93"/>
      <c r="N460" s="94">
        <f>J460+K460+L460+MYCS[[#This Row],[Non contractual commitments]]</f>
        <v>0</v>
      </c>
      <c r="O460" s="93"/>
      <c r="P460" s="93"/>
      <c r="Q460" s="93"/>
      <c r="R460" s="93"/>
      <c r="S460" s="93"/>
      <c r="T460" s="93"/>
      <c r="U460" s="94">
        <f>SUM(MYCS[[#This Row],[FY26-27 sum (signed)]:[Cumulative spending to end FY 24/25]],MYCS[[#This Row],[Approved budget FY 25/26]])</f>
        <v>0</v>
      </c>
      <c r="V460" s="95">
        <f>MYCS[[#This Row],[Total Project Commitments]]-MYCS[[#This Row],[Total approved cost of the project by DC (Value in UGX)]]</f>
        <v>0</v>
      </c>
      <c r="W460" s="89"/>
      <c r="X460" s="89"/>
      <c r="Y460" s="89"/>
      <c r="Z460" s="96"/>
    </row>
    <row r="461" spans="1:26" ht="21" x14ac:dyDescent="0.45">
      <c r="A461" s="89"/>
      <c r="B461" s="90" t="str">
        <f ca="1">IFERROR(OFFSET(DC[[#Headers],[Code Project]],MATCH(MYCS[[#This Row],[Project Code and Name ]],DC[Code Project],0),-3),"")</f>
        <v/>
      </c>
      <c r="C461" s="89"/>
      <c r="D461" s="91" t="str">
        <f ca="1">IFERROR(OFFSET(DC[[#Headers],[Code Project]],MATCH(MYCS[[#This Row],[Project Code and Name ]],DC[Code Project],0),1),"")</f>
        <v/>
      </c>
      <c r="E461" s="92" t="str">
        <f ca="1">IFERROR(OFFSET(DC[[#Headers],[Code Project]],MATCH(MYCS[[#This Row],[Project Code and Name ]],DC[Code Project],0),6),"")</f>
        <v/>
      </c>
      <c r="F461" s="89"/>
      <c r="G461" s="89"/>
      <c r="H461" s="93"/>
      <c r="I461" s="93"/>
      <c r="J461" s="93"/>
      <c r="K461" s="93"/>
      <c r="L461" s="93"/>
      <c r="M461" s="93"/>
      <c r="N461" s="94">
        <f>J461+K461+L461+MYCS[[#This Row],[Non contractual commitments]]</f>
        <v>0</v>
      </c>
      <c r="O461" s="93"/>
      <c r="P461" s="93"/>
      <c r="Q461" s="93"/>
      <c r="R461" s="93"/>
      <c r="S461" s="93"/>
      <c r="T461" s="93"/>
      <c r="U461" s="94">
        <f>SUM(MYCS[[#This Row],[FY26-27 sum (signed)]:[Cumulative spending to end FY 24/25]],MYCS[[#This Row],[Approved budget FY 25/26]])</f>
        <v>0</v>
      </c>
      <c r="V461" s="95">
        <f>MYCS[[#This Row],[Total Project Commitments]]-MYCS[[#This Row],[Total approved cost of the project by DC (Value in UGX)]]</f>
        <v>0</v>
      </c>
      <c r="W461" s="89"/>
      <c r="X461" s="89"/>
      <c r="Y461" s="89"/>
      <c r="Z461" s="96"/>
    </row>
    <row r="462" spans="1:26" ht="21" x14ac:dyDescent="0.45">
      <c r="A462" s="89"/>
      <c r="B462" s="90" t="str">
        <f ca="1">IFERROR(OFFSET(DC[[#Headers],[Code Project]],MATCH(MYCS[[#This Row],[Project Code and Name ]],DC[Code Project],0),-3),"")</f>
        <v/>
      </c>
      <c r="C462" s="89"/>
      <c r="D462" s="91" t="str">
        <f ca="1">IFERROR(OFFSET(DC[[#Headers],[Code Project]],MATCH(MYCS[[#This Row],[Project Code and Name ]],DC[Code Project],0),1),"")</f>
        <v/>
      </c>
      <c r="E462" s="92" t="str">
        <f ca="1">IFERROR(OFFSET(DC[[#Headers],[Code Project]],MATCH(MYCS[[#This Row],[Project Code and Name ]],DC[Code Project],0),6),"")</f>
        <v/>
      </c>
      <c r="F462" s="89"/>
      <c r="G462" s="89"/>
      <c r="H462" s="93"/>
      <c r="I462" s="93"/>
      <c r="J462" s="93"/>
      <c r="K462" s="93"/>
      <c r="L462" s="93"/>
      <c r="M462" s="93"/>
      <c r="N462" s="94">
        <f>J462+K462+L462+MYCS[[#This Row],[Non contractual commitments]]</f>
        <v>0</v>
      </c>
      <c r="O462" s="93"/>
      <c r="P462" s="93"/>
      <c r="Q462" s="93"/>
      <c r="R462" s="93"/>
      <c r="S462" s="93"/>
      <c r="T462" s="93"/>
      <c r="U462" s="94">
        <f>SUM(MYCS[[#This Row],[FY26-27 sum (signed)]:[Cumulative spending to end FY 24/25]],MYCS[[#This Row],[Approved budget FY 25/26]])</f>
        <v>0</v>
      </c>
      <c r="V462" s="95">
        <f>MYCS[[#This Row],[Total Project Commitments]]-MYCS[[#This Row],[Total approved cost of the project by DC (Value in UGX)]]</f>
        <v>0</v>
      </c>
      <c r="W462" s="89"/>
      <c r="X462" s="89"/>
      <c r="Y462" s="89"/>
      <c r="Z462" s="96"/>
    </row>
    <row r="463" spans="1:26" ht="21" x14ac:dyDescent="0.45">
      <c r="A463" s="89"/>
      <c r="B463" s="90" t="str">
        <f ca="1">IFERROR(OFFSET(DC[[#Headers],[Code Project]],MATCH(MYCS[[#This Row],[Project Code and Name ]],DC[Code Project],0),-3),"")</f>
        <v/>
      </c>
      <c r="C463" s="89"/>
      <c r="D463" s="91" t="str">
        <f ca="1">IFERROR(OFFSET(DC[[#Headers],[Code Project]],MATCH(MYCS[[#This Row],[Project Code and Name ]],DC[Code Project],0),1),"")</f>
        <v/>
      </c>
      <c r="E463" s="92" t="str">
        <f ca="1">IFERROR(OFFSET(DC[[#Headers],[Code Project]],MATCH(MYCS[[#This Row],[Project Code and Name ]],DC[Code Project],0),6),"")</f>
        <v/>
      </c>
      <c r="F463" s="89"/>
      <c r="G463" s="89"/>
      <c r="H463" s="93"/>
      <c r="I463" s="93"/>
      <c r="J463" s="93"/>
      <c r="K463" s="93"/>
      <c r="L463" s="93"/>
      <c r="M463" s="93"/>
      <c r="N463" s="94">
        <f>J463+K463+L463+MYCS[[#This Row],[Non contractual commitments]]</f>
        <v>0</v>
      </c>
      <c r="O463" s="93"/>
      <c r="P463" s="93"/>
      <c r="Q463" s="93"/>
      <c r="R463" s="93"/>
      <c r="S463" s="93"/>
      <c r="T463" s="93"/>
      <c r="U463" s="94">
        <f>SUM(MYCS[[#This Row],[FY26-27 sum (signed)]:[Cumulative spending to end FY 24/25]],MYCS[[#This Row],[Approved budget FY 25/26]])</f>
        <v>0</v>
      </c>
      <c r="V463" s="95">
        <f>MYCS[[#This Row],[Total Project Commitments]]-MYCS[[#This Row],[Total approved cost of the project by DC (Value in UGX)]]</f>
        <v>0</v>
      </c>
      <c r="W463" s="89"/>
      <c r="X463" s="89"/>
      <c r="Y463" s="89"/>
      <c r="Z463" s="96"/>
    </row>
    <row r="464" spans="1:26" ht="21" x14ac:dyDescent="0.45">
      <c r="A464" s="89"/>
      <c r="B464" s="90" t="str">
        <f ca="1">IFERROR(OFFSET(DC[[#Headers],[Code Project]],MATCH(MYCS[[#This Row],[Project Code and Name ]],DC[Code Project],0),-3),"")</f>
        <v/>
      </c>
      <c r="C464" s="89"/>
      <c r="D464" s="91" t="str">
        <f ca="1">IFERROR(OFFSET(DC[[#Headers],[Code Project]],MATCH(MYCS[[#This Row],[Project Code and Name ]],DC[Code Project],0),1),"")</f>
        <v/>
      </c>
      <c r="E464" s="92" t="str">
        <f ca="1">IFERROR(OFFSET(DC[[#Headers],[Code Project]],MATCH(MYCS[[#This Row],[Project Code and Name ]],DC[Code Project],0),6),"")</f>
        <v/>
      </c>
      <c r="F464" s="89"/>
      <c r="G464" s="89"/>
      <c r="H464" s="93"/>
      <c r="I464" s="93"/>
      <c r="J464" s="93"/>
      <c r="K464" s="93"/>
      <c r="L464" s="93"/>
      <c r="M464" s="93"/>
      <c r="N464" s="94">
        <f>J464+K464+L464+MYCS[[#This Row],[Non contractual commitments]]</f>
        <v>0</v>
      </c>
      <c r="O464" s="93"/>
      <c r="P464" s="93"/>
      <c r="Q464" s="93"/>
      <c r="R464" s="93"/>
      <c r="S464" s="93"/>
      <c r="T464" s="93"/>
      <c r="U464" s="94">
        <f>SUM(MYCS[[#This Row],[FY26-27 sum (signed)]:[Cumulative spending to end FY 24/25]],MYCS[[#This Row],[Approved budget FY 25/26]])</f>
        <v>0</v>
      </c>
      <c r="V464" s="95">
        <f>MYCS[[#This Row],[Total Project Commitments]]-MYCS[[#This Row],[Total approved cost of the project by DC (Value in UGX)]]</f>
        <v>0</v>
      </c>
      <c r="W464" s="89"/>
      <c r="X464" s="89"/>
      <c r="Y464" s="89"/>
      <c r="Z464" s="96"/>
    </row>
    <row r="465" spans="1:26" ht="21" x14ac:dyDescent="0.45">
      <c r="A465" s="89"/>
      <c r="B465" s="90" t="str">
        <f ca="1">IFERROR(OFFSET(DC[[#Headers],[Code Project]],MATCH(MYCS[[#This Row],[Project Code and Name ]],DC[Code Project],0),-3),"")</f>
        <v/>
      </c>
      <c r="C465" s="89"/>
      <c r="D465" s="91" t="str">
        <f ca="1">IFERROR(OFFSET(DC[[#Headers],[Code Project]],MATCH(MYCS[[#This Row],[Project Code and Name ]],DC[Code Project],0),1),"")</f>
        <v/>
      </c>
      <c r="E465" s="92" t="str">
        <f ca="1">IFERROR(OFFSET(DC[[#Headers],[Code Project]],MATCH(MYCS[[#This Row],[Project Code and Name ]],DC[Code Project],0),6),"")</f>
        <v/>
      </c>
      <c r="F465" s="89"/>
      <c r="G465" s="89"/>
      <c r="H465" s="93"/>
      <c r="I465" s="93"/>
      <c r="J465" s="93"/>
      <c r="K465" s="93"/>
      <c r="L465" s="93"/>
      <c r="M465" s="93"/>
      <c r="N465" s="94">
        <f>J465+K465+L465+MYCS[[#This Row],[Non contractual commitments]]</f>
        <v>0</v>
      </c>
      <c r="O465" s="93"/>
      <c r="P465" s="93"/>
      <c r="Q465" s="93"/>
      <c r="R465" s="93"/>
      <c r="S465" s="93"/>
      <c r="T465" s="93"/>
      <c r="U465" s="94">
        <f>SUM(MYCS[[#This Row],[FY26-27 sum (signed)]:[Cumulative spending to end FY 24/25]],MYCS[[#This Row],[Approved budget FY 25/26]])</f>
        <v>0</v>
      </c>
      <c r="V465" s="95">
        <f>MYCS[[#This Row],[Total Project Commitments]]-MYCS[[#This Row],[Total approved cost of the project by DC (Value in UGX)]]</f>
        <v>0</v>
      </c>
      <c r="W465" s="89"/>
      <c r="X465" s="89"/>
      <c r="Y465" s="89"/>
      <c r="Z465" s="96"/>
    </row>
    <row r="466" spans="1:26" ht="21" x14ac:dyDescent="0.45">
      <c r="A466" s="89"/>
      <c r="B466" s="90" t="str">
        <f ca="1">IFERROR(OFFSET(DC[[#Headers],[Code Project]],MATCH(MYCS[[#This Row],[Project Code and Name ]],DC[Code Project],0),-3),"")</f>
        <v/>
      </c>
      <c r="C466" s="89"/>
      <c r="D466" s="91" t="str">
        <f ca="1">IFERROR(OFFSET(DC[[#Headers],[Code Project]],MATCH(MYCS[[#This Row],[Project Code and Name ]],DC[Code Project],0),1),"")</f>
        <v/>
      </c>
      <c r="E466" s="92" t="str">
        <f ca="1">IFERROR(OFFSET(DC[[#Headers],[Code Project]],MATCH(MYCS[[#This Row],[Project Code and Name ]],DC[Code Project],0),6),"")</f>
        <v/>
      </c>
      <c r="F466" s="89"/>
      <c r="G466" s="89"/>
      <c r="H466" s="93"/>
      <c r="I466" s="93"/>
      <c r="J466" s="93"/>
      <c r="K466" s="93"/>
      <c r="L466" s="93"/>
      <c r="M466" s="93"/>
      <c r="N466" s="94">
        <f>J466+K466+L466+MYCS[[#This Row],[Non contractual commitments]]</f>
        <v>0</v>
      </c>
      <c r="O466" s="93"/>
      <c r="P466" s="93"/>
      <c r="Q466" s="93"/>
      <c r="R466" s="93"/>
      <c r="S466" s="93"/>
      <c r="T466" s="93"/>
      <c r="U466" s="94">
        <f>SUM(MYCS[[#This Row],[FY26-27 sum (signed)]:[Cumulative spending to end FY 24/25]],MYCS[[#This Row],[Approved budget FY 25/26]])</f>
        <v>0</v>
      </c>
      <c r="V466" s="95">
        <f>MYCS[[#This Row],[Total Project Commitments]]-MYCS[[#This Row],[Total approved cost of the project by DC (Value in UGX)]]</f>
        <v>0</v>
      </c>
      <c r="W466" s="89"/>
      <c r="X466" s="89"/>
      <c r="Y466" s="89"/>
      <c r="Z466" s="96"/>
    </row>
    <row r="467" spans="1:26" ht="21" x14ac:dyDescent="0.45">
      <c r="A467" s="89"/>
      <c r="B467" s="90" t="str">
        <f ca="1">IFERROR(OFFSET(DC[[#Headers],[Code Project]],MATCH(MYCS[[#This Row],[Project Code and Name ]],DC[Code Project],0),-3),"")</f>
        <v/>
      </c>
      <c r="C467" s="89"/>
      <c r="D467" s="91" t="str">
        <f ca="1">IFERROR(OFFSET(DC[[#Headers],[Code Project]],MATCH(MYCS[[#This Row],[Project Code and Name ]],DC[Code Project],0),1),"")</f>
        <v/>
      </c>
      <c r="E467" s="92" t="str">
        <f ca="1">IFERROR(OFFSET(DC[[#Headers],[Code Project]],MATCH(MYCS[[#This Row],[Project Code and Name ]],DC[Code Project],0),6),"")</f>
        <v/>
      </c>
      <c r="F467" s="89"/>
      <c r="G467" s="89"/>
      <c r="H467" s="93"/>
      <c r="I467" s="93"/>
      <c r="J467" s="93"/>
      <c r="K467" s="93"/>
      <c r="L467" s="93"/>
      <c r="M467" s="93"/>
      <c r="N467" s="94">
        <f>J467+K467+L467+MYCS[[#This Row],[Non contractual commitments]]</f>
        <v>0</v>
      </c>
      <c r="O467" s="93"/>
      <c r="P467" s="93"/>
      <c r="Q467" s="93"/>
      <c r="R467" s="93"/>
      <c r="S467" s="93"/>
      <c r="T467" s="93"/>
      <c r="U467" s="94">
        <f>SUM(MYCS[[#This Row],[FY26-27 sum (signed)]:[Cumulative spending to end FY 24/25]],MYCS[[#This Row],[Approved budget FY 25/26]])</f>
        <v>0</v>
      </c>
      <c r="V467" s="95">
        <f>MYCS[[#This Row],[Total Project Commitments]]-MYCS[[#This Row],[Total approved cost of the project by DC (Value in UGX)]]</f>
        <v>0</v>
      </c>
      <c r="W467" s="89"/>
      <c r="X467" s="89"/>
      <c r="Y467" s="89"/>
      <c r="Z467" s="96"/>
    </row>
    <row r="468" spans="1:26" ht="21" x14ac:dyDescent="0.45">
      <c r="A468" s="89"/>
      <c r="B468" s="90" t="str">
        <f ca="1">IFERROR(OFFSET(DC[[#Headers],[Code Project]],MATCH(MYCS[[#This Row],[Project Code and Name ]],DC[Code Project],0),-3),"")</f>
        <v/>
      </c>
      <c r="C468" s="89"/>
      <c r="D468" s="91" t="str">
        <f ca="1">IFERROR(OFFSET(DC[[#Headers],[Code Project]],MATCH(MYCS[[#This Row],[Project Code and Name ]],DC[Code Project],0),1),"")</f>
        <v/>
      </c>
      <c r="E468" s="92" t="str">
        <f ca="1">IFERROR(OFFSET(DC[[#Headers],[Code Project]],MATCH(MYCS[[#This Row],[Project Code and Name ]],DC[Code Project],0),6),"")</f>
        <v/>
      </c>
      <c r="F468" s="89"/>
      <c r="G468" s="89"/>
      <c r="H468" s="93"/>
      <c r="I468" s="93"/>
      <c r="J468" s="93"/>
      <c r="K468" s="93"/>
      <c r="L468" s="93"/>
      <c r="M468" s="93"/>
      <c r="N468" s="94">
        <f>J468+K468+L468+MYCS[[#This Row],[Non contractual commitments]]</f>
        <v>0</v>
      </c>
      <c r="O468" s="93"/>
      <c r="P468" s="93"/>
      <c r="Q468" s="93"/>
      <c r="R468" s="93"/>
      <c r="S468" s="93"/>
      <c r="T468" s="93"/>
      <c r="U468" s="94">
        <f>SUM(MYCS[[#This Row],[FY26-27 sum (signed)]:[Cumulative spending to end FY 24/25]],MYCS[[#This Row],[Approved budget FY 25/26]])</f>
        <v>0</v>
      </c>
      <c r="V468" s="95">
        <f>MYCS[[#This Row],[Total Project Commitments]]-MYCS[[#This Row],[Total approved cost of the project by DC (Value in UGX)]]</f>
        <v>0</v>
      </c>
      <c r="W468" s="89"/>
      <c r="X468" s="89"/>
      <c r="Y468" s="89"/>
      <c r="Z468" s="96"/>
    </row>
    <row r="469" spans="1:26" ht="21" x14ac:dyDescent="0.45">
      <c r="A469" s="89"/>
      <c r="B469" s="90" t="str">
        <f ca="1">IFERROR(OFFSET(DC[[#Headers],[Code Project]],MATCH(MYCS[[#This Row],[Project Code and Name ]],DC[Code Project],0),-3),"")</f>
        <v/>
      </c>
      <c r="C469" s="89"/>
      <c r="D469" s="91" t="str">
        <f ca="1">IFERROR(OFFSET(DC[[#Headers],[Code Project]],MATCH(MYCS[[#This Row],[Project Code and Name ]],DC[Code Project],0),1),"")</f>
        <v/>
      </c>
      <c r="E469" s="92" t="str">
        <f ca="1">IFERROR(OFFSET(DC[[#Headers],[Code Project]],MATCH(MYCS[[#This Row],[Project Code and Name ]],DC[Code Project],0),6),"")</f>
        <v/>
      </c>
      <c r="F469" s="89"/>
      <c r="G469" s="89"/>
      <c r="H469" s="93"/>
      <c r="I469" s="93"/>
      <c r="J469" s="93"/>
      <c r="K469" s="93"/>
      <c r="L469" s="93"/>
      <c r="M469" s="93"/>
      <c r="N469" s="94">
        <f>J469+K469+L469+MYCS[[#This Row],[Non contractual commitments]]</f>
        <v>0</v>
      </c>
      <c r="O469" s="93"/>
      <c r="P469" s="93"/>
      <c r="Q469" s="93"/>
      <c r="R469" s="93"/>
      <c r="S469" s="93"/>
      <c r="T469" s="93"/>
      <c r="U469" s="94">
        <f>SUM(MYCS[[#This Row],[FY26-27 sum (signed)]:[Cumulative spending to end FY 24/25]],MYCS[[#This Row],[Approved budget FY 25/26]])</f>
        <v>0</v>
      </c>
      <c r="V469" s="95">
        <f>MYCS[[#This Row],[Total Project Commitments]]-MYCS[[#This Row],[Total approved cost of the project by DC (Value in UGX)]]</f>
        <v>0</v>
      </c>
      <c r="W469" s="89"/>
      <c r="X469" s="89"/>
      <c r="Y469" s="89"/>
      <c r="Z469" s="96"/>
    </row>
    <row r="470" spans="1:26" ht="21" x14ac:dyDescent="0.45">
      <c r="A470" s="89"/>
      <c r="B470" s="90" t="str">
        <f ca="1">IFERROR(OFFSET(DC[[#Headers],[Code Project]],MATCH(MYCS[[#This Row],[Project Code and Name ]],DC[Code Project],0),-3),"")</f>
        <v/>
      </c>
      <c r="C470" s="89"/>
      <c r="D470" s="91" t="str">
        <f ca="1">IFERROR(OFFSET(DC[[#Headers],[Code Project]],MATCH(MYCS[[#This Row],[Project Code and Name ]],DC[Code Project],0),1),"")</f>
        <v/>
      </c>
      <c r="E470" s="92" t="str">
        <f ca="1">IFERROR(OFFSET(DC[[#Headers],[Code Project]],MATCH(MYCS[[#This Row],[Project Code and Name ]],DC[Code Project],0),6),"")</f>
        <v/>
      </c>
      <c r="F470" s="89"/>
      <c r="G470" s="89"/>
      <c r="H470" s="93"/>
      <c r="I470" s="93"/>
      <c r="J470" s="93"/>
      <c r="K470" s="93"/>
      <c r="L470" s="93"/>
      <c r="M470" s="93"/>
      <c r="N470" s="94">
        <f>J470+K470+L470+MYCS[[#This Row],[Non contractual commitments]]</f>
        <v>0</v>
      </c>
      <c r="O470" s="93"/>
      <c r="P470" s="93"/>
      <c r="Q470" s="93"/>
      <c r="R470" s="93"/>
      <c r="S470" s="93"/>
      <c r="T470" s="93"/>
      <c r="U470" s="94">
        <f>SUM(MYCS[[#This Row],[FY26-27 sum (signed)]:[Cumulative spending to end FY 24/25]],MYCS[[#This Row],[Approved budget FY 25/26]])</f>
        <v>0</v>
      </c>
      <c r="V470" s="95">
        <f>MYCS[[#This Row],[Total Project Commitments]]-MYCS[[#This Row],[Total approved cost of the project by DC (Value in UGX)]]</f>
        <v>0</v>
      </c>
      <c r="W470" s="89"/>
      <c r="X470" s="89"/>
      <c r="Y470" s="89"/>
      <c r="Z470" s="96"/>
    </row>
    <row r="471" spans="1:26" ht="21" x14ac:dyDescent="0.45">
      <c r="A471" s="89"/>
      <c r="B471" s="90" t="str">
        <f ca="1">IFERROR(OFFSET(DC[[#Headers],[Code Project]],MATCH(MYCS[[#This Row],[Project Code and Name ]],DC[Code Project],0),-3),"")</f>
        <v/>
      </c>
      <c r="C471" s="89"/>
      <c r="D471" s="91" t="str">
        <f ca="1">IFERROR(OFFSET(DC[[#Headers],[Code Project]],MATCH(MYCS[[#This Row],[Project Code and Name ]],DC[Code Project],0),1),"")</f>
        <v/>
      </c>
      <c r="E471" s="92" t="str">
        <f ca="1">IFERROR(OFFSET(DC[[#Headers],[Code Project]],MATCH(MYCS[[#This Row],[Project Code and Name ]],DC[Code Project],0),6),"")</f>
        <v/>
      </c>
      <c r="F471" s="89"/>
      <c r="G471" s="89"/>
      <c r="H471" s="93"/>
      <c r="I471" s="93"/>
      <c r="J471" s="93"/>
      <c r="K471" s="93"/>
      <c r="L471" s="93"/>
      <c r="M471" s="93"/>
      <c r="N471" s="94">
        <f>J471+K471+L471+MYCS[[#This Row],[Non contractual commitments]]</f>
        <v>0</v>
      </c>
      <c r="O471" s="93"/>
      <c r="P471" s="93"/>
      <c r="Q471" s="93"/>
      <c r="R471" s="93"/>
      <c r="S471" s="93"/>
      <c r="T471" s="93"/>
      <c r="U471" s="94">
        <f>SUM(MYCS[[#This Row],[FY26-27 sum (signed)]:[Cumulative spending to end FY 24/25]],MYCS[[#This Row],[Approved budget FY 25/26]])</f>
        <v>0</v>
      </c>
      <c r="V471" s="95">
        <f>MYCS[[#This Row],[Total Project Commitments]]-MYCS[[#This Row],[Total approved cost of the project by DC (Value in UGX)]]</f>
        <v>0</v>
      </c>
      <c r="W471" s="89"/>
      <c r="X471" s="89"/>
      <c r="Y471" s="89"/>
      <c r="Z471" s="96"/>
    </row>
    <row r="472" spans="1:26" ht="21" x14ac:dyDescent="0.45">
      <c r="A472" s="89"/>
      <c r="B472" s="90" t="str">
        <f ca="1">IFERROR(OFFSET(DC[[#Headers],[Code Project]],MATCH(MYCS[[#This Row],[Project Code and Name ]],DC[Code Project],0),-3),"")</f>
        <v/>
      </c>
      <c r="C472" s="89"/>
      <c r="D472" s="91" t="str">
        <f ca="1">IFERROR(OFFSET(DC[[#Headers],[Code Project]],MATCH(MYCS[[#This Row],[Project Code and Name ]],DC[Code Project],0),1),"")</f>
        <v/>
      </c>
      <c r="E472" s="92" t="str">
        <f ca="1">IFERROR(OFFSET(DC[[#Headers],[Code Project]],MATCH(MYCS[[#This Row],[Project Code and Name ]],DC[Code Project],0),6),"")</f>
        <v/>
      </c>
      <c r="F472" s="89"/>
      <c r="G472" s="89"/>
      <c r="H472" s="93"/>
      <c r="I472" s="93"/>
      <c r="J472" s="93"/>
      <c r="K472" s="93"/>
      <c r="L472" s="93"/>
      <c r="M472" s="93"/>
      <c r="N472" s="94">
        <f>J472+K472+L472+MYCS[[#This Row],[Non contractual commitments]]</f>
        <v>0</v>
      </c>
      <c r="O472" s="93"/>
      <c r="P472" s="93"/>
      <c r="Q472" s="93"/>
      <c r="R472" s="93"/>
      <c r="S472" s="93"/>
      <c r="T472" s="93"/>
      <c r="U472" s="94">
        <f>SUM(MYCS[[#This Row],[FY26-27 sum (signed)]:[Cumulative spending to end FY 24/25]],MYCS[[#This Row],[Approved budget FY 25/26]])</f>
        <v>0</v>
      </c>
      <c r="V472" s="95">
        <f>MYCS[[#This Row],[Total Project Commitments]]-MYCS[[#This Row],[Total approved cost of the project by DC (Value in UGX)]]</f>
        <v>0</v>
      </c>
      <c r="W472" s="89"/>
      <c r="X472" s="89"/>
      <c r="Y472" s="89"/>
      <c r="Z472" s="96"/>
    </row>
    <row r="473" spans="1:26" ht="21" x14ac:dyDescent="0.45">
      <c r="A473" s="89"/>
      <c r="B473" s="90" t="str">
        <f ca="1">IFERROR(OFFSET(DC[[#Headers],[Code Project]],MATCH(MYCS[[#This Row],[Project Code and Name ]],DC[Code Project],0),-3),"")</f>
        <v/>
      </c>
      <c r="C473" s="89"/>
      <c r="D473" s="91" t="str">
        <f ca="1">IFERROR(OFFSET(DC[[#Headers],[Code Project]],MATCH(MYCS[[#This Row],[Project Code and Name ]],DC[Code Project],0),1),"")</f>
        <v/>
      </c>
      <c r="E473" s="92" t="str">
        <f ca="1">IFERROR(OFFSET(DC[[#Headers],[Code Project]],MATCH(MYCS[[#This Row],[Project Code and Name ]],DC[Code Project],0),6),"")</f>
        <v/>
      </c>
      <c r="F473" s="89"/>
      <c r="G473" s="89"/>
      <c r="H473" s="93"/>
      <c r="I473" s="93"/>
      <c r="J473" s="93"/>
      <c r="K473" s="93"/>
      <c r="L473" s="93"/>
      <c r="M473" s="93"/>
      <c r="N473" s="94">
        <f>J473+K473+L473+MYCS[[#This Row],[Non contractual commitments]]</f>
        <v>0</v>
      </c>
      <c r="O473" s="93"/>
      <c r="P473" s="93"/>
      <c r="Q473" s="93"/>
      <c r="R473" s="93"/>
      <c r="S473" s="93"/>
      <c r="T473" s="93"/>
      <c r="U473" s="94">
        <f>SUM(MYCS[[#This Row],[FY26-27 sum (signed)]:[Cumulative spending to end FY 24/25]],MYCS[[#This Row],[Approved budget FY 25/26]])</f>
        <v>0</v>
      </c>
      <c r="V473" s="95">
        <f>MYCS[[#This Row],[Total Project Commitments]]-MYCS[[#This Row],[Total approved cost of the project by DC (Value in UGX)]]</f>
        <v>0</v>
      </c>
      <c r="W473" s="89"/>
      <c r="X473" s="89"/>
      <c r="Y473" s="89"/>
      <c r="Z473" s="96"/>
    </row>
    <row r="474" spans="1:26" ht="21" x14ac:dyDescent="0.45">
      <c r="A474" s="89"/>
      <c r="B474" s="90" t="str">
        <f ca="1">IFERROR(OFFSET(DC[[#Headers],[Code Project]],MATCH(MYCS[[#This Row],[Project Code and Name ]],DC[Code Project],0),-3),"")</f>
        <v/>
      </c>
      <c r="C474" s="89"/>
      <c r="D474" s="91" t="str">
        <f ca="1">IFERROR(OFFSET(DC[[#Headers],[Code Project]],MATCH(MYCS[[#This Row],[Project Code and Name ]],DC[Code Project],0),1),"")</f>
        <v/>
      </c>
      <c r="E474" s="92" t="str">
        <f ca="1">IFERROR(OFFSET(DC[[#Headers],[Code Project]],MATCH(MYCS[[#This Row],[Project Code and Name ]],DC[Code Project],0),6),"")</f>
        <v/>
      </c>
      <c r="F474" s="89"/>
      <c r="G474" s="89"/>
      <c r="H474" s="93"/>
      <c r="I474" s="93"/>
      <c r="J474" s="93"/>
      <c r="K474" s="93"/>
      <c r="L474" s="93"/>
      <c r="M474" s="93"/>
      <c r="N474" s="94">
        <f>J474+K474+L474+MYCS[[#This Row],[Non contractual commitments]]</f>
        <v>0</v>
      </c>
      <c r="O474" s="93"/>
      <c r="P474" s="93"/>
      <c r="Q474" s="93"/>
      <c r="R474" s="93"/>
      <c r="S474" s="93"/>
      <c r="T474" s="93"/>
      <c r="U474" s="94">
        <f>SUM(MYCS[[#This Row],[FY26-27 sum (signed)]:[Cumulative spending to end FY 24/25]],MYCS[[#This Row],[Approved budget FY 25/26]])</f>
        <v>0</v>
      </c>
      <c r="V474" s="95">
        <f>MYCS[[#This Row],[Total Project Commitments]]-MYCS[[#This Row],[Total approved cost of the project by DC (Value in UGX)]]</f>
        <v>0</v>
      </c>
      <c r="W474" s="89"/>
      <c r="X474" s="89"/>
      <c r="Y474" s="89"/>
      <c r="Z474" s="96"/>
    </row>
    <row r="475" spans="1:26" ht="21" x14ac:dyDescent="0.45">
      <c r="A475" s="89"/>
      <c r="B475" s="90" t="str">
        <f ca="1">IFERROR(OFFSET(DC[[#Headers],[Code Project]],MATCH(MYCS[[#This Row],[Project Code and Name ]],DC[Code Project],0),-3),"")</f>
        <v/>
      </c>
      <c r="C475" s="89"/>
      <c r="D475" s="91" t="str">
        <f ca="1">IFERROR(OFFSET(DC[[#Headers],[Code Project]],MATCH(MYCS[[#This Row],[Project Code and Name ]],DC[Code Project],0),1),"")</f>
        <v/>
      </c>
      <c r="E475" s="92" t="str">
        <f ca="1">IFERROR(OFFSET(DC[[#Headers],[Code Project]],MATCH(MYCS[[#This Row],[Project Code and Name ]],DC[Code Project],0),6),"")</f>
        <v/>
      </c>
      <c r="F475" s="89"/>
      <c r="G475" s="89"/>
      <c r="H475" s="93"/>
      <c r="I475" s="93"/>
      <c r="J475" s="93"/>
      <c r="K475" s="93"/>
      <c r="L475" s="93"/>
      <c r="M475" s="93"/>
      <c r="N475" s="94">
        <f>J475+K475+L475+MYCS[[#This Row],[Non contractual commitments]]</f>
        <v>0</v>
      </c>
      <c r="O475" s="93"/>
      <c r="P475" s="93"/>
      <c r="Q475" s="93"/>
      <c r="R475" s="93"/>
      <c r="S475" s="93"/>
      <c r="T475" s="93"/>
      <c r="U475" s="94">
        <f>SUM(MYCS[[#This Row],[FY26-27 sum (signed)]:[Cumulative spending to end FY 24/25]],MYCS[[#This Row],[Approved budget FY 25/26]])</f>
        <v>0</v>
      </c>
      <c r="V475" s="95">
        <f>MYCS[[#This Row],[Total Project Commitments]]-MYCS[[#This Row],[Total approved cost of the project by DC (Value in UGX)]]</f>
        <v>0</v>
      </c>
      <c r="W475" s="89"/>
      <c r="X475" s="89"/>
      <c r="Y475" s="89"/>
      <c r="Z475" s="96"/>
    </row>
    <row r="476" spans="1:26" ht="21" x14ac:dyDescent="0.45">
      <c r="A476" s="89"/>
      <c r="B476" s="90" t="str">
        <f ca="1">IFERROR(OFFSET(DC[[#Headers],[Code Project]],MATCH(MYCS[[#This Row],[Project Code and Name ]],DC[Code Project],0),-3),"")</f>
        <v/>
      </c>
      <c r="C476" s="89"/>
      <c r="D476" s="91" t="str">
        <f ca="1">IFERROR(OFFSET(DC[[#Headers],[Code Project]],MATCH(MYCS[[#This Row],[Project Code and Name ]],DC[Code Project],0),1),"")</f>
        <v/>
      </c>
      <c r="E476" s="92" t="str">
        <f ca="1">IFERROR(OFFSET(DC[[#Headers],[Code Project]],MATCH(MYCS[[#This Row],[Project Code and Name ]],DC[Code Project],0),6),"")</f>
        <v/>
      </c>
      <c r="F476" s="89"/>
      <c r="G476" s="89"/>
      <c r="H476" s="93"/>
      <c r="I476" s="93"/>
      <c r="J476" s="93"/>
      <c r="K476" s="93"/>
      <c r="L476" s="93"/>
      <c r="M476" s="93"/>
      <c r="N476" s="94">
        <f>J476+K476+L476+MYCS[[#This Row],[Non contractual commitments]]</f>
        <v>0</v>
      </c>
      <c r="O476" s="93"/>
      <c r="P476" s="93"/>
      <c r="Q476" s="93"/>
      <c r="R476" s="93"/>
      <c r="S476" s="93"/>
      <c r="T476" s="93"/>
      <c r="U476" s="94">
        <f>SUM(MYCS[[#This Row],[FY26-27 sum (signed)]:[Cumulative spending to end FY 24/25]],MYCS[[#This Row],[Approved budget FY 25/26]])</f>
        <v>0</v>
      </c>
      <c r="V476" s="95">
        <f>MYCS[[#This Row],[Total Project Commitments]]-MYCS[[#This Row],[Total approved cost of the project by DC (Value in UGX)]]</f>
        <v>0</v>
      </c>
      <c r="W476" s="89"/>
      <c r="X476" s="89"/>
      <c r="Y476" s="89"/>
      <c r="Z476" s="96"/>
    </row>
    <row r="477" spans="1:26" ht="21" x14ac:dyDescent="0.45">
      <c r="A477" s="89"/>
      <c r="B477" s="90" t="str">
        <f ca="1">IFERROR(OFFSET(DC[[#Headers],[Code Project]],MATCH(MYCS[[#This Row],[Project Code and Name ]],DC[Code Project],0),-3),"")</f>
        <v/>
      </c>
      <c r="C477" s="89"/>
      <c r="D477" s="91" t="str">
        <f ca="1">IFERROR(OFFSET(DC[[#Headers],[Code Project]],MATCH(MYCS[[#This Row],[Project Code and Name ]],DC[Code Project],0),1),"")</f>
        <v/>
      </c>
      <c r="E477" s="92" t="str">
        <f ca="1">IFERROR(OFFSET(DC[[#Headers],[Code Project]],MATCH(MYCS[[#This Row],[Project Code and Name ]],DC[Code Project],0),6),"")</f>
        <v/>
      </c>
      <c r="F477" s="89"/>
      <c r="G477" s="89"/>
      <c r="H477" s="93"/>
      <c r="I477" s="93"/>
      <c r="J477" s="93"/>
      <c r="K477" s="93"/>
      <c r="L477" s="93"/>
      <c r="M477" s="93"/>
      <c r="N477" s="94">
        <f>J477+K477+L477+MYCS[[#This Row],[Non contractual commitments]]</f>
        <v>0</v>
      </c>
      <c r="O477" s="93"/>
      <c r="P477" s="93"/>
      <c r="Q477" s="93"/>
      <c r="R477" s="93"/>
      <c r="S477" s="93"/>
      <c r="T477" s="93"/>
      <c r="U477" s="94">
        <f>SUM(MYCS[[#This Row],[FY26-27 sum (signed)]:[Cumulative spending to end FY 24/25]],MYCS[[#This Row],[Approved budget FY 25/26]])</f>
        <v>0</v>
      </c>
      <c r="V477" s="95">
        <f>MYCS[[#This Row],[Total Project Commitments]]-MYCS[[#This Row],[Total approved cost of the project by DC (Value in UGX)]]</f>
        <v>0</v>
      </c>
      <c r="W477" s="89"/>
      <c r="X477" s="89"/>
      <c r="Y477" s="89"/>
      <c r="Z477" s="96"/>
    </row>
    <row r="478" spans="1:26" ht="21" x14ac:dyDescent="0.45">
      <c r="A478" s="89"/>
      <c r="B478" s="90" t="str">
        <f ca="1">IFERROR(OFFSET(DC[[#Headers],[Code Project]],MATCH(MYCS[[#This Row],[Project Code and Name ]],DC[Code Project],0),-3),"")</f>
        <v/>
      </c>
      <c r="C478" s="89"/>
      <c r="D478" s="91" t="str">
        <f ca="1">IFERROR(OFFSET(DC[[#Headers],[Code Project]],MATCH(MYCS[[#This Row],[Project Code and Name ]],DC[Code Project],0),1),"")</f>
        <v/>
      </c>
      <c r="E478" s="92" t="str">
        <f ca="1">IFERROR(OFFSET(DC[[#Headers],[Code Project]],MATCH(MYCS[[#This Row],[Project Code and Name ]],DC[Code Project],0),6),"")</f>
        <v/>
      </c>
      <c r="F478" s="89"/>
      <c r="G478" s="89"/>
      <c r="H478" s="93"/>
      <c r="I478" s="93"/>
      <c r="J478" s="93"/>
      <c r="K478" s="93"/>
      <c r="L478" s="93"/>
      <c r="M478" s="93"/>
      <c r="N478" s="94">
        <f>J478+K478+L478+MYCS[[#This Row],[Non contractual commitments]]</f>
        <v>0</v>
      </c>
      <c r="O478" s="93"/>
      <c r="P478" s="93"/>
      <c r="Q478" s="93"/>
      <c r="R478" s="93"/>
      <c r="S478" s="93"/>
      <c r="T478" s="93"/>
      <c r="U478" s="94">
        <f>SUM(MYCS[[#This Row],[FY26-27 sum (signed)]:[Cumulative spending to end FY 24/25]],MYCS[[#This Row],[Approved budget FY 25/26]])</f>
        <v>0</v>
      </c>
      <c r="V478" s="95">
        <f>MYCS[[#This Row],[Total Project Commitments]]-MYCS[[#This Row],[Total approved cost of the project by DC (Value in UGX)]]</f>
        <v>0</v>
      </c>
      <c r="W478" s="89"/>
      <c r="X478" s="89"/>
      <c r="Y478" s="89"/>
      <c r="Z478" s="96"/>
    </row>
    <row r="479" spans="1:26" ht="21" x14ac:dyDescent="0.45">
      <c r="A479" s="89"/>
      <c r="B479" s="90" t="str">
        <f ca="1">IFERROR(OFFSET(DC[[#Headers],[Code Project]],MATCH(MYCS[[#This Row],[Project Code and Name ]],DC[Code Project],0),-3),"")</f>
        <v/>
      </c>
      <c r="C479" s="89"/>
      <c r="D479" s="91" t="str">
        <f ca="1">IFERROR(OFFSET(DC[[#Headers],[Code Project]],MATCH(MYCS[[#This Row],[Project Code and Name ]],DC[Code Project],0),1),"")</f>
        <v/>
      </c>
      <c r="E479" s="92" t="str">
        <f ca="1">IFERROR(OFFSET(DC[[#Headers],[Code Project]],MATCH(MYCS[[#This Row],[Project Code and Name ]],DC[Code Project],0),6),"")</f>
        <v/>
      </c>
      <c r="F479" s="89"/>
      <c r="G479" s="89"/>
      <c r="H479" s="93"/>
      <c r="I479" s="93"/>
      <c r="J479" s="93"/>
      <c r="K479" s="93"/>
      <c r="L479" s="93"/>
      <c r="M479" s="93"/>
      <c r="N479" s="94">
        <f>J479+K479+L479+MYCS[[#This Row],[Non contractual commitments]]</f>
        <v>0</v>
      </c>
      <c r="O479" s="93"/>
      <c r="P479" s="93"/>
      <c r="Q479" s="93"/>
      <c r="R479" s="93"/>
      <c r="S479" s="93"/>
      <c r="T479" s="93"/>
      <c r="U479" s="94">
        <f>SUM(MYCS[[#This Row],[FY26-27 sum (signed)]:[Cumulative spending to end FY 24/25]],MYCS[[#This Row],[Approved budget FY 25/26]])</f>
        <v>0</v>
      </c>
      <c r="V479" s="95">
        <f>MYCS[[#This Row],[Total Project Commitments]]-MYCS[[#This Row],[Total approved cost of the project by DC (Value in UGX)]]</f>
        <v>0</v>
      </c>
      <c r="W479" s="89"/>
      <c r="X479" s="89"/>
      <c r="Y479" s="89"/>
      <c r="Z479" s="96"/>
    </row>
    <row r="480" spans="1:26" ht="21" x14ac:dyDescent="0.45">
      <c r="A480" s="89"/>
      <c r="B480" s="90" t="str">
        <f ca="1">IFERROR(OFFSET(DC[[#Headers],[Code Project]],MATCH(MYCS[[#This Row],[Project Code and Name ]],DC[Code Project],0),-3),"")</f>
        <v/>
      </c>
      <c r="C480" s="89"/>
      <c r="D480" s="91" t="str">
        <f ca="1">IFERROR(OFFSET(DC[[#Headers],[Code Project]],MATCH(MYCS[[#This Row],[Project Code and Name ]],DC[Code Project],0),1),"")</f>
        <v/>
      </c>
      <c r="E480" s="92" t="str">
        <f ca="1">IFERROR(OFFSET(DC[[#Headers],[Code Project]],MATCH(MYCS[[#This Row],[Project Code and Name ]],DC[Code Project],0),6),"")</f>
        <v/>
      </c>
      <c r="F480" s="89"/>
      <c r="G480" s="89"/>
      <c r="H480" s="93"/>
      <c r="I480" s="93"/>
      <c r="J480" s="93"/>
      <c r="K480" s="93"/>
      <c r="L480" s="93"/>
      <c r="M480" s="93"/>
      <c r="N480" s="94">
        <f>J480+K480+L480+MYCS[[#This Row],[Non contractual commitments]]</f>
        <v>0</v>
      </c>
      <c r="O480" s="93"/>
      <c r="P480" s="93"/>
      <c r="Q480" s="93"/>
      <c r="R480" s="93"/>
      <c r="S480" s="93"/>
      <c r="T480" s="93"/>
      <c r="U480" s="94">
        <f>SUM(MYCS[[#This Row],[FY26-27 sum (signed)]:[Cumulative spending to end FY 24/25]],MYCS[[#This Row],[Approved budget FY 25/26]])</f>
        <v>0</v>
      </c>
      <c r="V480" s="95">
        <f>MYCS[[#This Row],[Total Project Commitments]]-MYCS[[#This Row],[Total approved cost of the project by DC (Value in UGX)]]</f>
        <v>0</v>
      </c>
      <c r="W480" s="89"/>
      <c r="X480" s="89"/>
      <c r="Y480" s="89"/>
      <c r="Z480" s="96"/>
    </row>
    <row r="481" spans="1:26" ht="21" x14ac:dyDescent="0.45">
      <c r="A481" s="89"/>
      <c r="B481" s="90" t="str">
        <f ca="1">IFERROR(OFFSET(DC[[#Headers],[Code Project]],MATCH(MYCS[[#This Row],[Project Code and Name ]],DC[Code Project],0),-3),"")</f>
        <v/>
      </c>
      <c r="C481" s="89"/>
      <c r="D481" s="91" t="str">
        <f ca="1">IFERROR(OFFSET(DC[[#Headers],[Code Project]],MATCH(MYCS[[#This Row],[Project Code and Name ]],DC[Code Project],0),1),"")</f>
        <v/>
      </c>
      <c r="E481" s="92" t="str">
        <f ca="1">IFERROR(OFFSET(DC[[#Headers],[Code Project]],MATCH(MYCS[[#This Row],[Project Code and Name ]],DC[Code Project],0),6),"")</f>
        <v/>
      </c>
      <c r="F481" s="89"/>
      <c r="G481" s="89"/>
      <c r="H481" s="93"/>
      <c r="I481" s="93"/>
      <c r="J481" s="93"/>
      <c r="K481" s="93"/>
      <c r="L481" s="93"/>
      <c r="M481" s="93"/>
      <c r="N481" s="94">
        <f>J481+K481+L481+MYCS[[#This Row],[Non contractual commitments]]</f>
        <v>0</v>
      </c>
      <c r="O481" s="93"/>
      <c r="P481" s="93"/>
      <c r="Q481" s="93"/>
      <c r="R481" s="93"/>
      <c r="S481" s="93"/>
      <c r="T481" s="93"/>
      <c r="U481" s="94">
        <f>SUM(MYCS[[#This Row],[FY26-27 sum (signed)]:[Cumulative spending to end FY 24/25]],MYCS[[#This Row],[Approved budget FY 25/26]])</f>
        <v>0</v>
      </c>
      <c r="V481" s="95">
        <f>MYCS[[#This Row],[Total Project Commitments]]-MYCS[[#This Row],[Total approved cost of the project by DC (Value in UGX)]]</f>
        <v>0</v>
      </c>
      <c r="W481" s="89"/>
      <c r="X481" s="89"/>
      <c r="Y481" s="89"/>
      <c r="Z481" s="96"/>
    </row>
    <row r="482" spans="1:26" ht="21" x14ac:dyDescent="0.45">
      <c r="A482" s="89"/>
      <c r="B482" s="90" t="str">
        <f ca="1">IFERROR(OFFSET(DC[[#Headers],[Code Project]],MATCH(MYCS[[#This Row],[Project Code and Name ]],DC[Code Project],0),-3),"")</f>
        <v/>
      </c>
      <c r="C482" s="89"/>
      <c r="D482" s="91" t="str">
        <f ca="1">IFERROR(OFFSET(DC[[#Headers],[Code Project]],MATCH(MYCS[[#This Row],[Project Code and Name ]],DC[Code Project],0),1),"")</f>
        <v/>
      </c>
      <c r="E482" s="92" t="str">
        <f ca="1">IFERROR(OFFSET(DC[[#Headers],[Code Project]],MATCH(MYCS[[#This Row],[Project Code and Name ]],DC[Code Project],0),6),"")</f>
        <v/>
      </c>
      <c r="F482" s="89"/>
      <c r="G482" s="89"/>
      <c r="H482" s="93"/>
      <c r="I482" s="93"/>
      <c r="J482" s="93"/>
      <c r="K482" s="93"/>
      <c r="L482" s="93"/>
      <c r="M482" s="93"/>
      <c r="N482" s="94">
        <f>J482+K482+L482+MYCS[[#This Row],[Non contractual commitments]]</f>
        <v>0</v>
      </c>
      <c r="O482" s="93"/>
      <c r="P482" s="93"/>
      <c r="Q482" s="93"/>
      <c r="R482" s="93"/>
      <c r="S482" s="93"/>
      <c r="T482" s="93"/>
      <c r="U482" s="94">
        <f>SUM(MYCS[[#This Row],[FY26-27 sum (signed)]:[Cumulative spending to end FY 24/25]],MYCS[[#This Row],[Approved budget FY 25/26]])</f>
        <v>0</v>
      </c>
      <c r="V482" s="95">
        <f>MYCS[[#This Row],[Total Project Commitments]]-MYCS[[#This Row],[Total approved cost of the project by DC (Value in UGX)]]</f>
        <v>0</v>
      </c>
      <c r="W482" s="89"/>
      <c r="X482" s="89"/>
      <c r="Y482" s="89"/>
      <c r="Z482" s="96"/>
    </row>
    <row r="483" spans="1:26" ht="21" x14ac:dyDescent="0.45">
      <c r="A483" s="89"/>
      <c r="B483" s="90" t="str">
        <f ca="1">IFERROR(OFFSET(DC[[#Headers],[Code Project]],MATCH(MYCS[[#This Row],[Project Code and Name ]],DC[Code Project],0),-3),"")</f>
        <v/>
      </c>
      <c r="C483" s="89"/>
      <c r="D483" s="91" t="str">
        <f ca="1">IFERROR(OFFSET(DC[[#Headers],[Code Project]],MATCH(MYCS[[#This Row],[Project Code and Name ]],DC[Code Project],0),1),"")</f>
        <v/>
      </c>
      <c r="E483" s="92" t="str">
        <f ca="1">IFERROR(OFFSET(DC[[#Headers],[Code Project]],MATCH(MYCS[[#This Row],[Project Code and Name ]],DC[Code Project],0),6),"")</f>
        <v/>
      </c>
      <c r="F483" s="89"/>
      <c r="G483" s="89"/>
      <c r="H483" s="93"/>
      <c r="I483" s="93"/>
      <c r="J483" s="93"/>
      <c r="K483" s="93"/>
      <c r="L483" s="93"/>
      <c r="M483" s="93"/>
      <c r="N483" s="94">
        <f>J483+K483+L483+MYCS[[#This Row],[Non contractual commitments]]</f>
        <v>0</v>
      </c>
      <c r="O483" s="93"/>
      <c r="P483" s="93"/>
      <c r="Q483" s="93"/>
      <c r="R483" s="93"/>
      <c r="S483" s="93"/>
      <c r="T483" s="93"/>
      <c r="U483" s="94">
        <f>SUM(MYCS[[#This Row],[FY26-27 sum (signed)]:[Cumulative spending to end FY 24/25]],MYCS[[#This Row],[Approved budget FY 25/26]])</f>
        <v>0</v>
      </c>
      <c r="V483" s="95">
        <f>MYCS[[#This Row],[Total Project Commitments]]-MYCS[[#This Row],[Total approved cost of the project by DC (Value in UGX)]]</f>
        <v>0</v>
      </c>
      <c r="W483" s="89"/>
      <c r="X483" s="89"/>
      <c r="Y483" s="89"/>
      <c r="Z483" s="96"/>
    </row>
    <row r="484" spans="1:26" ht="21" x14ac:dyDescent="0.45">
      <c r="A484" s="89"/>
      <c r="B484" s="90" t="str">
        <f ca="1">IFERROR(OFFSET(DC[[#Headers],[Code Project]],MATCH(MYCS[[#This Row],[Project Code and Name ]],DC[Code Project],0),-3),"")</f>
        <v/>
      </c>
      <c r="C484" s="89"/>
      <c r="D484" s="91" t="str">
        <f ca="1">IFERROR(OFFSET(DC[[#Headers],[Code Project]],MATCH(MYCS[[#This Row],[Project Code and Name ]],DC[Code Project],0),1),"")</f>
        <v/>
      </c>
      <c r="E484" s="92" t="str">
        <f ca="1">IFERROR(OFFSET(DC[[#Headers],[Code Project]],MATCH(MYCS[[#This Row],[Project Code and Name ]],DC[Code Project],0),6),"")</f>
        <v/>
      </c>
      <c r="F484" s="89"/>
      <c r="G484" s="89"/>
      <c r="H484" s="93"/>
      <c r="I484" s="93"/>
      <c r="J484" s="93"/>
      <c r="K484" s="93"/>
      <c r="L484" s="93"/>
      <c r="M484" s="93"/>
      <c r="N484" s="94">
        <f>J484+K484+L484+MYCS[[#This Row],[Non contractual commitments]]</f>
        <v>0</v>
      </c>
      <c r="O484" s="93"/>
      <c r="P484" s="93"/>
      <c r="Q484" s="93"/>
      <c r="R484" s="93"/>
      <c r="S484" s="93"/>
      <c r="T484" s="93"/>
      <c r="U484" s="94">
        <f>SUM(MYCS[[#This Row],[FY26-27 sum (signed)]:[Cumulative spending to end FY 24/25]],MYCS[[#This Row],[Approved budget FY 25/26]])</f>
        <v>0</v>
      </c>
      <c r="V484" s="95">
        <f>MYCS[[#This Row],[Total Project Commitments]]-MYCS[[#This Row],[Total approved cost of the project by DC (Value in UGX)]]</f>
        <v>0</v>
      </c>
      <c r="W484" s="89"/>
      <c r="X484" s="89"/>
      <c r="Y484" s="89"/>
      <c r="Z484" s="96"/>
    </row>
    <row r="485" spans="1:26" ht="21" x14ac:dyDescent="0.45">
      <c r="A485" s="89"/>
      <c r="B485" s="90" t="str">
        <f ca="1">IFERROR(OFFSET(DC[[#Headers],[Code Project]],MATCH(MYCS[[#This Row],[Project Code and Name ]],DC[Code Project],0),-3),"")</f>
        <v/>
      </c>
      <c r="C485" s="89"/>
      <c r="D485" s="91" t="str">
        <f ca="1">IFERROR(OFFSET(DC[[#Headers],[Code Project]],MATCH(MYCS[[#This Row],[Project Code and Name ]],DC[Code Project],0),1),"")</f>
        <v/>
      </c>
      <c r="E485" s="92" t="str">
        <f ca="1">IFERROR(OFFSET(DC[[#Headers],[Code Project]],MATCH(MYCS[[#This Row],[Project Code and Name ]],DC[Code Project],0),6),"")</f>
        <v/>
      </c>
      <c r="F485" s="89"/>
      <c r="G485" s="89"/>
      <c r="H485" s="93"/>
      <c r="I485" s="93"/>
      <c r="J485" s="93"/>
      <c r="K485" s="93"/>
      <c r="L485" s="93"/>
      <c r="M485" s="93"/>
      <c r="N485" s="94">
        <f>J485+K485+L485+MYCS[[#This Row],[Non contractual commitments]]</f>
        <v>0</v>
      </c>
      <c r="O485" s="93"/>
      <c r="P485" s="93"/>
      <c r="Q485" s="93"/>
      <c r="R485" s="93"/>
      <c r="S485" s="93"/>
      <c r="T485" s="93"/>
      <c r="U485" s="94">
        <f>SUM(MYCS[[#This Row],[FY26-27 sum (signed)]:[Cumulative spending to end FY 24/25]],MYCS[[#This Row],[Approved budget FY 25/26]])</f>
        <v>0</v>
      </c>
      <c r="V485" s="95">
        <f>MYCS[[#This Row],[Total Project Commitments]]-MYCS[[#This Row],[Total approved cost of the project by DC (Value in UGX)]]</f>
        <v>0</v>
      </c>
      <c r="W485" s="89"/>
      <c r="X485" s="89"/>
      <c r="Y485" s="89"/>
      <c r="Z485" s="96"/>
    </row>
    <row r="486" spans="1:26" ht="21" x14ac:dyDescent="0.45">
      <c r="A486" s="89"/>
      <c r="B486" s="90" t="str">
        <f ca="1">IFERROR(OFFSET(DC[[#Headers],[Code Project]],MATCH(MYCS[[#This Row],[Project Code and Name ]],DC[Code Project],0),-3),"")</f>
        <v/>
      </c>
      <c r="C486" s="89"/>
      <c r="D486" s="91" t="str">
        <f ca="1">IFERROR(OFFSET(DC[[#Headers],[Code Project]],MATCH(MYCS[[#This Row],[Project Code and Name ]],DC[Code Project],0),1),"")</f>
        <v/>
      </c>
      <c r="E486" s="92" t="str">
        <f ca="1">IFERROR(OFFSET(DC[[#Headers],[Code Project]],MATCH(MYCS[[#This Row],[Project Code and Name ]],DC[Code Project],0),6),"")</f>
        <v/>
      </c>
      <c r="F486" s="89"/>
      <c r="G486" s="89"/>
      <c r="H486" s="93"/>
      <c r="I486" s="93"/>
      <c r="J486" s="93"/>
      <c r="K486" s="93"/>
      <c r="L486" s="93"/>
      <c r="M486" s="93"/>
      <c r="N486" s="94">
        <f>J486+K486+L486+MYCS[[#This Row],[Non contractual commitments]]</f>
        <v>0</v>
      </c>
      <c r="O486" s="93"/>
      <c r="P486" s="93"/>
      <c r="Q486" s="93"/>
      <c r="R486" s="93"/>
      <c r="S486" s="93"/>
      <c r="T486" s="93"/>
      <c r="U486" s="94">
        <f>SUM(MYCS[[#This Row],[FY26-27 sum (signed)]:[Cumulative spending to end FY 24/25]],MYCS[[#This Row],[Approved budget FY 25/26]])</f>
        <v>0</v>
      </c>
      <c r="V486" s="95">
        <f>MYCS[[#This Row],[Total Project Commitments]]-MYCS[[#This Row],[Total approved cost of the project by DC (Value in UGX)]]</f>
        <v>0</v>
      </c>
      <c r="W486" s="89"/>
      <c r="X486" s="89"/>
      <c r="Y486" s="89"/>
      <c r="Z486" s="96"/>
    </row>
    <row r="487" spans="1:26" ht="21" x14ac:dyDescent="0.45">
      <c r="A487" s="89"/>
      <c r="B487" s="90" t="str">
        <f ca="1">IFERROR(OFFSET(DC[[#Headers],[Code Project]],MATCH(MYCS[[#This Row],[Project Code and Name ]],DC[Code Project],0),-3),"")</f>
        <v/>
      </c>
      <c r="C487" s="89"/>
      <c r="D487" s="91" t="str">
        <f ca="1">IFERROR(OFFSET(DC[[#Headers],[Code Project]],MATCH(MYCS[[#This Row],[Project Code and Name ]],DC[Code Project],0),1),"")</f>
        <v/>
      </c>
      <c r="E487" s="92" t="str">
        <f ca="1">IFERROR(OFFSET(DC[[#Headers],[Code Project]],MATCH(MYCS[[#This Row],[Project Code and Name ]],DC[Code Project],0),6),"")</f>
        <v/>
      </c>
      <c r="F487" s="89"/>
      <c r="G487" s="89"/>
      <c r="H487" s="93"/>
      <c r="I487" s="93"/>
      <c r="J487" s="93"/>
      <c r="K487" s="93"/>
      <c r="L487" s="93"/>
      <c r="M487" s="93"/>
      <c r="N487" s="94">
        <f>J487+K487+L487+MYCS[[#This Row],[Non contractual commitments]]</f>
        <v>0</v>
      </c>
      <c r="O487" s="93"/>
      <c r="P487" s="93"/>
      <c r="Q487" s="93"/>
      <c r="R487" s="93"/>
      <c r="S487" s="93"/>
      <c r="T487" s="93"/>
      <c r="U487" s="94">
        <f>SUM(MYCS[[#This Row],[FY26-27 sum (signed)]:[Cumulative spending to end FY 24/25]],MYCS[[#This Row],[Approved budget FY 25/26]])</f>
        <v>0</v>
      </c>
      <c r="V487" s="95">
        <f>MYCS[[#This Row],[Total Project Commitments]]-MYCS[[#This Row],[Total approved cost of the project by DC (Value in UGX)]]</f>
        <v>0</v>
      </c>
      <c r="W487" s="89"/>
      <c r="X487" s="89"/>
      <c r="Y487" s="89"/>
      <c r="Z487" s="96"/>
    </row>
    <row r="488" spans="1:26" ht="21" x14ac:dyDescent="0.45">
      <c r="A488" s="89"/>
      <c r="B488" s="90" t="str">
        <f ca="1">IFERROR(OFFSET(DC[[#Headers],[Code Project]],MATCH(MYCS[[#This Row],[Project Code and Name ]],DC[Code Project],0),-3),"")</f>
        <v/>
      </c>
      <c r="C488" s="89"/>
      <c r="D488" s="91" t="str">
        <f ca="1">IFERROR(OFFSET(DC[[#Headers],[Code Project]],MATCH(MYCS[[#This Row],[Project Code and Name ]],DC[Code Project],0),1),"")</f>
        <v/>
      </c>
      <c r="E488" s="92" t="str">
        <f ca="1">IFERROR(OFFSET(DC[[#Headers],[Code Project]],MATCH(MYCS[[#This Row],[Project Code and Name ]],DC[Code Project],0),6),"")</f>
        <v/>
      </c>
      <c r="F488" s="89"/>
      <c r="G488" s="89"/>
      <c r="H488" s="93"/>
      <c r="I488" s="93"/>
      <c r="J488" s="93"/>
      <c r="K488" s="93"/>
      <c r="L488" s="93"/>
      <c r="M488" s="93"/>
      <c r="N488" s="94">
        <f>J488+K488+L488+MYCS[[#This Row],[Non contractual commitments]]</f>
        <v>0</v>
      </c>
      <c r="O488" s="93"/>
      <c r="P488" s="93"/>
      <c r="Q488" s="93"/>
      <c r="R488" s="93"/>
      <c r="S488" s="93"/>
      <c r="T488" s="93"/>
      <c r="U488" s="94">
        <f>SUM(MYCS[[#This Row],[FY26-27 sum (signed)]:[Cumulative spending to end FY 24/25]],MYCS[[#This Row],[Approved budget FY 25/26]])</f>
        <v>0</v>
      </c>
      <c r="V488" s="95">
        <f>MYCS[[#This Row],[Total Project Commitments]]-MYCS[[#This Row],[Total approved cost of the project by DC (Value in UGX)]]</f>
        <v>0</v>
      </c>
      <c r="W488" s="89"/>
      <c r="X488" s="89"/>
      <c r="Y488" s="89"/>
      <c r="Z488" s="96"/>
    </row>
    <row r="489" spans="1:26" ht="21" x14ac:dyDescent="0.45">
      <c r="A489" s="89"/>
      <c r="B489" s="90" t="str">
        <f ca="1">IFERROR(OFFSET(DC[[#Headers],[Code Project]],MATCH(MYCS[[#This Row],[Project Code and Name ]],DC[Code Project],0),-3),"")</f>
        <v/>
      </c>
      <c r="C489" s="89"/>
      <c r="D489" s="91" t="str">
        <f ca="1">IFERROR(OFFSET(DC[[#Headers],[Code Project]],MATCH(MYCS[[#This Row],[Project Code and Name ]],DC[Code Project],0),1),"")</f>
        <v/>
      </c>
      <c r="E489" s="92" t="str">
        <f ca="1">IFERROR(OFFSET(DC[[#Headers],[Code Project]],MATCH(MYCS[[#This Row],[Project Code and Name ]],DC[Code Project],0),6),"")</f>
        <v/>
      </c>
      <c r="F489" s="89"/>
      <c r="G489" s="89"/>
      <c r="H489" s="93"/>
      <c r="I489" s="93"/>
      <c r="J489" s="93"/>
      <c r="K489" s="93"/>
      <c r="L489" s="93"/>
      <c r="M489" s="93"/>
      <c r="N489" s="94">
        <f>J489+K489+L489+MYCS[[#This Row],[Non contractual commitments]]</f>
        <v>0</v>
      </c>
      <c r="O489" s="93"/>
      <c r="P489" s="93"/>
      <c r="Q489" s="93"/>
      <c r="R489" s="93"/>
      <c r="S489" s="93"/>
      <c r="T489" s="93"/>
      <c r="U489" s="94">
        <f>SUM(MYCS[[#This Row],[FY26-27 sum (signed)]:[Cumulative spending to end FY 24/25]],MYCS[[#This Row],[Approved budget FY 25/26]])</f>
        <v>0</v>
      </c>
      <c r="V489" s="95">
        <f>MYCS[[#This Row],[Total Project Commitments]]-MYCS[[#This Row],[Total approved cost of the project by DC (Value in UGX)]]</f>
        <v>0</v>
      </c>
      <c r="W489" s="89"/>
      <c r="X489" s="89"/>
      <c r="Y489" s="89"/>
      <c r="Z489" s="96"/>
    </row>
    <row r="490" spans="1:26" ht="21" x14ac:dyDescent="0.45">
      <c r="A490" s="89"/>
      <c r="B490" s="90" t="str">
        <f ca="1">IFERROR(OFFSET(DC[[#Headers],[Code Project]],MATCH(MYCS[[#This Row],[Project Code and Name ]],DC[Code Project],0),-3),"")</f>
        <v/>
      </c>
      <c r="C490" s="89"/>
      <c r="D490" s="91" t="str">
        <f ca="1">IFERROR(OFFSET(DC[[#Headers],[Code Project]],MATCH(MYCS[[#This Row],[Project Code and Name ]],DC[Code Project],0),1),"")</f>
        <v/>
      </c>
      <c r="E490" s="92" t="str">
        <f ca="1">IFERROR(OFFSET(DC[[#Headers],[Code Project]],MATCH(MYCS[[#This Row],[Project Code and Name ]],DC[Code Project],0),6),"")</f>
        <v/>
      </c>
      <c r="F490" s="89"/>
      <c r="G490" s="89"/>
      <c r="H490" s="93"/>
      <c r="I490" s="93"/>
      <c r="J490" s="93"/>
      <c r="K490" s="93"/>
      <c r="L490" s="93"/>
      <c r="M490" s="93"/>
      <c r="N490" s="94">
        <f>J490+K490+L490+MYCS[[#This Row],[Non contractual commitments]]</f>
        <v>0</v>
      </c>
      <c r="O490" s="93"/>
      <c r="P490" s="93"/>
      <c r="Q490" s="93"/>
      <c r="R490" s="93"/>
      <c r="S490" s="93"/>
      <c r="T490" s="93"/>
      <c r="U490" s="94">
        <f>SUM(MYCS[[#This Row],[FY26-27 sum (signed)]:[Cumulative spending to end FY 24/25]],MYCS[[#This Row],[Approved budget FY 25/26]])</f>
        <v>0</v>
      </c>
      <c r="V490" s="95">
        <f>MYCS[[#This Row],[Total Project Commitments]]-MYCS[[#This Row],[Total approved cost of the project by DC (Value in UGX)]]</f>
        <v>0</v>
      </c>
      <c r="W490" s="89"/>
      <c r="X490" s="89"/>
      <c r="Y490" s="89"/>
      <c r="Z490" s="96"/>
    </row>
    <row r="491" spans="1:26" ht="21" x14ac:dyDescent="0.45">
      <c r="A491" s="89"/>
      <c r="B491" s="90" t="str">
        <f ca="1">IFERROR(OFFSET(DC[[#Headers],[Code Project]],MATCH(MYCS[[#This Row],[Project Code and Name ]],DC[Code Project],0),-3),"")</f>
        <v/>
      </c>
      <c r="C491" s="89"/>
      <c r="D491" s="91" t="str">
        <f ca="1">IFERROR(OFFSET(DC[[#Headers],[Code Project]],MATCH(MYCS[[#This Row],[Project Code and Name ]],DC[Code Project],0),1),"")</f>
        <v/>
      </c>
      <c r="E491" s="92" t="str">
        <f ca="1">IFERROR(OFFSET(DC[[#Headers],[Code Project]],MATCH(MYCS[[#This Row],[Project Code and Name ]],DC[Code Project],0),6),"")</f>
        <v/>
      </c>
      <c r="F491" s="89"/>
      <c r="G491" s="89"/>
      <c r="H491" s="93"/>
      <c r="I491" s="93"/>
      <c r="J491" s="93"/>
      <c r="K491" s="93"/>
      <c r="L491" s="93"/>
      <c r="M491" s="93"/>
      <c r="N491" s="94">
        <f>J491+K491+L491+MYCS[[#This Row],[Non contractual commitments]]</f>
        <v>0</v>
      </c>
      <c r="O491" s="93"/>
      <c r="P491" s="93"/>
      <c r="Q491" s="93"/>
      <c r="R491" s="93"/>
      <c r="S491" s="93"/>
      <c r="T491" s="93"/>
      <c r="U491" s="94">
        <f>SUM(MYCS[[#This Row],[FY26-27 sum (signed)]:[Cumulative spending to end FY 24/25]],MYCS[[#This Row],[Approved budget FY 25/26]])</f>
        <v>0</v>
      </c>
      <c r="V491" s="95">
        <f>MYCS[[#This Row],[Total Project Commitments]]-MYCS[[#This Row],[Total approved cost of the project by DC (Value in UGX)]]</f>
        <v>0</v>
      </c>
      <c r="W491" s="89"/>
      <c r="X491" s="89"/>
      <c r="Y491" s="89"/>
      <c r="Z491" s="96"/>
    </row>
    <row r="492" spans="1:26" ht="21" x14ac:dyDescent="0.45">
      <c r="A492" s="89"/>
      <c r="B492" s="90" t="str">
        <f ca="1">IFERROR(OFFSET(DC[[#Headers],[Code Project]],MATCH(MYCS[[#This Row],[Project Code and Name ]],DC[Code Project],0),-3),"")</f>
        <v/>
      </c>
      <c r="C492" s="89"/>
      <c r="D492" s="91" t="str">
        <f ca="1">IFERROR(OFFSET(DC[[#Headers],[Code Project]],MATCH(MYCS[[#This Row],[Project Code and Name ]],DC[Code Project],0),1),"")</f>
        <v/>
      </c>
      <c r="E492" s="92" t="str">
        <f ca="1">IFERROR(OFFSET(DC[[#Headers],[Code Project]],MATCH(MYCS[[#This Row],[Project Code and Name ]],DC[Code Project],0),6),"")</f>
        <v/>
      </c>
      <c r="F492" s="89"/>
      <c r="G492" s="89"/>
      <c r="H492" s="93"/>
      <c r="I492" s="93"/>
      <c r="J492" s="93"/>
      <c r="K492" s="93"/>
      <c r="L492" s="93"/>
      <c r="M492" s="93"/>
      <c r="N492" s="94">
        <f>J492+K492+L492+MYCS[[#This Row],[Non contractual commitments]]</f>
        <v>0</v>
      </c>
      <c r="O492" s="93"/>
      <c r="P492" s="93"/>
      <c r="Q492" s="93"/>
      <c r="R492" s="93"/>
      <c r="S492" s="93"/>
      <c r="T492" s="93"/>
      <c r="U492" s="94">
        <f>SUM(MYCS[[#This Row],[FY26-27 sum (signed)]:[Cumulative spending to end FY 24/25]],MYCS[[#This Row],[Approved budget FY 25/26]])</f>
        <v>0</v>
      </c>
      <c r="V492" s="95">
        <f>MYCS[[#This Row],[Total Project Commitments]]-MYCS[[#This Row],[Total approved cost of the project by DC (Value in UGX)]]</f>
        <v>0</v>
      </c>
      <c r="W492" s="89"/>
      <c r="X492" s="89"/>
      <c r="Y492" s="89"/>
      <c r="Z492" s="96"/>
    </row>
    <row r="493" spans="1:26" ht="21" x14ac:dyDescent="0.45">
      <c r="A493" s="89"/>
      <c r="B493" s="90" t="str">
        <f ca="1">IFERROR(OFFSET(DC[[#Headers],[Code Project]],MATCH(MYCS[[#This Row],[Project Code and Name ]],DC[Code Project],0),-3),"")</f>
        <v/>
      </c>
      <c r="C493" s="89"/>
      <c r="D493" s="91" t="str">
        <f ca="1">IFERROR(OFFSET(DC[[#Headers],[Code Project]],MATCH(MYCS[[#This Row],[Project Code and Name ]],DC[Code Project],0),1),"")</f>
        <v/>
      </c>
      <c r="E493" s="92" t="str">
        <f ca="1">IFERROR(OFFSET(DC[[#Headers],[Code Project]],MATCH(MYCS[[#This Row],[Project Code and Name ]],DC[Code Project],0),6),"")</f>
        <v/>
      </c>
      <c r="F493" s="89"/>
      <c r="G493" s="89"/>
      <c r="H493" s="93"/>
      <c r="I493" s="93"/>
      <c r="J493" s="93"/>
      <c r="K493" s="93"/>
      <c r="L493" s="93"/>
      <c r="M493" s="93"/>
      <c r="N493" s="94">
        <f>J493+K493+L493+MYCS[[#This Row],[Non contractual commitments]]</f>
        <v>0</v>
      </c>
      <c r="O493" s="93"/>
      <c r="P493" s="93"/>
      <c r="Q493" s="93"/>
      <c r="R493" s="93"/>
      <c r="S493" s="93"/>
      <c r="T493" s="93"/>
      <c r="U493" s="94">
        <f>SUM(MYCS[[#This Row],[FY26-27 sum (signed)]:[Cumulative spending to end FY 24/25]],MYCS[[#This Row],[Approved budget FY 25/26]])</f>
        <v>0</v>
      </c>
      <c r="V493" s="95">
        <f>MYCS[[#This Row],[Total Project Commitments]]-MYCS[[#This Row],[Total approved cost of the project by DC (Value in UGX)]]</f>
        <v>0</v>
      </c>
      <c r="W493" s="89"/>
      <c r="X493" s="89"/>
      <c r="Y493" s="89"/>
      <c r="Z493" s="96"/>
    </row>
    <row r="494" spans="1:26" ht="21" x14ac:dyDescent="0.45">
      <c r="A494" s="89"/>
      <c r="B494" s="90" t="str">
        <f ca="1">IFERROR(OFFSET(DC[[#Headers],[Code Project]],MATCH(MYCS[[#This Row],[Project Code and Name ]],DC[Code Project],0),-3),"")</f>
        <v/>
      </c>
      <c r="C494" s="89"/>
      <c r="D494" s="91" t="str">
        <f ca="1">IFERROR(OFFSET(DC[[#Headers],[Code Project]],MATCH(MYCS[[#This Row],[Project Code and Name ]],DC[Code Project],0),1),"")</f>
        <v/>
      </c>
      <c r="E494" s="92" t="str">
        <f ca="1">IFERROR(OFFSET(DC[[#Headers],[Code Project]],MATCH(MYCS[[#This Row],[Project Code and Name ]],DC[Code Project],0),6),"")</f>
        <v/>
      </c>
      <c r="F494" s="89"/>
      <c r="G494" s="89"/>
      <c r="H494" s="93"/>
      <c r="I494" s="93"/>
      <c r="J494" s="93"/>
      <c r="K494" s="93"/>
      <c r="L494" s="93"/>
      <c r="M494" s="93"/>
      <c r="N494" s="94">
        <f>J494+K494+L494+MYCS[[#This Row],[Non contractual commitments]]</f>
        <v>0</v>
      </c>
      <c r="O494" s="93"/>
      <c r="P494" s="93"/>
      <c r="Q494" s="93"/>
      <c r="R494" s="93"/>
      <c r="S494" s="93"/>
      <c r="T494" s="93"/>
      <c r="U494" s="94">
        <f>SUM(MYCS[[#This Row],[FY26-27 sum (signed)]:[Cumulative spending to end FY 24/25]],MYCS[[#This Row],[Approved budget FY 25/26]])</f>
        <v>0</v>
      </c>
      <c r="V494" s="95">
        <f>MYCS[[#This Row],[Total Project Commitments]]-MYCS[[#This Row],[Total approved cost of the project by DC (Value in UGX)]]</f>
        <v>0</v>
      </c>
      <c r="W494" s="89"/>
      <c r="X494" s="89"/>
      <c r="Y494" s="89"/>
      <c r="Z494" s="96"/>
    </row>
    <row r="495" spans="1:26" ht="21" x14ac:dyDescent="0.45">
      <c r="A495" s="89"/>
      <c r="B495" s="90" t="str">
        <f ca="1">IFERROR(OFFSET(DC[[#Headers],[Code Project]],MATCH(MYCS[[#This Row],[Project Code and Name ]],DC[Code Project],0),-3),"")</f>
        <v/>
      </c>
      <c r="C495" s="89"/>
      <c r="D495" s="91" t="str">
        <f ca="1">IFERROR(OFFSET(DC[[#Headers],[Code Project]],MATCH(MYCS[[#This Row],[Project Code and Name ]],DC[Code Project],0),1),"")</f>
        <v/>
      </c>
      <c r="E495" s="92" t="str">
        <f ca="1">IFERROR(OFFSET(DC[[#Headers],[Code Project]],MATCH(MYCS[[#This Row],[Project Code and Name ]],DC[Code Project],0),6),"")</f>
        <v/>
      </c>
      <c r="F495" s="89"/>
      <c r="G495" s="89"/>
      <c r="H495" s="93"/>
      <c r="I495" s="93"/>
      <c r="J495" s="93"/>
      <c r="K495" s="93"/>
      <c r="L495" s="93"/>
      <c r="M495" s="93"/>
      <c r="N495" s="94">
        <f>J495+K495+L495+MYCS[[#This Row],[Non contractual commitments]]</f>
        <v>0</v>
      </c>
      <c r="O495" s="93"/>
      <c r="P495" s="93"/>
      <c r="Q495" s="93"/>
      <c r="R495" s="93"/>
      <c r="S495" s="93"/>
      <c r="T495" s="93"/>
      <c r="U495" s="94">
        <f>SUM(MYCS[[#This Row],[FY26-27 sum (signed)]:[Cumulative spending to end FY 24/25]],MYCS[[#This Row],[Approved budget FY 25/26]])</f>
        <v>0</v>
      </c>
      <c r="V495" s="95">
        <f>MYCS[[#This Row],[Total Project Commitments]]-MYCS[[#This Row],[Total approved cost of the project by DC (Value in UGX)]]</f>
        <v>0</v>
      </c>
      <c r="W495" s="89"/>
      <c r="X495" s="89"/>
      <c r="Y495" s="89"/>
      <c r="Z495" s="96"/>
    </row>
    <row r="496" spans="1:26" ht="21" x14ac:dyDescent="0.45">
      <c r="A496" s="89"/>
      <c r="B496" s="90" t="str">
        <f ca="1">IFERROR(OFFSET(DC[[#Headers],[Code Project]],MATCH(MYCS[[#This Row],[Project Code and Name ]],DC[Code Project],0),-3),"")</f>
        <v/>
      </c>
      <c r="C496" s="89"/>
      <c r="D496" s="91" t="str">
        <f ca="1">IFERROR(OFFSET(DC[[#Headers],[Code Project]],MATCH(MYCS[[#This Row],[Project Code and Name ]],DC[Code Project],0),1),"")</f>
        <v/>
      </c>
      <c r="E496" s="92" t="str">
        <f ca="1">IFERROR(OFFSET(DC[[#Headers],[Code Project]],MATCH(MYCS[[#This Row],[Project Code and Name ]],DC[Code Project],0),6),"")</f>
        <v/>
      </c>
      <c r="F496" s="89"/>
      <c r="G496" s="89"/>
      <c r="H496" s="93"/>
      <c r="I496" s="93"/>
      <c r="J496" s="93"/>
      <c r="K496" s="93"/>
      <c r="L496" s="93"/>
      <c r="M496" s="93"/>
      <c r="N496" s="94">
        <f>J496+K496+L496+MYCS[[#This Row],[Non contractual commitments]]</f>
        <v>0</v>
      </c>
      <c r="O496" s="93"/>
      <c r="P496" s="93"/>
      <c r="Q496" s="93"/>
      <c r="R496" s="93"/>
      <c r="S496" s="93"/>
      <c r="T496" s="93"/>
      <c r="U496" s="94">
        <f>SUM(MYCS[[#This Row],[FY26-27 sum (signed)]:[Cumulative spending to end FY 24/25]],MYCS[[#This Row],[Approved budget FY 25/26]])</f>
        <v>0</v>
      </c>
      <c r="V496" s="95">
        <f>MYCS[[#This Row],[Total Project Commitments]]-MYCS[[#This Row],[Total approved cost of the project by DC (Value in UGX)]]</f>
        <v>0</v>
      </c>
      <c r="W496" s="89"/>
      <c r="X496" s="89"/>
      <c r="Y496" s="89"/>
      <c r="Z496" s="96"/>
    </row>
    <row r="497" spans="1:26" ht="21" x14ac:dyDescent="0.45">
      <c r="A497" s="89"/>
      <c r="B497" s="90" t="str">
        <f ca="1">IFERROR(OFFSET(DC[[#Headers],[Code Project]],MATCH(MYCS[[#This Row],[Project Code and Name ]],DC[Code Project],0),-3),"")</f>
        <v/>
      </c>
      <c r="C497" s="89"/>
      <c r="D497" s="91" t="str">
        <f ca="1">IFERROR(OFFSET(DC[[#Headers],[Code Project]],MATCH(MYCS[[#This Row],[Project Code and Name ]],DC[Code Project],0),1),"")</f>
        <v/>
      </c>
      <c r="E497" s="92" t="str">
        <f ca="1">IFERROR(OFFSET(DC[[#Headers],[Code Project]],MATCH(MYCS[[#This Row],[Project Code and Name ]],DC[Code Project],0),6),"")</f>
        <v/>
      </c>
      <c r="F497" s="89"/>
      <c r="G497" s="89"/>
      <c r="H497" s="93"/>
      <c r="I497" s="93"/>
      <c r="J497" s="93"/>
      <c r="K497" s="93"/>
      <c r="L497" s="93"/>
      <c r="M497" s="93"/>
      <c r="N497" s="94">
        <f>J497+K497+L497+MYCS[[#This Row],[Non contractual commitments]]</f>
        <v>0</v>
      </c>
      <c r="O497" s="93"/>
      <c r="P497" s="93"/>
      <c r="Q497" s="93"/>
      <c r="R497" s="93"/>
      <c r="S497" s="93"/>
      <c r="T497" s="93"/>
      <c r="U497" s="94">
        <f>SUM(MYCS[[#This Row],[FY26-27 sum (signed)]:[Cumulative spending to end FY 24/25]],MYCS[[#This Row],[Approved budget FY 25/26]])</f>
        <v>0</v>
      </c>
      <c r="V497" s="95">
        <f>MYCS[[#This Row],[Total Project Commitments]]-MYCS[[#This Row],[Total approved cost of the project by DC (Value in UGX)]]</f>
        <v>0</v>
      </c>
      <c r="W497" s="89"/>
      <c r="X497" s="89"/>
      <c r="Y497" s="89"/>
      <c r="Z497" s="96"/>
    </row>
    <row r="498" spans="1:26" ht="21" x14ac:dyDescent="0.45">
      <c r="A498" s="89"/>
      <c r="B498" s="90" t="str">
        <f ca="1">IFERROR(OFFSET(DC[[#Headers],[Code Project]],MATCH(MYCS[[#This Row],[Project Code and Name ]],DC[Code Project],0),-3),"")</f>
        <v/>
      </c>
      <c r="C498" s="89"/>
      <c r="D498" s="91" t="str">
        <f ca="1">IFERROR(OFFSET(DC[[#Headers],[Code Project]],MATCH(MYCS[[#This Row],[Project Code and Name ]],DC[Code Project],0),1),"")</f>
        <v/>
      </c>
      <c r="E498" s="92" t="str">
        <f ca="1">IFERROR(OFFSET(DC[[#Headers],[Code Project]],MATCH(MYCS[[#This Row],[Project Code and Name ]],DC[Code Project],0),6),"")</f>
        <v/>
      </c>
      <c r="F498" s="89"/>
      <c r="G498" s="89"/>
      <c r="H498" s="93"/>
      <c r="I498" s="93"/>
      <c r="J498" s="93"/>
      <c r="K498" s="93"/>
      <c r="L498" s="93"/>
      <c r="M498" s="93"/>
      <c r="N498" s="94">
        <f>J498+K498+L498+MYCS[[#This Row],[Non contractual commitments]]</f>
        <v>0</v>
      </c>
      <c r="O498" s="93"/>
      <c r="P498" s="93"/>
      <c r="Q498" s="93"/>
      <c r="R498" s="93"/>
      <c r="S498" s="93"/>
      <c r="T498" s="93"/>
      <c r="U498" s="94">
        <f>SUM(MYCS[[#This Row],[FY26-27 sum (signed)]:[Cumulative spending to end FY 24/25]],MYCS[[#This Row],[Approved budget FY 25/26]])</f>
        <v>0</v>
      </c>
      <c r="V498" s="95">
        <f>MYCS[[#This Row],[Total Project Commitments]]-MYCS[[#This Row],[Total approved cost of the project by DC (Value in UGX)]]</f>
        <v>0</v>
      </c>
      <c r="W498" s="89"/>
      <c r="X498" s="89"/>
      <c r="Y498" s="89"/>
      <c r="Z498" s="96"/>
    </row>
    <row r="499" spans="1:26" ht="21" x14ac:dyDescent="0.45">
      <c r="A499" s="89"/>
      <c r="B499" s="90" t="str">
        <f ca="1">IFERROR(OFFSET(DC[[#Headers],[Code Project]],MATCH(MYCS[[#This Row],[Project Code and Name ]],DC[Code Project],0),-3),"")</f>
        <v/>
      </c>
      <c r="C499" s="89"/>
      <c r="D499" s="91" t="str">
        <f ca="1">IFERROR(OFFSET(DC[[#Headers],[Code Project]],MATCH(MYCS[[#This Row],[Project Code and Name ]],DC[Code Project],0),1),"")</f>
        <v/>
      </c>
      <c r="E499" s="92" t="str">
        <f ca="1">IFERROR(OFFSET(DC[[#Headers],[Code Project]],MATCH(MYCS[[#This Row],[Project Code and Name ]],DC[Code Project],0),6),"")</f>
        <v/>
      </c>
      <c r="F499" s="89"/>
      <c r="G499" s="89"/>
      <c r="H499" s="93"/>
      <c r="I499" s="93"/>
      <c r="J499" s="93"/>
      <c r="K499" s="93"/>
      <c r="L499" s="93"/>
      <c r="M499" s="93"/>
      <c r="N499" s="94">
        <f>J499+K499+L499+MYCS[[#This Row],[Non contractual commitments]]</f>
        <v>0</v>
      </c>
      <c r="O499" s="93"/>
      <c r="P499" s="93"/>
      <c r="Q499" s="93"/>
      <c r="R499" s="93"/>
      <c r="S499" s="93"/>
      <c r="T499" s="93"/>
      <c r="U499" s="94">
        <f>SUM(MYCS[[#This Row],[FY26-27 sum (signed)]:[Cumulative spending to end FY 24/25]],MYCS[[#This Row],[Approved budget FY 25/26]])</f>
        <v>0</v>
      </c>
      <c r="V499" s="95">
        <f>MYCS[[#This Row],[Total Project Commitments]]-MYCS[[#This Row],[Total approved cost of the project by DC (Value in UGX)]]</f>
        <v>0</v>
      </c>
      <c r="W499" s="89"/>
      <c r="X499" s="89"/>
      <c r="Y499" s="89"/>
      <c r="Z499" s="96"/>
    </row>
    <row r="500" spans="1:26" ht="21" x14ac:dyDescent="0.45">
      <c r="A500" s="89"/>
      <c r="B500" s="90" t="str">
        <f ca="1">IFERROR(OFFSET(DC[[#Headers],[Code Project]],MATCH(MYCS[[#This Row],[Project Code and Name ]],DC[Code Project],0),-3),"")</f>
        <v/>
      </c>
      <c r="C500" s="89"/>
      <c r="D500" s="91" t="str">
        <f ca="1">IFERROR(OFFSET(DC[[#Headers],[Code Project]],MATCH(MYCS[[#This Row],[Project Code and Name ]],DC[Code Project],0),1),"")</f>
        <v/>
      </c>
      <c r="E500" s="92" t="str">
        <f ca="1">IFERROR(OFFSET(DC[[#Headers],[Code Project]],MATCH(MYCS[[#This Row],[Project Code and Name ]],DC[Code Project],0),6),"")</f>
        <v/>
      </c>
      <c r="F500" s="89"/>
      <c r="G500" s="89"/>
      <c r="H500" s="93"/>
      <c r="I500" s="93"/>
      <c r="J500" s="93"/>
      <c r="K500" s="93"/>
      <c r="L500" s="93"/>
      <c r="M500" s="93"/>
      <c r="N500" s="94">
        <f>J500+K500+L500+MYCS[[#This Row],[Non contractual commitments]]</f>
        <v>0</v>
      </c>
      <c r="O500" s="93"/>
      <c r="P500" s="93"/>
      <c r="Q500" s="93"/>
      <c r="R500" s="93"/>
      <c r="S500" s="93"/>
      <c r="T500" s="93"/>
      <c r="U500" s="94">
        <f>SUM(MYCS[[#This Row],[FY26-27 sum (signed)]:[Cumulative spending to end FY 24/25]],MYCS[[#This Row],[Approved budget FY 25/26]])</f>
        <v>0</v>
      </c>
      <c r="V500" s="95">
        <f>MYCS[[#This Row],[Total Project Commitments]]-MYCS[[#This Row],[Total approved cost of the project by DC (Value in UGX)]]</f>
        <v>0</v>
      </c>
      <c r="W500" s="89"/>
      <c r="X500" s="89"/>
      <c r="Y500" s="89"/>
      <c r="Z500" s="96"/>
    </row>
    <row r="501" spans="1:26" ht="21" x14ac:dyDescent="0.45">
      <c r="A501" s="89"/>
      <c r="B501" s="90" t="str">
        <f ca="1">IFERROR(OFFSET(DC[[#Headers],[Code Project]],MATCH(MYCS[[#This Row],[Project Code and Name ]],DC[Code Project],0),-3),"")</f>
        <v/>
      </c>
      <c r="C501" s="89"/>
      <c r="D501" s="91" t="str">
        <f ca="1">IFERROR(OFFSET(DC[[#Headers],[Code Project]],MATCH(MYCS[[#This Row],[Project Code and Name ]],DC[Code Project],0),1),"")</f>
        <v/>
      </c>
      <c r="E501" s="92" t="str">
        <f ca="1">IFERROR(OFFSET(DC[[#Headers],[Code Project]],MATCH(MYCS[[#This Row],[Project Code and Name ]],DC[Code Project],0),6),"")</f>
        <v/>
      </c>
      <c r="F501" s="89"/>
      <c r="G501" s="89"/>
      <c r="H501" s="93"/>
      <c r="I501" s="93"/>
      <c r="J501" s="93"/>
      <c r="K501" s="93"/>
      <c r="L501" s="93"/>
      <c r="M501" s="93"/>
      <c r="N501" s="94">
        <f>J501+K501+L501+MYCS[[#This Row],[Non contractual commitments]]</f>
        <v>0</v>
      </c>
      <c r="O501" s="93"/>
      <c r="P501" s="93"/>
      <c r="Q501" s="93"/>
      <c r="R501" s="93"/>
      <c r="S501" s="93"/>
      <c r="T501" s="93"/>
      <c r="U501" s="94">
        <f>SUM(MYCS[[#This Row],[FY26-27 sum (signed)]:[Cumulative spending to end FY 24/25]],MYCS[[#This Row],[Approved budget FY 25/26]])</f>
        <v>0</v>
      </c>
      <c r="V501" s="95">
        <f>MYCS[[#This Row],[Total Project Commitments]]-MYCS[[#This Row],[Total approved cost of the project by DC (Value in UGX)]]</f>
        <v>0</v>
      </c>
      <c r="W501" s="89"/>
      <c r="X501" s="89"/>
      <c r="Y501" s="89"/>
      <c r="Z501" s="96"/>
    </row>
    <row r="502" spans="1:26" ht="21" x14ac:dyDescent="0.45">
      <c r="A502" s="89"/>
      <c r="B502" s="90" t="str">
        <f ca="1">IFERROR(OFFSET(DC[[#Headers],[Code Project]],MATCH(MYCS[[#This Row],[Project Code and Name ]],DC[Code Project],0),-3),"")</f>
        <v/>
      </c>
      <c r="C502" s="89"/>
      <c r="D502" s="91" t="str">
        <f ca="1">IFERROR(OFFSET(DC[[#Headers],[Code Project]],MATCH(MYCS[[#This Row],[Project Code and Name ]],DC[Code Project],0),1),"")</f>
        <v/>
      </c>
      <c r="E502" s="92" t="str">
        <f ca="1">IFERROR(OFFSET(DC[[#Headers],[Code Project]],MATCH(MYCS[[#This Row],[Project Code and Name ]],DC[Code Project],0),6),"")</f>
        <v/>
      </c>
      <c r="F502" s="89"/>
      <c r="G502" s="89"/>
      <c r="H502" s="93"/>
      <c r="I502" s="93"/>
      <c r="J502" s="93"/>
      <c r="K502" s="93"/>
      <c r="L502" s="93"/>
      <c r="M502" s="93"/>
      <c r="N502" s="94">
        <f>J502+K502+L502+MYCS[[#This Row],[Non contractual commitments]]</f>
        <v>0</v>
      </c>
      <c r="O502" s="93"/>
      <c r="P502" s="93"/>
      <c r="Q502" s="93"/>
      <c r="R502" s="93"/>
      <c r="S502" s="93"/>
      <c r="T502" s="93"/>
      <c r="U502" s="94">
        <f>SUM(MYCS[[#This Row],[FY26-27 sum (signed)]:[Cumulative spending to end FY 24/25]],MYCS[[#This Row],[Approved budget FY 25/26]])</f>
        <v>0</v>
      </c>
      <c r="V502" s="95">
        <f>MYCS[[#This Row],[Total Project Commitments]]-MYCS[[#This Row],[Total approved cost of the project by DC (Value in UGX)]]</f>
        <v>0</v>
      </c>
      <c r="W502" s="89"/>
      <c r="X502" s="89"/>
      <c r="Y502" s="89"/>
      <c r="Z502" s="96"/>
    </row>
    <row r="503" spans="1:26" ht="21" x14ac:dyDescent="0.45">
      <c r="A503" s="89"/>
      <c r="B503" s="90" t="str">
        <f ca="1">IFERROR(OFFSET(DC[[#Headers],[Code Project]],MATCH(MYCS[[#This Row],[Project Code and Name ]],DC[Code Project],0),-3),"")</f>
        <v/>
      </c>
      <c r="C503" s="89"/>
      <c r="D503" s="91" t="str">
        <f ca="1">IFERROR(OFFSET(DC[[#Headers],[Code Project]],MATCH(MYCS[[#This Row],[Project Code and Name ]],DC[Code Project],0),1),"")</f>
        <v/>
      </c>
      <c r="E503" s="92" t="str">
        <f ca="1">IFERROR(OFFSET(DC[[#Headers],[Code Project]],MATCH(MYCS[[#This Row],[Project Code and Name ]],DC[Code Project],0),6),"")</f>
        <v/>
      </c>
      <c r="F503" s="89"/>
      <c r="G503" s="89"/>
      <c r="H503" s="93"/>
      <c r="I503" s="93"/>
      <c r="J503" s="93"/>
      <c r="K503" s="93"/>
      <c r="L503" s="93"/>
      <c r="M503" s="93"/>
      <c r="N503" s="94">
        <f>J503+K503+L503+MYCS[[#This Row],[Non contractual commitments]]</f>
        <v>0</v>
      </c>
      <c r="O503" s="93"/>
      <c r="P503" s="93"/>
      <c r="Q503" s="93"/>
      <c r="R503" s="93"/>
      <c r="S503" s="93"/>
      <c r="T503" s="93"/>
      <c r="U503" s="94">
        <f>SUM(MYCS[[#This Row],[FY26-27 sum (signed)]:[Cumulative spending to end FY 24/25]],MYCS[[#This Row],[Approved budget FY 25/26]])</f>
        <v>0</v>
      </c>
      <c r="V503" s="95">
        <f>MYCS[[#This Row],[Total Project Commitments]]-MYCS[[#This Row],[Total approved cost of the project by DC (Value in UGX)]]</f>
        <v>0</v>
      </c>
      <c r="W503" s="89"/>
      <c r="X503" s="89"/>
      <c r="Y503" s="89"/>
      <c r="Z503" s="96"/>
    </row>
    <row r="504" spans="1:26" ht="21" x14ac:dyDescent="0.45">
      <c r="A504" s="89"/>
      <c r="B504" s="90" t="str">
        <f ca="1">IFERROR(OFFSET(DC[[#Headers],[Code Project]],MATCH(MYCS[[#This Row],[Project Code and Name ]],DC[Code Project],0),-3),"")</f>
        <v/>
      </c>
      <c r="C504" s="89"/>
      <c r="D504" s="91" t="str">
        <f ca="1">IFERROR(OFFSET(DC[[#Headers],[Code Project]],MATCH(MYCS[[#This Row],[Project Code and Name ]],DC[Code Project],0),1),"")</f>
        <v/>
      </c>
      <c r="E504" s="92" t="str">
        <f ca="1">IFERROR(OFFSET(DC[[#Headers],[Code Project]],MATCH(MYCS[[#This Row],[Project Code and Name ]],DC[Code Project],0),6),"")</f>
        <v/>
      </c>
      <c r="F504" s="89"/>
      <c r="G504" s="89"/>
      <c r="H504" s="93"/>
      <c r="I504" s="93"/>
      <c r="J504" s="93"/>
      <c r="K504" s="93"/>
      <c r="L504" s="93"/>
      <c r="M504" s="93"/>
      <c r="N504" s="94">
        <f>J504+K504+L504+MYCS[[#This Row],[Non contractual commitments]]</f>
        <v>0</v>
      </c>
      <c r="O504" s="93"/>
      <c r="P504" s="93"/>
      <c r="Q504" s="93"/>
      <c r="R504" s="93"/>
      <c r="S504" s="93"/>
      <c r="T504" s="93"/>
      <c r="U504" s="94">
        <f>SUM(MYCS[[#This Row],[FY26-27 sum (signed)]:[Cumulative spending to end FY 24/25]],MYCS[[#This Row],[Approved budget FY 25/26]])</f>
        <v>0</v>
      </c>
      <c r="V504" s="95">
        <f>MYCS[[#This Row],[Total Project Commitments]]-MYCS[[#This Row],[Total approved cost of the project by DC (Value in UGX)]]</f>
        <v>0</v>
      </c>
      <c r="W504" s="89"/>
      <c r="X504" s="89"/>
      <c r="Y504" s="89"/>
      <c r="Z504" s="96"/>
    </row>
    <row r="505" spans="1:26" ht="21" x14ac:dyDescent="0.45">
      <c r="A505" s="89"/>
      <c r="B505" s="90" t="str">
        <f ca="1">IFERROR(OFFSET(DC[[#Headers],[Code Project]],MATCH(MYCS[[#This Row],[Project Code and Name ]],DC[Code Project],0),-3),"")</f>
        <v/>
      </c>
      <c r="C505" s="89"/>
      <c r="D505" s="91" t="str">
        <f ca="1">IFERROR(OFFSET(DC[[#Headers],[Code Project]],MATCH(MYCS[[#This Row],[Project Code and Name ]],DC[Code Project],0),1),"")</f>
        <v/>
      </c>
      <c r="E505" s="92" t="str">
        <f ca="1">IFERROR(OFFSET(DC[[#Headers],[Code Project]],MATCH(MYCS[[#This Row],[Project Code and Name ]],DC[Code Project],0),6),"")</f>
        <v/>
      </c>
      <c r="F505" s="89"/>
      <c r="G505" s="89"/>
      <c r="H505" s="93"/>
      <c r="I505" s="93"/>
      <c r="J505" s="93"/>
      <c r="K505" s="93"/>
      <c r="L505" s="93"/>
      <c r="M505" s="93"/>
      <c r="N505" s="94">
        <f>J505+K505+L505+MYCS[[#This Row],[Non contractual commitments]]</f>
        <v>0</v>
      </c>
      <c r="O505" s="93"/>
      <c r="P505" s="93"/>
      <c r="Q505" s="93"/>
      <c r="R505" s="93"/>
      <c r="S505" s="93"/>
      <c r="T505" s="93"/>
      <c r="U505" s="94">
        <f>SUM(MYCS[[#This Row],[FY26-27 sum (signed)]:[Cumulative spending to end FY 24/25]],MYCS[[#This Row],[Approved budget FY 25/26]])</f>
        <v>0</v>
      </c>
      <c r="V505" s="95">
        <f>MYCS[[#This Row],[Total Project Commitments]]-MYCS[[#This Row],[Total approved cost of the project by DC (Value in UGX)]]</f>
        <v>0</v>
      </c>
      <c r="W505" s="89"/>
      <c r="X505" s="89"/>
      <c r="Y505" s="89"/>
      <c r="Z505" s="96"/>
    </row>
    <row r="506" spans="1:26" ht="21" x14ac:dyDescent="0.45">
      <c r="A506" s="89"/>
      <c r="B506" s="90" t="str">
        <f ca="1">IFERROR(OFFSET(DC[[#Headers],[Code Project]],MATCH(MYCS[[#This Row],[Project Code and Name ]],DC[Code Project],0),-3),"")</f>
        <v/>
      </c>
      <c r="C506" s="89"/>
      <c r="D506" s="91" t="str">
        <f ca="1">IFERROR(OFFSET(DC[[#Headers],[Code Project]],MATCH(MYCS[[#This Row],[Project Code and Name ]],DC[Code Project],0),1),"")</f>
        <v/>
      </c>
      <c r="E506" s="92" t="str">
        <f ca="1">IFERROR(OFFSET(DC[[#Headers],[Code Project]],MATCH(MYCS[[#This Row],[Project Code and Name ]],DC[Code Project],0),6),"")</f>
        <v/>
      </c>
      <c r="F506" s="89"/>
      <c r="G506" s="89"/>
      <c r="H506" s="93"/>
      <c r="I506" s="93"/>
      <c r="J506" s="93"/>
      <c r="K506" s="93"/>
      <c r="L506" s="93"/>
      <c r="M506" s="93"/>
      <c r="N506" s="94">
        <f>J506+K506+L506+MYCS[[#This Row],[Non contractual commitments]]</f>
        <v>0</v>
      </c>
      <c r="O506" s="93"/>
      <c r="P506" s="93"/>
      <c r="Q506" s="93"/>
      <c r="R506" s="93"/>
      <c r="S506" s="93"/>
      <c r="T506" s="93"/>
      <c r="U506" s="94">
        <f>SUM(MYCS[[#This Row],[FY26-27 sum (signed)]:[Cumulative spending to end FY 24/25]],MYCS[[#This Row],[Approved budget FY 25/26]])</f>
        <v>0</v>
      </c>
      <c r="V506" s="95">
        <f>MYCS[[#This Row],[Total Project Commitments]]-MYCS[[#This Row],[Total approved cost of the project by DC (Value in UGX)]]</f>
        <v>0</v>
      </c>
      <c r="W506" s="89"/>
      <c r="X506" s="89"/>
      <c r="Y506" s="89"/>
      <c r="Z506" s="96"/>
    </row>
    <row r="507" spans="1:26" ht="21" x14ac:dyDescent="0.45">
      <c r="A507" s="89"/>
      <c r="B507" s="90" t="str">
        <f ca="1">IFERROR(OFFSET(DC[[#Headers],[Code Project]],MATCH(MYCS[[#This Row],[Project Code and Name ]],DC[Code Project],0),-3),"")</f>
        <v/>
      </c>
      <c r="C507" s="89"/>
      <c r="D507" s="91" t="str">
        <f ca="1">IFERROR(OFFSET(DC[[#Headers],[Code Project]],MATCH(MYCS[[#This Row],[Project Code and Name ]],DC[Code Project],0),1),"")</f>
        <v/>
      </c>
      <c r="E507" s="92" t="str">
        <f ca="1">IFERROR(OFFSET(DC[[#Headers],[Code Project]],MATCH(MYCS[[#This Row],[Project Code and Name ]],DC[Code Project],0),6),"")</f>
        <v/>
      </c>
      <c r="F507" s="89"/>
      <c r="G507" s="89"/>
      <c r="H507" s="93"/>
      <c r="I507" s="93"/>
      <c r="J507" s="93"/>
      <c r="K507" s="93"/>
      <c r="L507" s="93"/>
      <c r="M507" s="93"/>
      <c r="N507" s="94">
        <f>J507+K507+L507+MYCS[[#This Row],[Non contractual commitments]]</f>
        <v>0</v>
      </c>
      <c r="O507" s="93"/>
      <c r="P507" s="93"/>
      <c r="Q507" s="93"/>
      <c r="R507" s="93"/>
      <c r="S507" s="93"/>
      <c r="T507" s="93"/>
      <c r="U507" s="94">
        <f>SUM(MYCS[[#This Row],[FY26-27 sum (signed)]:[Cumulative spending to end FY 24/25]],MYCS[[#This Row],[Approved budget FY 25/26]])</f>
        <v>0</v>
      </c>
      <c r="V507" s="95">
        <f>MYCS[[#This Row],[Total Project Commitments]]-MYCS[[#This Row],[Total approved cost of the project by DC (Value in UGX)]]</f>
        <v>0</v>
      </c>
      <c r="W507" s="89"/>
      <c r="X507" s="89"/>
      <c r="Y507" s="89"/>
      <c r="Z507" s="96"/>
    </row>
    <row r="508" spans="1:26" ht="21" x14ac:dyDescent="0.45">
      <c r="A508" s="89"/>
      <c r="B508" s="90" t="str">
        <f ca="1">IFERROR(OFFSET(DC[[#Headers],[Code Project]],MATCH(MYCS[[#This Row],[Project Code and Name ]],DC[Code Project],0),-3),"")</f>
        <v/>
      </c>
      <c r="C508" s="89"/>
      <c r="D508" s="91" t="str">
        <f ca="1">IFERROR(OFFSET(DC[[#Headers],[Code Project]],MATCH(MYCS[[#This Row],[Project Code and Name ]],DC[Code Project],0),1),"")</f>
        <v/>
      </c>
      <c r="E508" s="92" t="str">
        <f ca="1">IFERROR(OFFSET(DC[[#Headers],[Code Project]],MATCH(MYCS[[#This Row],[Project Code and Name ]],DC[Code Project],0),6),"")</f>
        <v/>
      </c>
      <c r="F508" s="89"/>
      <c r="G508" s="89"/>
      <c r="H508" s="93"/>
      <c r="I508" s="93"/>
      <c r="J508" s="93"/>
      <c r="K508" s="93"/>
      <c r="L508" s="93"/>
      <c r="M508" s="93"/>
      <c r="N508" s="94">
        <f>J508+K508+L508+MYCS[[#This Row],[Non contractual commitments]]</f>
        <v>0</v>
      </c>
      <c r="O508" s="93"/>
      <c r="P508" s="93"/>
      <c r="Q508" s="93"/>
      <c r="R508" s="93"/>
      <c r="S508" s="93"/>
      <c r="T508" s="93"/>
      <c r="U508" s="94">
        <f>SUM(MYCS[[#This Row],[FY26-27 sum (signed)]:[Cumulative spending to end FY 24/25]],MYCS[[#This Row],[Approved budget FY 25/26]])</f>
        <v>0</v>
      </c>
      <c r="V508" s="95">
        <f>MYCS[[#This Row],[Total Project Commitments]]-MYCS[[#This Row],[Total approved cost of the project by DC (Value in UGX)]]</f>
        <v>0</v>
      </c>
      <c r="W508" s="89"/>
      <c r="X508" s="89"/>
      <c r="Y508" s="89"/>
      <c r="Z508" s="96"/>
    </row>
    <row r="509" spans="1:26" ht="21" x14ac:dyDescent="0.45">
      <c r="A509" s="89"/>
      <c r="B509" s="90" t="str">
        <f ca="1">IFERROR(OFFSET(DC[[#Headers],[Code Project]],MATCH(MYCS[[#This Row],[Project Code and Name ]],DC[Code Project],0),-3),"")</f>
        <v/>
      </c>
      <c r="C509" s="89"/>
      <c r="D509" s="91" t="str">
        <f ca="1">IFERROR(OFFSET(DC[[#Headers],[Code Project]],MATCH(MYCS[[#This Row],[Project Code and Name ]],DC[Code Project],0),1),"")</f>
        <v/>
      </c>
      <c r="E509" s="92" t="str">
        <f ca="1">IFERROR(OFFSET(DC[[#Headers],[Code Project]],MATCH(MYCS[[#This Row],[Project Code and Name ]],DC[Code Project],0),6),"")</f>
        <v/>
      </c>
      <c r="F509" s="89"/>
      <c r="G509" s="89"/>
      <c r="H509" s="93"/>
      <c r="I509" s="93"/>
      <c r="J509" s="93"/>
      <c r="K509" s="93"/>
      <c r="L509" s="93"/>
      <c r="M509" s="93"/>
      <c r="N509" s="94">
        <f>J509+K509+L509+MYCS[[#This Row],[Non contractual commitments]]</f>
        <v>0</v>
      </c>
      <c r="O509" s="93"/>
      <c r="P509" s="93"/>
      <c r="Q509" s="93"/>
      <c r="R509" s="93"/>
      <c r="S509" s="93"/>
      <c r="T509" s="93"/>
      <c r="U509" s="94">
        <f>SUM(MYCS[[#This Row],[FY26-27 sum (signed)]:[Cumulative spending to end FY 24/25]],MYCS[[#This Row],[Approved budget FY 25/26]])</f>
        <v>0</v>
      </c>
      <c r="V509" s="95">
        <f>MYCS[[#This Row],[Total Project Commitments]]-MYCS[[#This Row],[Total approved cost of the project by DC (Value in UGX)]]</f>
        <v>0</v>
      </c>
      <c r="W509" s="89"/>
      <c r="X509" s="89"/>
      <c r="Y509" s="89"/>
      <c r="Z509" s="96"/>
    </row>
    <row r="510" spans="1:26" ht="21" x14ac:dyDescent="0.45">
      <c r="A510" s="89"/>
      <c r="B510" s="90" t="str">
        <f ca="1">IFERROR(OFFSET(DC[[#Headers],[Code Project]],MATCH(MYCS[[#This Row],[Project Code and Name ]],DC[Code Project],0),-3),"")</f>
        <v/>
      </c>
      <c r="C510" s="89"/>
      <c r="D510" s="91" t="str">
        <f ca="1">IFERROR(OFFSET(DC[[#Headers],[Code Project]],MATCH(MYCS[[#This Row],[Project Code and Name ]],DC[Code Project],0),1),"")</f>
        <v/>
      </c>
      <c r="E510" s="92" t="str">
        <f ca="1">IFERROR(OFFSET(DC[[#Headers],[Code Project]],MATCH(MYCS[[#This Row],[Project Code and Name ]],DC[Code Project],0),6),"")</f>
        <v/>
      </c>
      <c r="F510" s="89"/>
      <c r="G510" s="89"/>
      <c r="H510" s="93"/>
      <c r="I510" s="93"/>
      <c r="J510" s="93"/>
      <c r="K510" s="93"/>
      <c r="L510" s="93"/>
      <c r="M510" s="93"/>
      <c r="N510" s="94">
        <f>J510+K510+L510+MYCS[[#This Row],[Non contractual commitments]]</f>
        <v>0</v>
      </c>
      <c r="O510" s="93"/>
      <c r="P510" s="93"/>
      <c r="Q510" s="93"/>
      <c r="R510" s="93"/>
      <c r="S510" s="93"/>
      <c r="T510" s="93"/>
      <c r="U510" s="94">
        <f>SUM(MYCS[[#This Row],[FY26-27 sum (signed)]:[Cumulative spending to end FY 24/25]],MYCS[[#This Row],[Approved budget FY 25/26]])</f>
        <v>0</v>
      </c>
      <c r="V510" s="95">
        <f>MYCS[[#This Row],[Total Project Commitments]]-MYCS[[#This Row],[Total approved cost of the project by DC (Value in UGX)]]</f>
        <v>0</v>
      </c>
      <c r="W510" s="89"/>
      <c r="X510" s="89"/>
      <c r="Y510" s="89"/>
      <c r="Z510" s="96"/>
    </row>
    <row r="511" spans="1:26" ht="21" x14ac:dyDescent="0.45">
      <c r="A511" s="89"/>
      <c r="B511" s="90" t="str">
        <f ca="1">IFERROR(OFFSET(DC[[#Headers],[Code Project]],MATCH(MYCS[[#This Row],[Project Code and Name ]],DC[Code Project],0),-3),"")</f>
        <v/>
      </c>
      <c r="C511" s="89"/>
      <c r="D511" s="91" t="str">
        <f ca="1">IFERROR(OFFSET(DC[[#Headers],[Code Project]],MATCH(MYCS[[#This Row],[Project Code and Name ]],DC[Code Project],0),1),"")</f>
        <v/>
      </c>
      <c r="E511" s="92" t="str">
        <f ca="1">IFERROR(OFFSET(DC[[#Headers],[Code Project]],MATCH(MYCS[[#This Row],[Project Code and Name ]],DC[Code Project],0),6),"")</f>
        <v/>
      </c>
      <c r="F511" s="89"/>
      <c r="G511" s="89"/>
      <c r="H511" s="93"/>
      <c r="I511" s="93"/>
      <c r="J511" s="93"/>
      <c r="K511" s="93"/>
      <c r="L511" s="93"/>
      <c r="M511" s="93"/>
      <c r="N511" s="94">
        <f>J511+K511+L511+MYCS[[#This Row],[Non contractual commitments]]</f>
        <v>0</v>
      </c>
      <c r="O511" s="93"/>
      <c r="P511" s="93"/>
      <c r="Q511" s="93"/>
      <c r="R511" s="93"/>
      <c r="S511" s="93"/>
      <c r="T511" s="93"/>
      <c r="U511" s="94">
        <f>SUM(MYCS[[#This Row],[FY26-27 sum (signed)]:[Cumulative spending to end FY 24/25]],MYCS[[#This Row],[Approved budget FY 25/26]])</f>
        <v>0</v>
      </c>
      <c r="V511" s="95">
        <f>MYCS[[#This Row],[Total Project Commitments]]-MYCS[[#This Row],[Total approved cost of the project by DC (Value in UGX)]]</f>
        <v>0</v>
      </c>
      <c r="W511" s="89"/>
      <c r="X511" s="89"/>
      <c r="Y511" s="89"/>
      <c r="Z511" s="96"/>
    </row>
    <row r="512" spans="1:26" ht="21" x14ac:dyDescent="0.45">
      <c r="A512" s="89"/>
      <c r="B512" s="90" t="str">
        <f ca="1">IFERROR(OFFSET(DC[[#Headers],[Code Project]],MATCH(MYCS[[#This Row],[Project Code and Name ]],DC[Code Project],0),-3),"")</f>
        <v/>
      </c>
      <c r="C512" s="89"/>
      <c r="D512" s="91" t="str">
        <f ca="1">IFERROR(OFFSET(DC[[#Headers],[Code Project]],MATCH(MYCS[[#This Row],[Project Code and Name ]],DC[Code Project],0),1),"")</f>
        <v/>
      </c>
      <c r="E512" s="92" t="str">
        <f ca="1">IFERROR(OFFSET(DC[[#Headers],[Code Project]],MATCH(MYCS[[#This Row],[Project Code and Name ]],DC[Code Project],0),6),"")</f>
        <v/>
      </c>
      <c r="F512" s="89"/>
      <c r="G512" s="89"/>
      <c r="H512" s="93"/>
      <c r="I512" s="93"/>
      <c r="J512" s="93"/>
      <c r="K512" s="93"/>
      <c r="L512" s="93"/>
      <c r="M512" s="93"/>
      <c r="N512" s="94">
        <f>J512+K512+L512+MYCS[[#This Row],[Non contractual commitments]]</f>
        <v>0</v>
      </c>
      <c r="O512" s="93"/>
      <c r="P512" s="93"/>
      <c r="Q512" s="93"/>
      <c r="R512" s="93"/>
      <c r="S512" s="93"/>
      <c r="T512" s="93"/>
      <c r="U512" s="94">
        <f>SUM(MYCS[[#This Row],[FY26-27 sum (signed)]:[Cumulative spending to end FY 24/25]],MYCS[[#This Row],[Approved budget FY 25/26]])</f>
        <v>0</v>
      </c>
      <c r="V512" s="95">
        <f>MYCS[[#This Row],[Total Project Commitments]]-MYCS[[#This Row],[Total approved cost of the project by DC (Value in UGX)]]</f>
        <v>0</v>
      </c>
      <c r="W512" s="89"/>
      <c r="X512" s="89"/>
      <c r="Y512" s="89"/>
      <c r="Z512" s="96"/>
    </row>
    <row r="513" spans="1:26" ht="21" x14ac:dyDescent="0.45">
      <c r="A513" s="89"/>
      <c r="B513" s="90" t="str">
        <f ca="1">IFERROR(OFFSET(DC[[#Headers],[Code Project]],MATCH(MYCS[[#This Row],[Project Code and Name ]],DC[Code Project],0),-3),"")</f>
        <v/>
      </c>
      <c r="C513" s="89"/>
      <c r="D513" s="91" t="str">
        <f ca="1">IFERROR(OFFSET(DC[[#Headers],[Code Project]],MATCH(MYCS[[#This Row],[Project Code and Name ]],DC[Code Project],0),1),"")</f>
        <v/>
      </c>
      <c r="E513" s="92" t="str">
        <f ca="1">IFERROR(OFFSET(DC[[#Headers],[Code Project]],MATCH(MYCS[[#This Row],[Project Code and Name ]],DC[Code Project],0),6),"")</f>
        <v/>
      </c>
      <c r="F513" s="89"/>
      <c r="G513" s="89"/>
      <c r="H513" s="93"/>
      <c r="I513" s="93"/>
      <c r="J513" s="93"/>
      <c r="K513" s="93"/>
      <c r="L513" s="93"/>
      <c r="M513" s="93"/>
      <c r="N513" s="94">
        <f>J513+K513+L513+MYCS[[#This Row],[Non contractual commitments]]</f>
        <v>0</v>
      </c>
      <c r="O513" s="93"/>
      <c r="P513" s="93"/>
      <c r="Q513" s="93"/>
      <c r="R513" s="93"/>
      <c r="S513" s="93"/>
      <c r="T513" s="93"/>
      <c r="U513" s="94">
        <f>SUM(MYCS[[#This Row],[FY26-27 sum (signed)]:[Cumulative spending to end FY 24/25]],MYCS[[#This Row],[Approved budget FY 25/26]])</f>
        <v>0</v>
      </c>
      <c r="V513" s="95">
        <f>MYCS[[#This Row],[Total Project Commitments]]-MYCS[[#This Row],[Total approved cost of the project by DC (Value in UGX)]]</f>
        <v>0</v>
      </c>
      <c r="W513" s="89"/>
      <c r="X513" s="89"/>
      <c r="Y513" s="89"/>
      <c r="Z513" s="96"/>
    </row>
    <row r="514" spans="1:26" ht="21" x14ac:dyDescent="0.45">
      <c r="A514" s="89"/>
      <c r="B514" s="90" t="str">
        <f ca="1">IFERROR(OFFSET(DC[[#Headers],[Code Project]],MATCH(MYCS[[#This Row],[Project Code and Name ]],DC[Code Project],0),-3),"")</f>
        <v/>
      </c>
      <c r="C514" s="89"/>
      <c r="D514" s="91" t="str">
        <f ca="1">IFERROR(OFFSET(DC[[#Headers],[Code Project]],MATCH(MYCS[[#This Row],[Project Code and Name ]],DC[Code Project],0),1),"")</f>
        <v/>
      </c>
      <c r="E514" s="92" t="str">
        <f ca="1">IFERROR(OFFSET(DC[[#Headers],[Code Project]],MATCH(MYCS[[#This Row],[Project Code and Name ]],DC[Code Project],0),6),"")</f>
        <v/>
      </c>
      <c r="F514" s="89"/>
      <c r="G514" s="89"/>
      <c r="H514" s="93"/>
      <c r="I514" s="93"/>
      <c r="J514" s="93"/>
      <c r="K514" s="93"/>
      <c r="L514" s="93"/>
      <c r="M514" s="93"/>
      <c r="N514" s="94">
        <f>J514+K514+L514+MYCS[[#This Row],[Non contractual commitments]]</f>
        <v>0</v>
      </c>
      <c r="O514" s="93"/>
      <c r="P514" s="93"/>
      <c r="Q514" s="93"/>
      <c r="R514" s="93"/>
      <c r="S514" s="93"/>
      <c r="T514" s="93"/>
      <c r="U514" s="94">
        <f>SUM(MYCS[[#This Row],[FY26-27 sum (signed)]:[Cumulative spending to end FY 24/25]],MYCS[[#This Row],[Approved budget FY 25/26]])</f>
        <v>0</v>
      </c>
      <c r="V514" s="95">
        <f>MYCS[[#This Row],[Total Project Commitments]]-MYCS[[#This Row],[Total approved cost of the project by DC (Value in UGX)]]</f>
        <v>0</v>
      </c>
      <c r="W514" s="89"/>
      <c r="X514" s="89"/>
      <c r="Y514" s="89"/>
      <c r="Z514" s="96"/>
    </row>
    <row r="515" spans="1:26" ht="21" x14ac:dyDescent="0.45">
      <c r="A515" s="89"/>
      <c r="B515" s="90" t="str">
        <f ca="1">IFERROR(OFFSET(DC[[#Headers],[Code Project]],MATCH(MYCS[[#This Row],[Project Code and Name ]],DC[Code Project],0),-3),"")</f>
        <v/>
      </c>
      <c r="C515" s="89"/>
      <c r="D515" s="91" t="str">
        <f ca="1">IFERROR(OFFSET(DC[[#Headers],[Code Project]],MATCH(MYCS[[#This Row],[Project Code and Name ]],DC[Code Project],0),1),"")</f>
        <v/>
      </c>
      <c r="E515" s="92" t="str">
        <f ca="1">IFERROR(OFFSET(DC[[#Headers],[Code Project]],MATCH(MYCS[[#This Row],[Project Code and Name ]],DC[Code Project],0),6),"")</f>
        <v/>
      </c>
      <c r="F515" s="89"/>
      <c r="G515" s="89"/>
      <c r="H515" s="93"/>
      <c r="I515" s="93"/>
      <c r="J515" s="93"/>
      <c r="K515" s="93"/>
      <c r="L515" s="93"/>
      <c r="M515" s="93"/>
      <c r="N515" s="94">
        <f>J515+K515+L515+MYCS[[#This Row],[Non contractual commitments]]</f>
        <v>0</v>
      </c>
      <c r="O515" s="93"/>
      <c r="P515" s="93"/>
      <c r="Q515" s="93"/>
      <c r="R515" s="93"/>
      <c r="S515" s="93"/>
      <c r="T515" s="93"/>
      <c r="U515" s="94">
        <f>SUM(MYCS[[#This Row],[FY26-27 sum (signed)]:[Cumulative spending to end FY 24/25]],MYCS[[#This Row],[Approved budget FY 25/26]])</f>
        <v>0</v>
      </c>
      <c r="V515" s="95">
        <f>MYCS[[#This Row],[Total Project Commitments]]-MYCS[[#This Row],[Total approved cost of the project by DC (Value in UGX)]]</f>
        <v>0</v>
      </c>
      <c r="W515" s="89"/>
      <c r="X515" s="89"/>
      <c r="Y515" s="89"/>
      <c r="Z515" s="96"/>
    </row>
    <row r="516" spans="1:26" ht="21" x14ac:dyDescent="0.45">
      <c r="A516" s="89"/>
      <c r="B516" s="90" t="str">
        <f ca="1">IFERROR(OFFSET(DC[[#Headers],[Code Project]],MATCH(MYCS[[#This Row],[Project Code and Name ]],DC[Code Project],0),-3),"")</f>
        <v/>
      </c>
      <c r="C516" s="89"/>
      <c r="D516" s="91" t="str">
        <f ca="1">IFERROR(OFFSET(DC[[#Headers],[Code Project]],MATCH(MYCS[[#This Row],[Project Code and Name ]],DC[Code Project],0),1),"")</f>
        <v/>
      </c>
      <c r="E516" s="92" t="str">
        <f ca="1">IFERROR(OFFSET(DC[[#Headers],[Code Project]],MATCH(MYCS[[#This Row],[Project Code and Name ]],DC[Code Project],0),6),"")</f>
        <v/>
      </c>
      <c r="F516" s="89"/>
      <c r="G516" s="89"/>
      <c r="H516" s="93"/>
      <c r="I516" s="93"/>
      <c r="J516" s="93"/>
      <c r="K516" s="93"/>
      <c r="L516" s="93"/>
      <c r="M516" s="93"/>
      <c r="N516" s="94">
        <f>J516+K516+L516+MYCS[[#This Row],[Non contractual commitments]]</f>
        <v>0</v>
      </c>
      <c r="O516" s="93"/>
      <c r="P516" s="93"/>
      <c r="Q516" s="93"/>
      <c r="R516" s="93"/>
      <c r="S516" s="93"/>
      <c r="T516" s="93"/>
      <c r="U516" s="94">
        <f>SUM(MYCS[[#This Row],[FY26-27 sum (signed)]:[Cumulative spending to end FY 24/25]],MYCS[[#This Row],[Approved budget FY 25/26]])</f>
        <v>0</v>
      </c>
      <c r="V516" s="95">
        <f>MYCS[[#This Row],[Total Project Commitments]]-MYCS[[#This Row],[Total approved cost of the project by DC (Value in UGX)]]</f>
        <v>0</v>
      </c>
      <c r="W516" s="89"/>
      <c r="X516" s="89"/>
      <c r="Y516" s="89"/>
      <c r="Z516" s="96"/>
    </row>
    <row r="517" spans="1:26" ht="21" x14ac:dyDescent="0.45">
      <c r="A517" s="89"/>
      <c r="B517" s="90" t="str">
        <f ca="1">IFERROR(OFFSET(DC[[#Headers],[Code Project]],MATCH(MYCS[[#This Row],[Project Code and Name ]],DC[Code Project],0),-3),"")</f>
        <v/>
      </c>
      <c r="C517" s="89"/>
      <c r="D517" s="91" t="str">
        <f ca="1">IFERROR(OFFSET(DC[[#Headers],[Code Project]],MATCH(MYCS[[#This Row],[Project Code and Name ]],DC[Code Project],0),1),"")</f>
        <v/>
      </c>
      <c r="E517" s="92" t="str">
        <f ca="1">IFERROR(OFFSET(DC[[#Headers],[Code Project]],MATCH(MYCS[[#This Row],[Project Code and Name ]],DC[Code Project],0),6),"")</f>
        <v/>
      </c>
      <c r="F517" s="89"/>
      <c r="G517" s="89"/>
      <c r="H517" s="93"/>
      <c r="I517" s="93"/>
      <c r="J517" s="93"/>
      <c r="K517" s="93"/>
      <c r="L517" s="93"/>
      <c r="M517" s="93"/>
      <c r="N517" s="94">
        <f>J517+K517+L517+MYCS[[#This Row],[Non contractual commitments]]</f>
        <v>0</v>
      </c>
      <c r="O517" s="93"/>
      <c r="P517" s="93"/>
      <c r="Q517" s="93"/>
      <c r="R517" s="93"/>
      <c r="S517" s="93"/>
      <c r="T517" s="93"/>
      <c r="U517" s="94">
        <f>SUM(MYCS[[#This Row],[FY26-27 sum (signed)]:[Cumulative spending to end FY 24/25]],MYCS[[#This Row],[Approved budget FY 25/26]])</f>
        <v>0</v>
      </c>
      <c r="V517" s="95">
        <f>MYCS[[#This Row],[Total Project Commitments]]-MYCS[[#This Row],[Total approved cost of the project by DC (Value in UGX)]]</f>
        <v>0</v>
      </c>
      <c r="W517" s="89"/>
      <c r="X517" s="89"/>
      <c r="Y517" s="89"/>
      <c r="Z517" s="96"/>
    </row>
    <row r="518" spans="1:26" ht="21" x14ac:dyDescent="0.45">
      <c r="A518" s="89"/>
      <c r="B518" s="90" t="str">
        <f ca="1">IFERROR(OFFSET(DC[[#Headers],[Code Project]],MATCH(MYCS[[#This Row],[Project Code and Name ]],DC[Code Project],0),-3),"")</f>
        <v/>
      </c>
      <c r="C518" s="89"/>
      <c r="D518" s="91" t="str">
        <f ca="1">IFERROR(OFFSET(DC[[#Headers],[Code Project]],MATCH(MYCS[[#This Row],[Project Code and Name ]],DC[Code Project],0),1),"")</f>
        <v/>
      </c>
      <c r="E518" s="92" t="str">
        <f ca="1">IFERROR(OFFSET(DC[[#Headers],[Code Project]],MATCH(MYCS[[#This Row],[Project Code and Name ]],DC[Code Project],0),6),"")</f>
        <v/>
      </c>
      <c r="F518" s="89"/>
      <c r="G518" s="89"/>
      <c r="H518" s="93"/>
      <c r="I518" s="93"/>
      <c r="J518" s="93"/>
      <c r="K518" s="93"/>
      <c r="L518" s="93"/>
      <c r="M518" s="93"/>
      <c r="N518" s="94">
        <f>J518+K518+L518+MYCS[[#This Row],[Non contractual commitments]]</f>
        <v>0</v>
      </c>
      <c r="O518" s="93"/>
      <c r="P518" s="93"/>
      <c r="Q518" s="93"/>
      <c r="R518" s="93"/>
      <c r="S518" s="93"/>
      <c r="T518" s="93"/>
      <c r="U518" s="94">
        <f>SUM(MYCS[[#This Row],[FY26-27 sum (signed)]:[Cumulative spending to end FY 24/25]],MYCS[[#This Row],[Approved budget FY 25/26]])</f>
        <v>0</v>
      </c>
      <c r="V518" s="95">
        <f>MYCS[[#This Row],[Total Project Commitments]]-MYCS[[#This Row],[Total approved cost of the project by DC (Value in UGX)]]</f>
        <v>0</v>
      </c>
      <c r="W518" s="89"/>
      <c r="X518" s="89"/>
      <c r="Y518" s="89"/>
      <c r="Z518" s="96"/>
    </row>
    <row r="519" spans="1:26" ht="21" x14ac:dyDescent="0.45">
      <c r="A519" s="89"/>
      <c r="B519" s="90" t="str">
        <f ca="1">IFERROR(OFFSET(DC[[#Headers],[Code Project]],MATCH(MYCS[[#This Row],[Project Code and Name ]],DC[Code Project],0),-3),"")</f>
        <v/>
      </c>
      <c r="C519" s="89"/>
      <c r="D519" s="91" t="str">
        <f ca="1">IFERROR(OFFSET(DC[[#Headers],[Code Project]],MATCH(MYCS[[#This Row],[Project Code and Name ]],DC[Code Project],0),1),"")</f>
        <v/>
      </c>
      <c r="E519" s="92" t="str">
        <f ca="1">IFERROR(OFFSET(DC[[#Headers],[Code Project]],MATCH(MYCS[[#This Row],[Project Code and Name ]],DC[Code Project],0),6),"")</f>
        <v/>
      </c>
      <c r="F519" s="89"/>
      <c r="G519" s="89"/>
      <c r="H519" s="93"/>
      <c r="I519" s="93"/>
      <c r="J519" s="93"/>
      <c r="K519" s="93"/>
      <c r="L519" s="93"/>
      <c r="M519" s="93"/>
      <c r="N519" s="94">
        <f>J519+K519+L519+MYCS[[#This Row],[Non contractual commitments]]</f>
        <v>0</v>
      </c>
      <c r="O519" s="93"/>
      <c r="P519" s="93"/>
      <c r="Q519" s="93"/>
      <c r="R519" s="93"/>
      <c r="S519" s="93"/>
      <c r="T519" s="93"/>
      <c r="U519" s="94">
        <f>SUM(MYCS[[#This Row],[FY26-27 sum (signed)]:[Cumulative spending to end FY 24/25]],MYCS[[#This Row],[Approved budget FY 25/26]])</f>
        <v>0</v>
      </c>
      <c r="V519" s="95">
        <f>MYCS[[#This Row],[Total Project Commitments]]-MYCS[[#This Row],[Total approved cost of the project by DC (Value in UGX)]]</f>
        <v>0</v>
      </c>
      <c r="W519" s="89"/>
      <c r="X519" s="89"/>
      <c r="Y519" s="89"/>
      <c r="Z519" s="96"/>
    </row>
    <row r="520" spans="1:26" ht="21" x14ac:dyDescent="0.45">
      <c r="A520" s="89"/>
      <c r="B520" s="90" t="str">
        <f ca="1">IFERROR(OFFSET(DC[[#Headers],[Code Project]],MATCH(MYCS[[#This Row],[Project Code and Name ]],DC[Code Project],0),-3),"")</f>
        <v/>
      </c>
      <c r="C520" s="89"/>
      <c r="D520" s="91" t="str">
        <f ca="1">IFERROR(OFFSET(DC[[#Headers],[Code Project]],MATCH(MYCS[[#This Row],[Project Code and Name ]],DC[Code Project],0),1),"")</f>
        <v/>
      </c>
      <c r="E520" s="92" t="str">
        <f ca="1">IFERROR(OFFSET(DC[[#Headers],[Code Project]],MATCH(MYCS[[#This Row],[Project Code and Name ]],DC[Code Project],0),6),"")</f>
        <v/>
      </c>
      <c r="F520" s="89"/>
      <c r="G520" s="89"/>
      <c r="H520" s="93"/>
      <c r="I520" s="93"/>
      <c r="J520" s="93"/>
      <c r="K520" s="93"/>
      <c r="L520" s="93"/>
      <c r="M520" s="93"/>
      <c r="N520" s="94">
        <f>J520+K520+L520+MYCS[[#This Row],[Non contractual commitments]]</f>
        <v>0</v>
      </c>
      <c r="O520" s="93"/>
      <c r="P520" s="93"/>
      <c r="Q520" s="93"/>
      <c r="R520" s="93"/>
      <c r="S520" s="93"/>
      <c r="T520" s="93"/>
      <c r="U520" s="94">
        <f>SUM(MYCS[[#This Row],[FY26-27 sum (signed)]:[Cumulative spending to end FY 24/25]],MYCS[[#This Row],[Approved budget FY 25/26]])</f>
        <v>0</v>
      </c>
      <c r="V520" s="95">
        <f>MYCS[[#This Row],[Total Project Commitments]]-MYCS[[#This Row],[Total approved cost of the project by DC (Value in UGX)]]</f>
        <v>0</v>
      </c>
      <c r="W520" s="89"/>
      <c r="X520" s="89"/>
      <c r="Y520" s="89"/>
      <c r="Z520" s="96"/>
    </row>
    <row r="521" spans="1:26" ht="21" x14ac:dyDescent="0.45">
      <c r="A521" s="89"/>
      <c r="B521" s="90" t="str">
        <f ca="1">IFERROR(OFFSET(DC[[#Headers],[Code Project]],MATCH(MYCS[[#This Row],[Project Code and Name ]],DC[Code Project],0),-3),"")</f>
        <v/>
      </c>
      <c r="C521" s="89"/>
      <c r="D521" s="91" t="str">
        <f ca="1">IFERROR(OFFSET(DC[[#Headers],[Code Project]],MATCH(MYCS[[#This Row],[Project Code and Name ]],DC[Code Project],0),1),"")</f>
        <v/>
      </c>
      <c r="E521" s="92" t="str">
        <f ca="1">IFERROR(OFFSET(DC[[#Headers],[Code Project]],MATCH(MYCS[[#This Row],[Project Code and Name ]],DC[Code Project],0),6),"")</f>
        <v/>
      </c>
      <c r="F521" s="89"/>
      <c r="G521" s="89"/>
      <c r="H521" s="93"/>
      <c r="I521" s="93"/>
      <c r="J521" s="93"/>
      <c r="K521" s="93"/>
      <c r="L521" s="93"/>
      <c r="M521" s="93"/>
      <c r="N521" s="94">
        <f>J521+K521+L521+MYCS[[#This Row],[Non contractual commitments]]</f>
        <v>0</v>
      </c>
      <c r="O521" s="93"/>
      <c r="P521" s="93"/>
      <c r="Q521" s="93"/>
      <c r="R521" s="93"/>
      <c r="S521" s="93"/>
      <c r="T521" s="93"/>
      <c r="U521" s="94">
        <f>SUM(MYCS[[#This Row],[FY26-27 sum (signed)]:[Cumulative spending to end FY 24/25]],MYCS[[#This Row],[Approved budget FY 25/26]])</f>
        <v>0</v>
      </c>
      <c r="V521" s="95">
        <f>MYCS[[#This Row],[Total Project Commitments]]-MYCS[[#This Row],[Total approved cost of the project by DC (Value in UGX)]]</f>
        <v>0</v>
      </c>
      <c r="W521" s="89"/>
      <c r="X521" s="89"/>
      <c r="Y521" s="89"/>
      <c r="Z521" s="96"/>
    </row>
    <row r="522" spans="1:26" ht="21" x14ac:dyDescent="0.45">
      <c r="A522" s="89"/>
      <c r="B522" s="90" t="str">
        <f ca="1">IFERROR(OFFSET(DC[[#Headers],[Code Project]],MATCH(MYCS[[#This Row],[Project Code and Name ]],DC[Code Project],0),-3),"")</f>
        <v/>
      </c>
      <c r="C522" s="89"/>
      <c r="D522" s="91" t="str">
        <f ca="1">IFERROR(OFFSET(DC[[#Headers],[Code Project]],MATCH(MYCS[[#This Row],[Project Code and Name ]],DC[Code Project],0),1),"")</f>
        <v/>
      </c>
      <c r="E522" s="92" t="str">
        <f ca="1">IFERROR(OFFSET(DC[[#Headers],[Code Project]],MATCH(MYCS[[#This Row],[Project Code and Name ]],DC[Code Project],0),6),"")</f>
        <v/>
      </c>
      <c r="F522" s="89"/>
      <c r="G522" s="89"/>
      <c r="H522" s="93"/>
      <c r="I522" s="93"/>
      <c r="J522" s="93"/>
      <c r="K522" s="93"/>
      <c r="L522" s="93"/>
      <c r="M522" s="93"/>
      <c r="N522" s="94">
        <f>J522+K522+L522+MYCS[[#This Row],[Non contractual commitments]]</f>
        <v>0</v>
      </c>
      <c r="O522" s="93"/>
      <c r="P522" s="93"/>
      <c r="Q522" s="93"/>
      <c r="R522" s="93"/>
      <c r="S522" s="93"/>
      <c r="T522" s="93"/>
      <c r="U522" s="94">
        <f>SUM(MYCS[[#This Row],[FY26-27 sum (signed)]:[Cumulative spending to end FY 24/25]],MYCS[[#This Row],[Approved budget FY 25/26]])</f>
        <v>0</v>
      </c>
      <c r="V522" s="95">
        <f>MYCS[[#This Row],[Total Project Commitments]]-MYCS[[#This Row],[Total approved cost of the project by DC (Value in UGX)]]</f>
        <v>0</v>
      </c>
      <c r="W522" s="89"/>
      <c r="X522" s="89"/>
      <c r="Y522" s="89"/>
      <c r="Z522" s="96"/>
    </row>
    <row r="523" spans="1:26" ht="21" x14ac:dyDescent="0.45">
      <c r="A523" s="89"/>
      <c r="B523" s="90" t="str">
        <f ca="1">IFERROR(OFFSET(DC[[#Headers],[Code Project]],MATCH(MYCS[[#This Row],[Project Code and Name ]],DC[Code Project],0),-3),"")</f>
        <v/>
      </c>
      <c r="C523" s="89"/>
      <c r="D523" s="91" t="str">
        <f ca="1">IFERROR(OFFSET(DC[[#Headers],[Code Project]],MATCH(MYCS[[#This Row],[Project Code and Name ]],DC[Code Project],0),1),"")</f>
        <v/>
      </c>
      <c r="E523" s="92" t="str">
        <f ca="1">IFERROR(OFFSET(DC[[#Headers],[Code Project]],MATCH(MYCS[[#This Row],[Project Code and Name ]],DC[Code Project],0),6),"")</f>
        <v/>
      </c>
      <c r="F523" s="89"/>
      <c r="G523" s="89"/>
      <c r="H523" s="93"/>
      <c r="I523" s="93"/>
      <c r="J523" s="93"/>
      <c r="K523" s="93"/>
      <c r="L523" s="93"/>
      <c r="M523" s="93"/>
      <c r="N523" s="94">
        <f>J523+K523+L523+MYCS[[#This Row],[Non contractual commitments]]</f>
        <v>0</v>
      </c>
      <c r="O523" s="93"/>
      <c r="P523" s="93"/>
      <c r="Q523" s="93"/>
      <c r="R523" s="93"/>
      <c r="S523" s="93"/>
      <c r="T523" s="93"/>
      <c r="U523" s="94">
        <f>SUM(MYCS[[#This Row],[FY26-27 sum (signed)]:[Cumulative spending to end FY 24/25]],MYCS[[#This Row],[Approved budget FY 25/26]])</f>
        <v>0</v>
      </c>
      <c r="V523" s="95">
        <f>MYCS[[#This Row],[Total Project Commitments]]-MYCS[[#This Row],[Total approved cost of the project by DC (Value in UGX)]]</f>
        <v>0</v>
      </c>
      <c r="W523" s="89"/>
      <c r="X523" s="89"/>
      <c r="Y523" s="89"/>
      <c r="Z523" s="96"/>
    </row>
    <row r="524" spans="1:26" ht="21" x14ac:dyDescent="0.45">
      <c r="A524" s="89"/>
      <c r="B524" s="90" t="str">
        <f ca="1">IFERROR(OFFSET(DC[[#Headers],[Code Project]],MATCH(MYCS[[#This Row],[Project Code and Name ]],DC[Code Project],0),-3),"")</f>
        <v/>
      </c>
      <c r="C524" s="89"/>
      <c r="D524" s="91" t="str">
        <f ca="1">IFERROR(OFFSET(DC[[#Headers],[Code Project]],MATCH(MYCS[[#This Row],[Project Code and Name ]],DC[Code Project],0),1),"")</f>
        <v/>
      </c>
      <c r="E524" s="92" t="str">
        <f ca="1">IFERROR(OFFSET(DC[[#Headers],[Code Project]],MATCH(MYCS[[#This Row],[Project Code and Name ]],DC[Code Project],0),6),"")</f>
        <v/>
      </c>
      <c r="F524" s="89"/>
      <c r="G524" s="89"/>
      <c r="H524" s="93"/>
      <c r="I524" s="93"/>
      <c r="J524" s="93"/>
      <c r="K524" s="93"/>
      <c r="L524" s="93"/>
      <c r="M524" s="93"/>
      <c r="N524" s="94">
        <f>J524+K524+L524+MYCS[[#This Row],[Non contractual commitments]]</f>
        <v>0</v>
      </c>
      <c r="O524" s="93"/>
      <c r="P524" s="93"/>
      <c r="Q524" s="93"/>
      <c r="R524" s="93"/>
      <c r="S524" s="93"/>
      <c r="T524" s="93"/>
      <c r="U524" s="94">
        <f>SUM(MYCS[[#This Row],[FY26-27 sum (signed)]:[Cumulative spending to end FY 24/25]],MYCS[[#This Row],[Approved budget FY 25/26]])</f>
        <v>0</v>
      </c>
      <c r="V524" s="95">
        <f>MYCS[[#This Row],[Total Project Commitments]]-MYCS[[#This Row],[Total approved cost of the project by DC (Value in UGX)]]</f>
        <v>0</v>
      </c>
      <c r="W524" s="89"/>
      <c r="X524" s="89"/>
      <c r="Y524" s="89"/>
      <c r="Z524" s="96"/>
    </row>
    <row r="525" spans="1:26" ht="21" x14ac:dyDescent="0.45">
      <c r="A525" s="89"/>
      <c r="B525" s="90" t="str">
        <f ca="1">IFERROR(OFFSET(DC[[#Headers],[Code Project]],MATCH(MYCS[[#This Row],[Project Code and Name ]],DC[Code Project],0),-3),"")</f>
        <v/>
      </c>
      <c r="C525" s="89"/>
      <c r="D525" s="91" t="str">
        <f ca="1">IFERROR(OFFSET(DC[[#Headers],[Code Project]],MATCH(MYCS[[#This Row],[Project Code and Name ]],DC[Code Project],0),1),"")</f>
        <v/>
      </c>
      <c r="E525" s="92" t="str">
        <f ca="1">IFERROR(OFFSET(DC[[#Headers],[Code Project]],MATCH(MYCS[[#This Row],[Project Code and Name ]],DC[Code Project],0),6),"")</f>
        <v/>
      </c>
      <c r="F525" s="89"/>
      <c r="G525" s="89"/>
      <c r="H525" s="93"/>
      <c r="I525" s="93"/>
      <c r="J525" s="93"/>
      <c r="K525" s="93"/>
      <c r="L525" s="93"/>
      <c r="M525" s="93"/>
      <c r="N525" s="94">
        <f>J525+K525+L525+MYCS[[#This Row],[Non contractual commitments]]</f>
        <v>0</v>
      </c>
      <c r="O525" s="93"/>
      <c r="P525" s="93"/>
      <c r="Q525" s="93"/>
      <c r="R525" s="93"/>
      <c r="S525" s="93"/>
      <c r="T525" s="93"/>
      <c r="U525" s="94">
        <f>SUM(MYCS[[#This Row],[FY26-27 sum (signed)]:[Cumulative spending to end FY 24/25]],MYCS[[#This Row],[Approved budget FY 25/26]])</f>
        <v>0</v>
      </c>
      <c r="V525" s="95">
        <f>MYCS[[#This Row],[Total Project Commitments]]-MYCS[[#This Row],[Total approved cost of the project by DC (Value in UGX)]]</f>
        <v>0</v>
      </c>
      <c r="W525" s="89"/>
      <c r="X525" s="89"/>
      <c r="Y525" s="89"/>
      <c r="Z525" s="96"/>
    </row>
    <row r="526" spans="1:26" ht="21" x14ac:dyDescent="0.45">
      <c r="A526" s="89"/>
      <c r="B526" s="90" t="str">
        <f ca="1">IFERROR(OFFSET(DC[[#Headers],[Code Project]],MATCH(MYCS[[#This Row],[Project Code and Name ]],DC[Code Project],0),-3),"")</f>
        <v/>
      </c>
      <c r="C526" s="89"/>
      <c r="D526" s="91" t="str">
        <f ca="1">IFERROR(OFFSET(DC[[#Headers],[Code Project]],MATCH(MYCS[[#This Row],[Project Code and Name ]],DC[Code Project],0),1),"")</f>
        <v/>
      </c>
      <c r="E526" s="92" t="str">
        <f ca="1">IFERROR(OFFSET(DC[[#Headers],[Code Project]],MATCH(MYCS[[#This Row],[Project Code and Name ]],DC[Code Project],0),6),"")</f>
        <v/>
      </c>
      <c r="F526" s="89"/>
      <c r="G526" s="89"/>
      <c r="H526" s="93"/>
      <c r="I526" s="93"/>
      <c r="J526" s="93"/>
      <c r="K526" s="93"/>
      <c r="L526" s="93"/>
      <c r="M526" s="93"/>
      <c r="N526" s="94">
        <f>J526+K526+L526+MYCS[[#This Row],[Non contractual commitments]]</f>
        <v>0</v>
      </c>
      <c r="O526" s="93"/>
      <c r="P526" s="93"/>
      <c r="Q526" s="93"/>
      <c r="R526" s="93"/>
      <c r="S526" s="93"/>
      <c r="T526" s="93"/>
      <c r="U526" s="94">
        <f>SUM(MYCS[[#This Row],[FY26-27 sum (signed)]:[Cumulative spending to end FY 24/25]],MYCS[[#This Row],[Approved budget FY 25/26]])</f>
        <v>0</v>
      </c>
      <c r="V526" s="95">
        <f>MYCS[[#This Row],[Total Project Commitments]]-MYCS[[#This Row],[Total approved cost of the project by DC (Value in UGX)]]</f>
        <v>0</v>
      </c>
      <c r="W526" s="89"/>
      <c r="X526" s="89"/>
      <c r="Y526" s="89"/>
      <c r="Z526" s="96"/>
    </row>
    <row r="527" spans="1:26" ht="21" x14ac:dyDescent="0.45">
      <c r="A527" s="89"/>
      <c r="B527" s="90" t="str">
        <f ca="1">IFERROR(OFFSET(DC[[#Headers],[Code Project]],MATCH(MYCS[[#This Row],[Project Code and Name ]],DC[Code Project],0),-3),"")</f>
        <v/>
      </c>
      <c r="C527" s="89"/>
      <c r="D527" s="91" t="str">
        <f ca="1">IFERROR(OFFSET(DC[[#Headers],[Code Project]],MATCH(MYCS[[#This Row],[Project Code and Name ]],DC[Code Project],0),1),"")</f>
        <v/>
      </c>
      <c r="E527" s="92" t="str">
        <f ca="1">IFERROR(OFFSET(DC[[#Headers],[Code Project]],MATCH(MYCS[[#This Row],[Project Code and Name ]],DC[Code Project],0),6),"")</f>
        <v/>
      </c>
      <c r="F527" s="89"/>
      <c r="G527" s="89"/>
      <c r="H527" s="93"/>
      <c r="I527" s="93"/>
      <c r="J527" s="93"/>
      <c r="K527" s="93"/>
      <c r="L527" s="93"/>
      <c r="M527" s="93"/>
      <c r="N527" s="94">
        <f>J527+K527+L527+MYCS[[#This Row],[Non contractual commitments]]</f>
        <v>0</v>
      </c>
      <c r="O527" s="93"/>
      <c r="P527" s="93"/>
      <c r="Q527" s="93"/>
      <c r="R527" s="93"/>
      <c r="S527" s="93"/>
      <c r="T527" s="93"/>
      <c r="U527" s="94">
        <f>SUM(MYCS[[#This Row],[FY26-27 sum (signed)]:[Cumulative spending to end FY 24/25]],MYCS[[#This Row],[Approved budget FY 25/26]])</f>
        <v>0</v>
      </c>
      <c r="V527" s="95">
        <f>MYCS[[#This Row],[Total Project Commitments]]-MYCS[[#This Row],[Total approved cost of the project by DC (Value in UGX)]]</f>
        <v>0</v>
      </c>
      <c r="W527" s="89"/>
      <c r="X527" s="89"/>
      <c r="Y527" s="89"/>
      <c r="Z527" s="96"/>
    </row>
    <row r="528" spans="1:26" ht="21" x14ac:dyDescent="0.45">
      <c r="A528" s="89"/>
      <c r="B528" s="90" t="str">
        <f ca="1">IFERROR(OFFSET(DC[[#Headers],[Code Project]],MATCH(MYCS[[#This Row],[Project Code and Name ]],DC[Code Project],0),-3),"")</f>
        <v/>
      </c>
      <c r="C528" s="89"/>
      <c r="D528" s="91" t="str">
        <f ca="1">IFERROR(OFFSET(DC[[#Headers],[Code Project]],MATCH(MYCS[[#This Row],[Project Code and Name ]],DC[Code Project],0),1),"")</f>
        <v/>
      </c>
      <c r="E528" s="92" t="str">
        <f ca="1">IFERROR(OFFSET(DC[[#Headers],[Code Project]],MATCH(MYCS[[#This Row],[Project Code and Name ]],DC[Code Project],0),6),"")</f>
        <v/>
      </c>
      <c r="F528" s="89"/>
      <c r="G528" s="89"/>
      <c r="H528" s="93"/>
      <c r="I528" s="93"/>
      <c r="J528" s="93"/>
      <c r="K528" s="93"/>
      <c r="L528" s="93"/>
      <c r="M528" s="93"/>
      <c r="N528" s="94">
        <f>J528+K528+L528+MYCS[[#This Row],[Non contractual commitments]]</f>
        <v>0</v>
      </c>
      <c r="O528" s="93"/>
      <c r="P528" s="93"/>
      <c r="Q528" s="93"/>
      <c r="R528" s="93"/>
      <c r="S528" s="93"/>
      <c r="T528" s="93"/>
      <c r="U528" s="94">
        <f>SUM(MYCS[[#This Row],[FY26-27 sum (signed)]:[Cumulative spending to end FY 24/25]],MYCS[[#This Row],[Approved budget FY 25/26]])</f>
        <v>0</v>
      </c>
      <c r="V528" s="95">
        <f>MYCS[[#This Row],[Total Project Commitments]]-MYCS[[#This Row],[Total approved cost of the project by DC (Value in UGX)]]</f>
        <v>0</v>
      </c>
      <c r="W528" s="89"/>
      <c r="X528" s="89"/>
      <c r="Y528" s="89"/>
      <c r="Z528" s="96"/>
    </row>
    <row r="529" spans="1:26" ht="21" x14ac:dyDescent="0.45">
      <c r="A529" s="89"/>
      <c r="B529" s="90" t="str">
        <f ca="1">IFERROR(OFFSET(DC[[#Headers],[Code Project]],MATCH(MYCS[[#This Row],[Project Code and Name ]],DC[Code Project],0),-3),"")</f>
        <v/>
      </c>
      <c r="C529" s="89"/>
      <c r="D529" s="91" t="str">
        <f ca="1">IFERROR(OFFSET(DC[[#Headers],[Code Project]],MATCH(MYCS[[#This Row],[Project Code and Name ]],DC[Code Project],0),1),"")</f>
        <v/>
      </c>
      <c r="E529" s="92" t="str">
        <f ca="1">IFERROR(OFFSET(DC[[#Headers],[Code Project]],MATCH(MYCS[[#This Row],[Project Code and Name ]],DC[Code Project],0),6),"")</f>
        <v/>
      </c>
      <c r="F529" s="89"/>
      <c r="G529" s="89"/>
      <c r="H529" s="93"/>
      <c r="I529" s="93"/>
      <c r="J529" s="93"/>
      <c r="K529" s="93"/>
      <c r="L529" s="93"/>
      <c r="M529" s="93"/>
      <c r="N529" s="94">
        <f>J529+K529+L529+MYCS[[#This Row],[Non contractual commitments]]</f>
        <v>0</v>
      </c>
      <c r="O529" s="93"/>
      <c r="P529" s="93"/>
      <c r="Q529" s="93"/>
      <c r="R529" s="93"/>
      <c r="S529" s="93"/>
      <c r="T529" s="93"/>
      <c r="U529" s="94">
        <f>SUM(MYCS[[#This Row],[FY26-27 sum (signed)]:[Cumulative spending to end FY 24/25]],MYCS[[#This Row],[Approved budget FY 25/26]])</f>
        <v>0</v>
      </c>
      <c r="V529" s="95">
        <f>MYCS[[#This Row],[Total Project Commitments]]-MYCS[[#This Row],[Total approved cost of the project by DC (Value in UGX)]]</f>
        <v>0</v>
      </c>
      <c r="W529" s="89"/>
      <c r="X529" s="89"/>
      <c r="Y529" s="89"/>
      <c r="Z529" s="96"/>
    </row>
    <row r="530" spans="1:26" ht="21" x14ac:dyDescent="0.45">
      <c r="A530" s="89"/>
      <c r="B530" s="90" t="str">
        <f ca="1">IFERROR(OFFSET(DC[[#Headers],[Code Project]],MATCH(MYCS[[#This Row],[Project Code and Name ]],DC[Code Project],0),-3),"")</f>
        <v/>
      </c>
      <c r="C530" s="89"/>
      <c r="D530" s="91" t="str">
        <f ca="1">IFERROR(OFFSET(DC[[#Headers],[Code Project]],MATCH(MYCS[[#This Row],[Project Code and Name ]],DC[Code Project],0),1),"")</f>
        <v/>
      </c>
      <c r="E530" s="92" t="str">
        <f ca="1">IFERROR(OFFSET(DC[[#Headers],[Code Project]],MATCH(MYCS[[#This Row],[Project Code and Name ]],DC[Code Project],0),6),"")</f>
        <v/>
      </c>
      <c r="F530" s="89"/>
      <c r="G530" s="89"/>
      <c r="H530" s="93"/>
      <c r="I530" s="93"/>
      <c r="J530" s="93"/>
      <c r="K530" s="93"/>
      <c r="L530" s="93"/>
      <c r="M530" s="93"/>
      <c r="N530" s="94">
        <f>J530+K530+L530+MYCS[[#This Row],[Non contractual commitments]]</f>
        <v>0</v>
      </c>
      <c r="O530" s="93"/>
      <c r="P530" s="93"/>
      <c r="Q530" s="93"/>
      <c r="R530" s="93"/>
      <c r="S530" s="93"/>
      <c r="T530" s="93"/>
      <c r="U530" s="94">
        <f>SUM(MYCS[[#This Row],[FY26-27 sum (signed)]:[Cumulative spending to end FY 24/25]],MYCS[[#This Row],[Approved budget FY 25/26]])</f>
        <v>0</v>
      </c>
      <c r="V530" s="95">
        <f>MYCS[[#This Row],[Total Project Commitments]]-MYCS[[#This Row],[Total approved cost of the project by DC (Value in UGX)]]</f>
        <v>0</v>
      </c>
      <c r="W530" s="89"/>
      <c r="X530" s="89"/>
      <c r="Y530" s="89"/>
      <c r="Z530" s="96"/>
    </row>
    <row r="531" spans="1:26" ht="21" x14ac:dyDescent="0.45">
      <c r="A531" s="89"/>
      <c r="B531" s="90" t="str">
        <f ca="1">IFERROR(OFFSET(DC[[#Headers],[Code Project]],MATCH(MYCS[[#This Row],[Project Code and Name ]],DC[Code Project],0),-3),"")</f>
        <v/>
      </c>
      <c r="C531" s="89"/>
      <c r="D531" s="91" t="str">
        <f ca="1">IFERROR(OFFSET(DC[[#Headers],[Code Project]],MATCH(MYCS[[#This Row],[Project Code and Name ]],DC[Code Project],0),1),"")</f>
        <v/>
      </c>
      <c r="E531" s="92" t="str">
        <f ca="1">IFERROR(OFFSET(DC[[#Headers],[Code Project]],MATCH(MYCS[[#This Row],[Project Code and Name ]],DC[Code Project],0),6),"")</f>
        <v/>
      </c>
      <c r="F531" s="89"/>
      <c r="G531" s="89"/>
      <c r="H531" s="93"/>
      <c r="I531" s="93"/>
      <c r="J531" s="93"/>
      <c r="K531" s="93"/>
      <c r="L531" s="93"/>
      <c r="M531" s="93"/>
      <c r="N531" s="94">
        <f>J531+K531+L531+MYCS[[#This Row],[Non contractual commitments]]</f>
        <v>0</v>
      </c>
      <c r="O531" s="93"/>
      <c r="P531" s="93"/>
      <c r="Q531" s="93"/>
      <c r="R531" s="93"/>
      <c r="S531" s="93"/>
      <c r="T531" s="93"/>
      <c r="U531" s="94">
        <f>SUM(MYCS[[#This Row],[FY26-27 sum (signed)]:[Cumulative spending to end FY 24/25]],MYCS[[#This Row],[Approved budget FY 25/26]])</f>
        <v>0</v>
      </c>
      <c r="V531" s="95">
        <f>MYCS[[#This Row],[Total Project Commitments]]-MYCS[[#This Row],[Total approved cost of the project by DC (Value in UGX)]]</f>
        <v>0</v>
      </c>
      <c r="W531" s="89"/>
      <c r="X531" s="89"/>
      <c r="Y531" s="89"/>
      <c r="Z531" s="96"/>
    </row>
    <row r="532" spans="1:26" ht="21" x14ac:dyDescent="0.45">
      <c r="A532" s="89"/>
      <c r="B532" s="90" t="str">
        <f ca="1">IFERROR(OFFSET(DC[[#Headers],[Code Project]],MATCH(MYCS[[#This Row],[Project Code and Name ]],DC[Code Project],0),-3),"")</f>
        <v/>
      </c>
      <c r="C532" s="89"/>
      <c r="D532" s="91" t="str">
        <f ca="1">IFERROR(OFFSET(DC[[#Headers],[Code Project]],MATCH(MYCS[[#This Row],[Project Code and Name ]],DC[Code Project],0),1),"")</f>
        <v/>
      </c>
      <c r="E532" s="92" t="str">
        <f ca="1">IFERROR(OFFSET(DC[[#Headers],[Code Project]],MATCH(MYCS[[#This Row],[Project Code and Name ]],DC[Code Project],0),6),"")</f>
        <v/>
      </c>
      <c r="F532" s="89"/>
      <c r="G532" s="89"/>
      <c r="H532" s="93"/>
      <c r="I532" s="93"/>
      <c r="J532" s="93"/>
      <c r="K532" s="93"/>
      <c r="L532" s="93"/>
      <c r="M532" s="93"/>
      <c r="N532" s="94">
        <f>J532+K532+L532+MYCS[[#This Row],[Non contractual commitments]]</f>
        <v>0</v>
      </c>
      <c r="O532" s="93"/>
      <c r="P532" s="93"/>
      <c r="Q532" s="93"/>
      <c r="R532" s="93"/>
      <c r="S532" s="93"/>
      <c r="T532" s="93"/>
      <c r="U532" s="94">
        <f>SUM(MYCS[[#This Row],[FY26-27 sum (signed)]:[Cumulative spending to end FY 24/25]],MYCS[[#This Row],[Approved budget FY 25/26]])</f>
        <v>0</v>
      </c>
      <c r="V532" s="95">
        <f>MYCS[[#This Row],[Total Project Commitments]]-MYCS[[#This Row],[Total approved cost of the project by DC (Value in UGX)]]</f>
        <v>0</v>
      </c>
      <c r="W532" s="89"/>
      <c r="X532" s="89"/>
      <c r="Y532" s="89"/>
      <c r="Z532" s="96"/>
    </row>
    <row r="533" spans="1:26" ht="21" x14ac:dyDescent="0.45">
      <c r="A533" s="89"/>
      <c r="B533" s="90" t="str">
        <f ca="1">IFERROR(OFFSET(DC[[#Headers],[Code Project]],MATCH(MYCS[[#This Row],[Project Code and Name ]],DC[Code Project],0),-3),"")</f>
        <v/>
      </c>
      <c r="C533" s="89"/>
      <c r="D533" s="91" t="str">
        <f ca="1">IFERROR(OFFSET(DC[[#Headers],[Code Project]],MATCH(MYCS[[#This Row],[Project Code and Name ]],DC[Code Project],0),1),"")</f>
        <v/>
      </c>
      <c r="E533" s="92" t="str">
        <f ca="1">IFERROR(OFFSET(DC[[#Headers],[Code Project]],MATCH(MYCS[[#This Row],[Project Code and Name ]],DC[Code Project],0),6),"")</f>
        <v/>
      </c>
      <c r="F533" s="89"/>
      <c r="G533" s="89"/>
      <c r="H533" s="93"/>
      <c r="I533" s="93"/>
      <c r="J533" s="93"/>
      <c r="K533" s="93"/>
      <c r="L533" s="93"/>
      <c r="M533" s="93"/>
      <c r="N533" s="94">
        <f>J533+K533+L533+MYCS[[#This Row],[Non contractual commitments]]</f>
        <v>0</v>
      </c>
      <c r="O533" s="93"/>
      <c r="P533" s="93"/>
      <c r="Q533" s="93"/>
      <c r="R533" s="93"/>
      <c r="S533" s="93"/>
      <c r="T533" s="93"/>
      <c r="U533" s="94">
        <f>SUM(MYCS[[#This Row],[FY26-27 sum (signed)]:[Cumulative spending to end FY 24/25]],MYCS[[#This Row],[Approved budget FY 25/26]])</f>
        <v>0</v>
      </c>
      <c r="V533" s="95">
        <f>MYCS[[#This Row],[Total Project Commitments]]-MYCS[[#This Row],[Total approved cost of the project by DC (Value in UGX)]]</f>
        <v>0</v>
      </c>
      <c r="W533" s="89"/>
      <c r="X533" s="89"/>
      <c r="Y533" s="89"/>
      <c r="Z533" s="96"/>
    </row>
    <row r="534" spans="1:26" ht="21" x14ac:dyDescent="0.45">
      <c r="A534" s="89"/>
      <c r="B534" s="90" t="str">
        <f ca="1">IFERROR(OFFSET(DC[[#Headers],[Code Project]],MATCH(MYCS[[#This Row],[Project Code and Name ]],DC[Code Project],0),-3),"")</f>
        <v/>
      </c>
      <c r="C534" s="89"/>
      <c r="D534" s="91" t="str">
        <f ca="1">IFERROR(OFFSET(DC[[#Headers],[Code Project]],MATCH(MYCS[[#This Row],[Project Code and Name ]],DC[Code Project],0),1),"")</f>
        <v/>
      </c>
      <c r="E534" s="92" t="str">
        <f ca="1">IFERROR(OFFSET(DC[[#Headers],[Code Project]],MATCH(MYCS[[#This Row],[Project Code and Name ]],DC[Code Project],0),6),"")</f>
        <v/>
      </c>
      <c r="F534" s="89"/>
      <c r="G534" s="89"/>
      <c r="H534" s="93"/>
      <c r="I534" s="93"/>
      <c r="J534" s="93"/>
      <c r="K534" s="93"/>
      <c r="L534" s="93"/>
      <c r="M534" s="93"/>
      <c r="N534" s="94">
        <f>J534+K534+L534+MYCS[[#This Row],[Non contractual commitments]]</f>
        <v>0</v>
      </c>
      <c r="O534" s="93"/>
      <c r="P534" s="93"/>
      <c r="Q534" s="93"/>
      <c r="R534" s="93"/>
      <c r="S534" s="93"/>
      <c r="T534" s="93"/>
      <c r="U534" s="94">
        <f>SUM(MYCS[[#This Row],[FY26-27 sum (signed)]:[Cumulative spending to end FY 24/25]],MYCS[[#This Row],[Approved budget FY 25/26]])</f>
        <v>0</v>
      </c>
      <c r="V534" s="95">
        <f>MYCS[[#This Row],[Total Project Commitments]]-MYCS[[#This Row],[Total approved cost of the project by DC (Value in UGX)]]</f>
        <v>0</v>
      </c>
      <c r="W534" s="89"/>
      <c r="X534" s="89"/>
      <c r="Y534" s="89"/>
      <c r="Z534" s="96"/>
    </row>
    <row r="535" spans="1:26" ht="21" x14ac:dyDescent="0.45">
      <c r="A535" s="89"/>
      <c r="B535" s="90" t="str">
        <f ca="1">IFERROR(OFFSET(DC[[#Headers],[Code Project]],MATCH(MYCS[[#This Row],[Project Code and Name ]],DC[Code Project],0),-3),"")</f>
        <v/>
      </c>
      <c r="C535" s="89"/>
      <c r="D535" s="91" t="str">
        <f ca="1">IFERROR(OFFSET(DC[[#Headers],[Code Project]],MATCH(MYCS[[#This Row],[Project Code and Name ]],DC[Code Project],0),1),"")</f>
        <v/>
      </c>
      <c r="E535" s="92" t="str">
        <f ca="1">IFERROR(OFFSET(DC[[#Headers],[Code Project]],MATCH(MYCS[[#This Row],[Project Code and Name ]],DC[Code Project],0),6),"")</f>
        <v/>
      </c>
      <c r="F535" s="89"/>
      <c r="G535" s="89"/>
      <c r="H535" s="93"/>
      <c r="I535" s="93"/>
      <c r="J535" s="93"/>
      <c r="K535" s="93"/>
      <c r="L535" s="93"/>
      <c r="M535" s="93"/>
      <c r="N535" s="94">
        <f>J535+K535+L535+MYCS[[#This Row],[Non contractual commitments]]</f>
        <v>0</v>
      </c>
      <c r="O535" s="93"/>
      <c r="P535" s="93"/>
      <c r="Q535" s="93"/>
      <c r="R535" s="93"/>
      <c r="S535" s="93"/>
      <c r="T535" s="93"/>
      <c r="U535" s="94">
        <f>SUM(MYCS[[#This Row],[FY26-27 sum (signed)]:[Cumulative spending to end FY 24/25]],MYCS[[#This Row],[Approved budget FY 25/26]])</f>
        <v>0</v>
      </c>
      <c r="V535" s="95">
        <f>MYCS[[#This Row],[Total Project Commitments]]-MYCS[[#This Row],[Total approved cost of the project by DC (Value in UGX)]]</f>
        <v>0</v>
      </c>
      <c r="W535" s="89"/>
      <c r="X535" s="89"/>
      <c r="Y535" s="89"/>
      <c r="Z535" s="96"/>
    </row>
    <row r="536" spans="1:26" ht="21" x14ac:dyDescent="0.45">
      <c r="A536" s="89"/>
      <c r="B536" s="90" t="str">
        <f ca="1">IFERROR(OFFSET(DC[[#Headers],[Code Project]],MATCH(MYCS[[#This Row],[Project Code and Name ]],DC[Code Project],0),-3),"")</f>
        <v/>
      </c>
      <c r="C536" s="89"/>
      <c r="D536" s="91" t="str">
        <f ca="1">IFERROR(OFFSET(DC[[#Headers],[Code Project]],MATCH(MYCS[[#This Row],[Project Code and Name ]],DC[Code Project],0),1),"")</f>
        <v/>
      </c>
      <c r="E536" s="92" t="str">
        <f ca="1">IFERROR(OFFSET(DC[[#Headers],[Code Project]],MATCH(MYCS[[#This Row],[Project Code and Name ]],DC[Code Project],0),6),"")</f>
        <v/>
      </c>
      <c r="F536" s="89"/>
      <c r="G536" s="89"/>
      <c r="H536" s="93"/>
      <c r="I536" s="93"/>
      <c r="J536" s="93"/>
      <c r="K536" s="93"/>
      <c r="L536" s="93"/>
      <c r="M536" s="93"/>
      <c r="N536" s="94">
        <f>J536+K536+L536+MYCS[[#This Row],[Non contractual commitments]]</f>
        <v>0</v>
      </c>
      <c r="O536" s="93"/>
      <c r="P536" s="93"/>
      <c r="Q536" s="93"/>
      <c r="R536" s="93"/>
      <c r="S536" s="93"/>
      <c r="T536" s="93"/>
      <c r="U536" s="94">
        <f>SUM(MYCS[[#This Row],[FY26-27 sum (signed)]:[Cumulative spending to end FY 24/25]],MYCS[[#This Row],[Approved budget FY 25/26]])</f>
        <v>0</v>
      </c>
      <c r="V536" s="95">
        <f>MYCS[[#This Row],[Total Project Commitments]]-MYCS[[#This Row],[Total approved cost of the project by DC (Value in UGX)]]</f>
        <v>0</v>
      </c>
      <c r="W536" s="89"/>
      <c r="X536" s="89"/>
      <c r="Y536" s="89"/>
      <c r="Z536" s="96"/>
    </row>
    <row r="537" spans="1:26" ht="21" x14ac:dyDescent="0.45">
      <c r="A537" s="89"/>
      <c r="B537" s="90" t="str">
        <f ca="1">IFERROR(OFFSET(DC[[#Headers],[Code Project]],MATCH(MYCS[[#This Row],[Project Code and Name ]],DC[Code Project],0),-3),"")</f>
        <v/>
      </c>
      <c r="C537" s="89"/>
      <c r="D537" s="91" t="str">
        <f ca="1">IFERROR(OFFSET(DC[[#Headers],[Code Project]],MATCH(MYCS[[#This Row],[Project Code and Name ]],DC[Code Project],0),1),"")</f>
        <v/>
      </c>
      <c r="E537" s="92" t="str">
        <f ca="1">IFERROR(OFFSET(DC[[#Headers],[Code Project]],MATCH(MYCS[[#This Row],[Project Code and Name ]],DC[Code Project],0),6),"")</f>
        <v/>
      </c>
      <c r="F537" s="89"/>
      <c r="G537" s="89"/>
      <c r="H537" s="93"/>
      <c r="I537" s="93"/>
      <c r="J537" s="93"/>
      <c r="K537" s="93"/>
      <c r="L537" s="93"/>
      <c r="M537" s="93"/>
      <c r="N537" s="94">
        <f>J537+K537+L537+MYCS[[#This Row],[Non contractual commitments]]</f>
        <v>0</v>
      </c>
      <c r="O537" s="93"/>
      <c r="P537" s="93"/>
      <c r="Q537" s="93"/>
      <c r="R537" s="93"/>
      <c r="S537" s="93"/>
      <c r="T537" s="93"/>
      <c r="U537" s="94">
        <f>SUM(MYCS[[#This Row],[FY26-27 sum (signed)]:[Cumulative spending to end FY 24/25]],MYCS[[#This Row],[Approved budget FY 25/26]])</f>
        <v>0</v>
      </c>
      <c r="V537" s="95">
        <f>MYCS[[#This Row],[Total Project Commitments]]-MYCS[[#This Row],[Total approved cost of the project by DC (Value in UGX)]]</f>
        <v>0</v>
      </c>
      <c r="W537" s="89"/>
      <c r="X537" s="89"/>
      <c r="Y537" s="89"/>
      <c r="Z537" s="96"/>
    </row>
    <row r="538" spans="1:26" ht="21" x14ac:dyDescent="0.45">
      <c r="A538" s="89"/>
      <c r="B538" s="90" t="str">
        <f ca="1">IFERROR(OFFSET(DC[[#Headers],[Code Project]],MATCH(MYCS[[#This Row],[Project Code and Name ]],DC[Code Project],0),-3),"")</f>
        <v/>
      </c>
      <c r="C538" s="89"/>
      <c r="D538" s="91" t="str">
        <f ca="1">IFERROR(OFFSET(DC[[#Headers],[Code Project]],MATCH(MYCS[[#This Row],[Project Code and Name ]],DC[Code Project],0),1),"")</f>
        <v/>
      </c>
      <c r="E538" s="92" t="str">
        <f ca="1">IFERROR(OFFSET(DC[[#Headers],[Code Project]],MATCH(MYCS[[#This Row],[Project Code and Name ]],DC[Code Project],0),6),"")</f>
        <v/>
      </c>
      <c r="F538" s="89"/>
      <c r="G538" s="89"/>
      <c r="H538" s="93"/>
      <c r="I538" s="93"/>
      <c r="J538" s="93"/>
      <c r="K538" s="93"/>
      <c r="L538" s="93"/>
      <c r="M538" s="93"/>
      <c r="N538" s="94">
        <f>J538+K538+L538+MYCS[[#This Row],[Non contractual commitments]]</f>
        <v>0</v>
      </c>
      <c r="O538" s="93"/>
      <c r="P538" s="93"/>
      <c r="Q538" s="93"/>
      <c r="R538" s="93"/>
      <c r="S538" s="93"/>
      <c r="T538" s="93"/>
      <c r="U538" s="94">
        <f>SUM(MYCS[[#This Row],[FY26-27 sum (signed)]:[Cumulative spending to end FY 24/25]],MYCS[[#This Row],[Approved budget FY 25/26]])</f>
        <v>0</v>
      </c>
      <c r="V538" s="95">
        <f>MYCS[[#This Row],[Total Project Commitments]]-MYCS[[#This Row],[Total approved cost of the project by DC (Value in UGX)]]</f>
        <v>0</v>
      </c>
      <c r="W538" s="89"/>
      <c r="X538" s="89"/>
      <c r="Y538" s="89"/>
      <c r="Z538" s="96"/>
    </row>
    <row r="539" spans="1:26" ht="21" x14ac:dyDescent="0.45">
      <c r="A539" s="89"/>
      <c r="B539" s="90" t="str">
        <f ca="1">IFERROR(OFFSET(DC[[#Headers],[Code Project]],MATCH(MYCS[[#This Row],[Project Code and Name ]],DC[Code Project],0),-3),"")</f>
        <v/>
      </c>
      <c r="C539" s="89"/>
      <c r="D539" s="91" t="str">
        <f ca="1">IFERROR(OFFSET(DC[[#Headers],[Code Project]],MATCH(MYCS[[#This Row],[Project Code and Name ]],DC[Code Project],0),1),"")</f>
        <v/>
      </c>
      <c r="E539" s="92" t="str">
        <f ca="1">IFERROR(OFFSET(DC[[#Headers],[Code Project]],MATCH(MYCS[[#This Row],[Project Code and Name ]],DC[Code Project],0),6),"")</f>
        <v/>
      </c>
      <c r="F539" s="89"/>
      <c r="G539" s="89"/>
      <c r="H539" s="93"/>
      <c r="I539" s="93"/>
      <c r="J539" s="93"/>
      <c r="K539" s="93"/>
      <c r="L539" s="93"/>
      <c r="M539" s="93"/>
      <c r="N539" s="94">
        <f>J539+K539+L539+MYCS[[#This Row],[Non contractual commitments]]</f>
        <v>0</v>
      </c>
      <c r="O539" s="93"/>
      <c r="P539" s="93"/>
      <c r="Q539" s="93"/>
      <c r="R539" s="93"/>
      <c r="S539" s="93"/>
      <c r="T539" s="93"/>
      <c r="U539" s="94">
        <f>SUM(MYCS[[#This Row],[FY26-27 sum (signed)]:[Cumulative spending to end FY 24/25]],MYCS[[#This Row],[Approved budget FY 25/26]])</f>
        <v>0</v>
      </c>
      <c r="V539" s="95">
        <f>MYCS[[#This Row],[Total Project Commitments]]-MYCS[[#This Row],[Total approved cost of the project by DC (Value in UGX)]]</f>
        <v>0</v>
      </c>
      <c r="W539" s="89"/>
      <c r="X539" s="89"/>
      <c r="Y539" s="89"/>
      <c r="Z539" s="96"/>
    </row>
    <row r="540" spans="1:26" ht="21" x14ac:dyDescent="0.45">
      <c r="A540" s="89"/>
      <c r="B540" s="90" t="str">
        <f ca="1">IFERROR(OFFSET(DC[[#Headers],[Code Project]],MATCH(MYCS[[#This Row],[Project Code and Name ]],DC[Code Project],0),-3),"")</f>
        <v/>
      </c>
      <c r="C540" s="89"/>
      <c r="D540" s="91" t="str">
        <f ca="1">IFERROR(OFFSET(DC[[#Headers],[Code Project]],MATCH(MYCS[[#This Row],[Project Code and Name ]],DC[Code Project],0),1),"")</f>
        <v/>
      </c>
      <c r="E540" s="92" t="str">
        <f ca="1">IFERROR(OFFSET(DC[[#Headers],[Code Project]],MATCH(MYCS[[#This Row],[Project Code and Name ]],DC[Code Project],0),6),"")</f>
        <v/>
      </c>
      <c r="F540" s="89"/>
      <c r="G540" s="89"/>
      <c r="H540" s="93"/>
      <c r="I540" s="93"/>
      <c r="J540" s="93"/>
      <c r="K540" s="93"/>
      <c r="L540" s="93"/>
      <c r="M540" s="93"/>
      <c r="N540" s="94">
        <f>J540+K540+L540+MYCS[[#This Row],[Non contractual commitments]]</f>
        <v>0</v>
      </c>
      <c r="O540" s="93"/>
      <c r="P540" s="93"/>
      <c r="Q540" s="93"/>
      <c r="R540" s="93"/>
      <c r="S540" s="93"/>
      <c r="T540" s="93"/>
      <c r="U540" s="94">
        <f>SUM(MYCS[[#This Row],[FY26-27 sum (signed)]:[Cumulative spending to end FY 24/25]],MYCS[[#This Row],[Approved budget FY 25/26]])</f>
        <v>0</v>
      </c>
      <c r="V540" s="95">
        <f>MYCS[[#This Row],[Total Project Commitments]]-MYCS[[#This Row],[Total approved cost of the project by DC (Value in UGX)]]</f>
        <v>0</v>
      </c>
      <c r="W540" s="89"/>
      <c r="X540" s="89"/>
      <c r="Y540" s="89"/>
      <c r="Z540" s="96"/>
    </row>
    <row r="541" spans="1:26" ht="21" x14ac:dyDescent="0.45">
      <c r="A541" s="89"/>
      <c r="B541" s="90" t="str">
        <f ca="1">IFERROR(OFFSET(DC[[#Headers],[Code Project]],MATCH(MYCS[[#This Row],[Project Code and Name ]],DC[Code Project],0),-3),"")</f>
        <v/>
      </c>
      <c r="C541" s="89"/>
      <c r="D541" s="91" t="str">
        <f ca="1">IFERROR(OFFSET(DC[[#Headers],[Code Project]],MATCH(MYCS[[#This Row],[Project Code and Name ]],DC[Code Project],0),1),"")</f>
        <v/>
      </c>
      <c r="E541" s="92" t="str">
        <f ca="1">IFERROR(OFFSET(DC[[#Headers],[Code Project]],MATCH(MYCS[[#This Row],[Project Code and Name ]],DC[Code Project],0),6),"")</f>
        <v/>
      </c>
      <c r="F541" s="89"/>
      <c r="G541" s="89"/>
      <c r="H541" s="93"/>
      <c r="I541" s="93"/>
      <c r="J541" s="93"/>
      <c r="K541" s="93"/>
      <c r="L541" s="93"/>
      <c r="M541" s="93"/>
      <c r="N541" s="94">
        <f>J541+K541+L541+MYCS[[#This Row],[Non contractual commitments]]</f>
        <v>0</v>
      </c>
      <c r="O541" s="93"/>
      <c r="P541" s="93"/>
      <c r="Q541" s="93"/>
      <c r="R541" s="93"/>
      <c r="S541" s="93"/>
      <c r="T541" s="93"/>
      <c r="U541" s="94">
        <f>SUM(MYCS[[#This Row],[FY26-27 sum (signed)]:[Cumulative spending to end FY 24/25]],MYCS[[#This Row],[Approved budget FY 25/26]])</f>
        <v>0</v>
      </c>
      <c r="V541" s="95">
        <f>MYCS[[#This Row],[Total Project Commitments]]-MYCS[[#This Row],[Total approved cost of the project by DC (Value in UGX)]]</f>
        <v>0</v>
      </c>
      <c r="W541" s="89"/>
      <c r="X541" s="89"/>
      <c r="Y541" s="89"/>
      <c r="Z541" s="96"/>
    </row>
    <row r="542" spans="1:26" ht="21" x14ac:dyDescent="0.45">
      <c r="A542" s="89"/>
      <c r="B542" s="90" t="str">
        <f ca="1">IFERROR(OFFSET(DC[[#Headers],[Code Project]],MATCH(MYCS[[#This Row],[Project Code and Name ]],DC[Code Project],0),-3),"")</f>
        <v/>
      </c>
      <c r="C542" s="89"/>
      <c r="D542" s="91" t="str">
        <f ca="1">IFERROR(OFFSET(DC[[#Headers],[Code Project]],MATCH(MYCS[[#This Row],[Project Code and Name ]],DC[Code Project],0),1),"")</f>
        <v/>
      </c>
      <c r="E542" s="92" t="str">
        <f ca="1">IFERROR(OFFSET(DC[[#Headers],[Code Project]],MATCH(MYCS[[#This Row],[Project Code and Name ]],DC[Code Project],0),6),"")</f>
        <v/>
      </c>
      <c r="F542" s="89"/>
      <c r="G542" s="89"/>
      <c r="H542" s="93"/>
      <c r="I542" s="93"/>
      <c r="J542" s="93"/>
      <c r="K542" s="93"/>
      <c r="L542" s="93"/>
      <c r="M542" s="93"/>
      <c r="N542" s="94">
        <f>J542+K542+L542+MYCS[[#This Row],[Non contractual commitments]]</f>
        <v>0</v>
      </c>
      <c r="O542" s="93"/>
      <c r="P542" s="93"/>
      <c r="Q542" s="93"/>
      <c r="R542" s="93"/>
      <c r="S542" s="93"/>
      <c r="T542" s="93"/>
      <c r="U542" s="94">
        <f>SUM(MYCS[[#This Row],[FY26-27 sum (signed)]:[Cumulative spending to end FY 24/25]],MYCS[[#This Row],[Approved budget FY 25/26]])</f>
        <v>0</v>
      </c>
      <c r="V542" s="95">
        <f>MYCS[[#This Row],[Total Project Commitments]]-MYCS[[#This Row],[Total approved cost of the project by DC (Value in UGX)]]</f>
        <v>0</v>
      </c>
      <c r="W542" s="89"/>
      <c r="X542" s="89"/>
      <c r="Y542" s="89"/>
      <c r="Z542" s="96"/>
    </row>
    <row r="543" spans="1:26" ht="21" x14ac:dyDescent="0.45">
      <c r="A543" s="89"/>
      <c r="B543" s="90" t="str">
        <f ca="1">IFERROR(OFFSET(DC[[#Headers],[Code Project]],MATCH(MYCS[[#This Row],[Project Code and Name ]],DC[Code Project],0),-3),"")</f>
        <v/>
      </c>
      <c r="C543" s="89"/>
      <c r="D543" s="91" t="str">
        <f ca="1">IFERROR(OFFSET(DC[[#Headers],[Code Project]],MATCH(MYCS[[#This Row],[Project Code and Name ]],DC[Code Project],0),1),"")</f>
        <v/>
      </c>
      <c r="E543" s="92" t="str">
        <f ca="1">IFERROR(OFFSET(DC[[#Headers],[Code Project]],MATCH(MYCS[[#This Row],[Project Code and Name ]],DC[Code Project],0),6),"")</f>
        <v/>
      </c>
      <c r="F543" s="89"/>
      <c r="G543" s="89"/>
      <c r="H543" s="93"/>
      <c r="I543" s="93"/>
      <c r="J543" s="93"/>
      <c r="K543" s="93"/>
      <c r="L543" s="93"/>
      <c r="M543" s="93"/>
      <c r="N543" s="94">
        <f>J543+K543+L543+MYCS[[#This Row],[Non contractual commitments]]</f>
        <v>0</v>
      </c>
      <c r="O543" s="93"/>
      <c r="P543" s="93"/>
      <c r="Q543" s="93"/>
      <c r="R543" s="93"/>
      <c r="S543" s="93"/>
      <c r="T543" s="93"/>
      <c r="U543" s="94">
        <f>SUM(MYCS[[#This Row],[FY26-27 sum (signed)]:[Cumulative spending to end FY 24/25]],MYCS[[#This Row],[Approved budget FY 25/26]])</f>
        <v>0</v>
      </c>
      <c r="V543" s="95">
        <f>MYCS[[#This Row],[Total Project Commitments]]-MYCS[[#This Row],[Total approved cost of the project by DC (Value in UGX)]]</f>
        <v>0</v>
      </c>
      <c r="W543" s="89"/>
      <c r="X543" s="89"/>
      <c r="Y543" s="89"/>
      <c r="Z543" s="96"/>
    </row>
    <row r="544" spans="1:26" ht="21" x14ac:dyDescent="0.45">
      <c r="A544" s="89"/>
      <c r="B544" s="90" t="str">
        <f ca="1">IFERROR(OFFSET(DC[[#Headers],[Code Project]],MATCH(MYCS[[#This Row],[Project Code and Name ]],DC[Code Project],0),-3),"")</f>
        <v/>
      </c>
      <c r="C544" s="89"/>
      <c r="D544" s="91" t="str">
        <f ca="1">IFERROR(OFFSET(DC[[#Headers],[Code Project]],MATCH(MYCS[[#This Row],[Project Code and Name ]],DC[Code Project],0),1),"")</f>
        <v/>
      </c>
      <c r="E544" s="92" t="str">
        <f ca="1">IFERROR(OFFSET(DC[[#Headers],[Code Project]],MATCH(MYCS[[#This Row],[Project Code and Name ]],DC[Code Project],0),6),"")</f>
        <v/>
      </c>
      <c r="F544" s="89"/>
      <c r="G544" s="89"/>
      <c r="H544" s="93"/>
      <c r="I544" s="93"/>
      <c r="J544" s="93"/>
      <c r="K544" s="93"/>
      <c r="L544" s="93"/>
      <c r="M544" s="93"/>
      <c r="N544" s="94">
        <f>J544+K544+L544+MYCS[[#This Row],[Non contractual commitments]]</f>
        <v>0</v>
      </c>
      <c r="O544" s="93"/>
      <c r="P544" s="93"/>
      <c r="Q544" s="93"/>
      <c r="R544" s="93"/>
      <c r="S544" s="93"/>
      <c r="T544" s="93"/>
      <c r="U544" s="94">
        <f>SUM(MYCS[[#This Row],[FY26-27 sum (signed)]:[Cumulative spending to end FY 24/25]],MYCS[[#This Row],[Approved budget FY 25/26]])</f>
        <v>0</v>
      </c>
      <c r="V544" s="95">
        <f>MYCS[[#This Row],[Total Project Commitments]]-MYCS[[#This Row],[Total approved cost of the project by DC (Value in UGX)]]</f>
        <v>0</v>
      </c>
      <c r="W544" s="89"/>
      <c r="X544" s="89"/>
      <c r="Y544" s="89"/>
      <c r="Z544" s="96"/>
    </row>
    <row r="545" spans="1:26" ht="21" x14ac:dyDescent="0.45">
      <c r="A545" s="89"/>
      <c r="B545" s="90" t="str">
        <f ca="1">IFERROR(OFFSET(DC[[#Headers],[Code Project]],MATCH(MYCS[[#This Row],[Project Code and Name ]],DC[Code Project],0),-3),"")</f>
        <v/>
      </c>
      <c r="C545" s="89"/>
      <c r="D545" s="91" t="str">
        <f ca="1">IFERROR(OFFSET(DC[[#Headers],[Code Project]],MATCH(MYCS[[#This Row],[Project Code and Name ]],DC[Code Project],0),1),"")</f>
        <v/>
      </c>
      <c r="E545" s="92" t="str">
        <f ca="1">IFERROR(OFFSET(DC[[#Headers],[Code Project]],MATCH(MYCS[[#This Row],[Project Code and Name ]],DC[Code Project],0),6),"")</f>
        <v/>
      </c>
      <c r="F545" s="89"/>
      <c r="G545" s="89"/>
      <c r="H545" s="93"/>
      <c r="I545" s="93"/>
      <c r="J545" s="93"/>
      <c r="K545" s="93"/>
      <c r="L545" s="93"/>
      <c r="M545" s="93"/>
      <c r="N545" s="94">
        <f>J545+K545+L545+MYCS[[#This Row],[Non contractual commitments]]</f>
        <v>0</v>
      </c>
      <c r="O545" s="93"/>
      <c r="P545" s="93"/>
      <c r="Q545" s="93"/>
      <c r="R545" s="93"/>
      <c r="S545" s="93"/>
      <c r="T545" s="93"/>
      <c r="U545" s="94">
        <f>SUM(MYCS[[#This Row],[FY26-27 sum (signed)]:[Cumulative spending to end FY 24/25]],MYCS[[#This Row],[Approved budget FY 25/26]])</f>
        <v>0</v>
      </c>
      <c r="V545" s="95">
        <f>MYCS[[#This Row],[Total Project Commitments]]-MYCS[[#This Row],[Total approved cost of the project by DC (Value in UGX)]]</f>
        <v>0</v>
      </c>
      <c r="W545" s="89"/>
      <c r="X545" s="89"/>
      <c r="Y545" s="89"/>
      <c r="Z545" s="96"/>
    </row>
    <row r="546" spans="1:26" ht="21" x14ac:dyDescent="0.45">
      <c r="A546" s="89"/>
      <c r="B546" s="90" t="str">
        <f ca="1">IFERROR(OFFSET(DC[[#Headers],[Code Project]],MATCH(MYCS[[#This Row],[Project Code and Name ]],DC[Code Project],0),-3),"")</f>
        <v/>
      </c>
      <c r="C546" s="89"/>
      <c r="D546" s="91" t="str">
        <f ca="1">IFERROR(OFFSET(DC[[#Headers],[Code Project]],MATCH(MYCS[[#This Row],[Project Code and Name ]],DC[Code Project],0),1),"")</f>
        <v/>
      </c>
      <c r="E546" s="92" t="str">
        <f ca="1">IFERROR(OFFSET(DC[[#Headers],[Code Project]],MATCH(MYCS[[#This Row],[Project Code and Name ]],DC[Code Project],0),6),"")</f>
        <v/>
      </c>
      <c r="F546" s="89"/>
      <c r="G546" s="89"/>
      <c r="H546" s="93"/>
      <c r="I546" s="93"/>
      <c r="J546" s="93"/>
      <c r="K546" s="93"/>
      <c r="L546" s="93"/>
      <c r="M546" s="93"/>
      <c r="N546" s="94">
        <f>J546+K546+L546+MYCS[[#This Row],[Non contractual commitments]]</f>
        <v>0</v>
      </c>
      <c r="O546" s="93"/>
      <c r="P546" s="93"/>
      <c r="Q546" s="93"/>
      <c r="R546" s="93"/>
      <c r="S546" s="93"/>
      <c r="T546" s="93"/>
      <c r="U546" s="94">
        <f>SUM(MYCS[[#This Row],[FY26-27 sum (signed)]:[Cumulative spending to end FY 24/25]],MYCS[[#This Row],[Approved budget FY 25/26]])</f>
        <v>0</v>
      </c>
      <c r="V546" s="95">
        <f>MYCS[[#This Row],[Total Project Commitments]]-MYCS[[#This Row],[Total approved cost of the project by DC (Value in UGX)]]</f>
        <v>0</v>
      </c>
      <c r="W546" s="89"/>
      <c r="X546" s="89"/>
      <c r="Y546" s="89"/>
      <c r="Z546" s="96"/>
    </row>
    <row r="547" spans="1:26" ht="21" x14ac:dyDescent="0.45">
      <c r="A547" s="89"/>
      <c r="B547" s="90" t="str">
        <f ca="1">IFERROR(OFFSET(DC[[#Headers],[Code Project]],MATCH(MYCS[[#This Row],[Project Code and Name ]],DC[Code Project],0),-3),"")</f>
        <v/>
      </c>
      <c r="C547" s="89"/>
      <c r="D547" s="91" t="str">
        <f ca="1">IFERROR(OFFSET(DC[[#Headers],[Code Project]],MATCH(MYCS[[#This Row],[Project Code and Name ]],DC[Code Project],0),1),"")</f>
        <v/>
      </c>
      <c r="E547" s="92" t="str">
        <f ca="1">IFERROR(OFFSET(DC[[#Headers],[Code Project]],MATCH(MYCS[[#This Row],[Project Code and Name ]],DC[Code Project],0),6),"")</f>
        <v/>
      </c>
      <c r="F547" s="89"/>
      <c r="G547" s="89"/>
      <c r="H547" s="93"/>
      <c r="I547" s="93"/>
      <c r="J547" s="93"/>
      <c r="K547" s="93"/>
      <c r="L547" s="93"/>
      <c r="M547" s="93"/>
      <c r="N547" s="94">
        <f>J547+K547+L547+MYCS[[#This Row],[Non contractual commitments]]</f>
        <v>0</v>
      </c>
      <c r="O547" s="93"/>
      <c r="P547" s="93"/>
      <c r="Q547" s="93"/>
      <c r="R547" s="93"/>
      <c r="S547" s="93"/>
      <c r="T547" s="93"/>
      <c r="U547" s="94">
        <f>SUM(MYCS[[#This Row],[FY26-27 sum (signed)]:[Cumulative spending to end FY 24/25]],MYCS[[#This Row],[Approved budget FY 25/26]])</f>
        <v>0</v>
      </c>
      <c r="V547" s="95">
        <f>MYCS[[#This Row],[Total Project Commitments]]-MYCS[[#This Row],[Total approved cost of the project by DC (Value in UGX)]]</f>
        <v>0</v>
      </c>
      <c r="W547" s="89"/>
      <c r="X547" s="89"/>
      <c r="Y547" s="89"/>
      <c r="Z547" s="96"/>
    </row>
    <row r="548" spans="1:26" ht="21" x14ac:dyDescent="0.45">
      <c r="A548" s="89"/>
      <c r="B548" s="90" t="str">
        <f ca="1">IFERROR(OFFSET(DC[[#Headers],[Code Project]],MATCH(MYCS[[#This Row],[Project Code and Name ]],DC[Code Project],0),-3),"")</f>
        <v/>
      </c>
      <c r="C548" s="89"/>
      <c r="D548" s="91" t="str">
        <f ca="1">IFERROR(OFFSET(DC[[#Headers],[Code Project]],MATCH(MYCS[[#This Row],[Project Code and Name ]],DC[Code Project],0),1),"")</f>
        <v/>
      </c>
      <c r="E548" s="92" t="str">
        <f ca="1">IFERROR(OFFSET(DC[[#Headers],[Code Project]],MATCH(MYCS[[#This Row],[Project Code and Name ]],DC[Code Project],0),6),"")</f>
        <v/>
      </c>
      <c r="F548" s="89"/>
      <c r="G548" s="89"/>
      <c r="H548" s="93"/>
      <c r="I548" s="93"/>
      <c r="J548" s="93"/>
      <c r="K548" s="93"/>
      <c r="L548" s="93"/>
      <c r="M548" s="93"/>
      <c r="N548" s="94">
        <f>J548+K548+L548+MYCS[[#This Row],[Non contractual commitments]]</f>
        <v>0</v>
      </c>
      <c r="O548" s="93"/>
      <c r="P548" s="93"/>
      <c r="Q548" s="93"/>
      <c r="R548" s="93"/>
      <c r="S548" s="93"/>
      <c r="T548" s="93"/>
      <c r="U548" s="94">
        <f>SUM(MYCS[[#This Row],[FY26-27 sum (signed)]:[Cumulative spending to end FY 24/25]],MYCS[[#This Row],[Approved budget FY 25/26]])</f>
        <v>0</v>
      </c>
      <c r="V548" s="95">
        <f>MYCS[[#This Row],[Total Project Commitments]]-MYCS[[#This Row],[Total approved cost of the project by DC (Value in UGX)]]</f>
        <v>0</v>
      </c>
      <c r="W548" s="89"/>
      <c r="X548" s="89"/>
      <c r="Y548" s="89"/>
      <c r="Z548" s="96"/>
    </row>
    <row r="549" spans="1:26" ht="21" x14ac:dyDescent="0.45">
      <c r="A549" s="89"/>
      <c r="B549" s="90" t="str">
        <f ca="1">IFERROR(OFFSET(DC[[#Headers],[Code Project]],MATCH(MYCS[[#This Row],[Project Code and Name ]],DC[Code Project],0),-3),"")</f>
        <v/>
      </c>
      <c r="C549" s="89"/>
      <c r="D549" s="91" t="str">
        <f ca="1">IFERROR(OFFSET(DC[[#Headers],[Code Project]],MATCH(MYCS[[#This Row],[Project Code and Name ]],DC[Code Project],0),1),"")</f>
        <v/>
      </c>
      <c r="E549" s="92" t="str">
        <f ca="1">IFERROR(OFFSET(DC[[#Headers],[Code Project]],MATCH(MYCS[[#This Row],[Project Code and Name ]],DC[Code Project],0),6),"")</f>
        <v/>
      </c>
      <c r="F549" s="89"/>
      <c r="G549" s="89"/>
      <c r="H549" s="93"/>
      <c r="I549" s="93"/>
      <c r="J549" s="93"/>
      <c r="K549" s="93"/>
      <c r="L549" s="93"/>
      <c r="M549" s="93"/>
      <c r="N549" s="94">
        <f>J549+K549+L549+MYCS[[#This Row],[Non contractual commitments]]</f>
        <v>0</v>
      </c>
      <c r="O549" s="93"/>
      <c r="P549" s="93"/>
      <c r="Q549" s="93"/>
      <c r="R549" s="93"/>
      <c r="S549" s="93"/>
      <c r="T549" s="93"/>
      <c r="U549" s="94">
        <f>SUM(MYCS[[#This Row],[FY26-27 sum (signed)]:[Cumulative spending to end FY 24/25]],MYCS[[#This Row],[Approved budget FY 25/26]])</f>
        <v>0</v>
      </c>
      <c r="V549" s="95">
        <f>MYCS[[#This Row],[Total Project Commitments]]-MYCS[[#This Row],[Total approved cost of the project by DC (Value in UGX)]]</f>
        <v>0</v>
      </c>
      <c r="W549" s="89"/>
      <c r="X549" s="89"/>
      <c r="Y549" s="89"/>
      <c r="Z549" s="96"/>
    </row>
    <row r="550" spans="1:26" ht="21" x14ac:dyDescent="0.45">
      <c r="A550" s="89"/>
      <c r="B550" s="90" t="str">
        <f ca="1">IFERROR(OFFSET(DC[[#Headers],[Code Project]],MATCH(MYCS[[#This Row],[Project Code and Name ]],DC[Code Project],0),-3),"")</f>
        <v/>
      </c>
      <c r="C550" s="89"/>
      <c r="D550" s="91" t="str">
        <f ca="1">IFERROR(OFFSET(DC[[#Headers],[Code Project]],MATCH(MYCS[[#This Row],[Project Code and Name ]],DC[Code Project],0),1),"")</f>
        <v/>
      </c>
      <c r="E550" s="92" t="str">
        <f ca="1">IFERROR(OFFSET(DC[[#Headers],[Code Project]],MATCH(MYCS[[#This Row],[Project Code and Name ]],DC[Code Project],0),6),"")</f>
        <v/>
      </c>
      <c r="F550" s="89"/>
      <c r="G550" s="89"/>
      <c r="H550" s="93"/>
      <c r="I550" s="93"/>
      <c r="J550" s="93"/>
      <c r="K550" s="93"/>
      <c r="L550" s="93"/>
      <c r="M550" s="93"/>
      <c r="N550" s="94">
        <f>J550+K550+L550+MYCS[[#This Row],[Non contractual commitments]]</f>
        <v>0</v>
      </c>
      <c r="O550" s="93"/>
      <c r="P550" s="93"/>
      <c r="Q550" s="93"/>
      <c r="R550" s="93"/>
      <c r="S550" s="93"/>
      <c r="T550" s="93"/>
      <c r="U550" s="94">
        <f>SUM(MYCS[[#This Row],[FY26-27 sum (signed)]:[Cumulative spending to end FY 24/25]],MYCS[[#This Row],[Approved budget FY 25/26]])</f>
        <v>0</v>
      </c>
      <c r="V550" s="95">
        <f>MYCS[[#This Row],[Total Project Commitments]]-MYCS[[#This Row],[Total approved cost of the project by DC (Value in UGX)]]</f>
        <v>0</v>
      </c>
      <c r="W550" s="89"/>
      <c r="X550" s="89"/>
      <c r="Y550" s="89"/>
      <c r="Z550" s="96"/>
    </row>
    <row r="551" spans="1:26" ht="21" x14ac:dyDescent="0.45">
      <c r="A551" s="89"/>
      <c r="B551" s="90" t="str">
        <f ca="1">IFERROR(OFFSET(DC[[#Headers],[Code Project]],MATCH(MYCS[[#This Row],[Project Code and Name ]],DC[Code Project],0),-3),"")</f>
        <v/>
      </c>
      <c r="C551" s="89"/>
      <c r="D551" s="91" t="str">
        <f ca="1">IFERROR(OFFSET(DC[[#Headers],[Code Project]],MATCH(MYCS[[#This Row],[Project Code and Name ]],DC[Code Project],0),1),"")</f>
        <v/>
      </c>
      <c r="E551" s="92" t="str">
        <f ca="1">IFERROR(OFFSET(DC[[#Headers],[Code Project]],MATCH(MYCS[[#This Row],[Project Code and Name ]],DC[Code Project],0),6),"")</f>
        <v/>
      </c>
      <c r="F551" s="89"/>
      <c r="G551" s="89"/>
      <c r="H551" s="93"/>
      <c r="I551" s="93"/>
      <c r="J551" s="93"/>
      <c r="K551" s="93"/>
      <c r="L551" s="93"/>
      <c r="M551" s="93"/>
      <c r="N551" s="94">
        <f>J551+K551+L551+MYCS[[#This Row],[Non contractual commitments]]</f>
        <v>0</v>
      </c>
      <c r="O551" s="93"/>
      <c r="P551" s="93"/>
      <c r="Q551" s="93"/>
      <c r="R551" s="93"/>
      <c r="S551" s="93"/>
      <c r="T551" s="93"/>
      <c r="U551" s="94">
        <f>SUM(MYCS[[#This Row],[FY26-27 sum (signed)]:[Cumulative spending to end FY 24/25]],MYCS[[#This Row],[Approved budget FY 25/26]])</f>
        <v>0</v>
      </c>
      <c r="V551" s="95">
        <f>MYCS[[#This Row],[Total Project Commitments]]-MYCS[[#This Row],[Total approved cost of the project by DC (Value in UGX)]]</f>
        <v>0</v>
      </c>
      <c r="W551" s="89"/>
      <c r="X551" s="89"/>
      <c r="Y551" s="89"/>
      <c r="Z551" s="96"/>
    </row>
    <row r="552" spans="1:26" ht="21" x14ac:dyDescent="0.45">
      <c r="A552" s="89"/>
      <c r="B552" s="90" t="str">
        <f ca="1">IFERROR(OFFSET(DC[[#Headers],[Code Project]],MATCH(MYCS[[#This Row],[Project Code and Name ]],DC[Code Project],0),-3),"")</f>
        <v/>
      </c>
      <c r="C552" s="89"/>
      <c r="D552" s="91" t="str">
        <f ca="1">IFERROR(OFFSET(DC[[#Headers],[Code Project]],MATCH(MYCS[[#This Row],[Project Code and Name ]],DC[Code Project],0),1),"")</f>
        <v/>
      </c>
      <c r="E552" s="92" t="str">
        <f ca="1">IFERROR(OFFSET(DC[[#Headers],[Code Project]],MATCH(MYCS[[#This Row],[Project Code and Name ]],DC[Code Project],0),6),"")</f>
        <v/>
      </c>
      <c r="F552" s="89"/>
      <c r="G552" s="89"/>
      <c r="H552" s="93"/>
      <c r="I552" s="93"/>
      <c r="J552" s="93"/>
      <c r="K552" s="93"/>
      <c r="L552" s="93"/>
      <c r="M552" s="93"/>
      <c r="N552" s="94">
        <f>J552+K552+L552+MYCS[[#This Row],[Non contractual commitments]]</f>
        <v>0</v>
      </c>
      <c r="O552" s="93"/>
      <c r="P552" s="93"/>
      <c r="Q552" s="93"/>
      <c r="R552" s="93"/>
      <c r="S552" s="93"/>
      <c r="T552" s="93"/>
      <c r="U552" s="94">
        <f>SUM(MYCS[[#This Row],[FY26-27 sum (signed)]:[Cumulative spending to end FY 24/25]],MYCS[[#This Row],[Approved budget FY 25/26]])</f>
        <v>0</v>
      </c>
      <c r="V552" s="95">
        <f>MYCS[[#This Row],[Total Project Commitments]]-MYCS[[#This Row],[Total approved cost of the project by DC (Value in UGX)]]</f>
        <v>0</v>
      </c>
      <c r="W552" s="89"/>
      <c r="X552" s="89"/>
      <c r="Y552" s="89"/>
      <c r="Z552" s="96"/>
    </row>
    <row r="553" spans="1:26" ht="21" x14ac:dyDescent="0.45">
      <c r="A553" s="89"/>
      <c r="B553" s="90" t="str">
        <f ca="1">IFERROR(OFFSET(DC[[#Headers],[Code Project]],MATCH(MYCS[[#This Row],[Project Code and Name ]],DC[Code Project],0),-3),"")</f>
        <v/>
      </c>
      <c r="C553" s="89"/>
      <c r="D553" s="91" t="str">
        <f ca="1">IFERROR(OFFSET(DC[[#Headers],[Code Project]],MATCH(MYCS[[#This Row],[Project Code and Name ]],DC[Code Project],0),1),"")</f>
        <v/>
      </c>
      <c r="E553" s="92" t="str">
        <f ca="1">IFERROR(OFFSET(DC[[#Headers],[Code Project]],MATCH(MYCS[[#This Row],[Project Code and Name ]],DC[Code Project],0),6),"")</f>
        <v/>
      </c>
      <c r="F553" s="89"/>
      <c r="G553" s="89"/>
      <c r="H553" s="93"/>
      <c r="I553" s="93"/>
      <c r="J553" s="93"/>
      <c r="K553" s="93"/>
      <c r="L553" s="93"/>
      <c r="M553" s="93"/>
      <c r="N553" s="94">
        <f>J553+K553+L553+MYCS[[#This Row],[Non contractual commitments]]</f>
        <v>0</v>
      </c>
      <c r="O553" s="93"/>
      <c r="P553" s="93"/>
      <c r="Q553" s="93"/>
      <c r="R553" s="93"/>
      <c r="S553" s="93"/>
      <c r="T553" s="93"/>
      <c r="U553" s="94">
        <f>SUM(MYCS[[#This Row],[FY26-27 sum (signed)]:[Cumulative spending to end FY 24/25]],MYCS[[#This Row],[Approved budget FY 25/26]])</f>
        <v>0</v>
      </c>
      <c r="V553" s="95">
        <f>MYCS[[#This Row],[Total Project Commitments]]-MYCS[[#This Row],[Total approved cost of the project by DC (Value in UGX)]]</f>
        <v>0</v>
      </c>
      <c r="W553" s="89"/>
      <c r="X553" s="89"/>
      <c r="Y553" s="89"/>
      <c r="Z553" s="96"/>
    </row>
    <row r="554" spans="1:26" ht="21" x14ac:dyDescent="0.45">
      <c r="A554" s="89"/>
      <c r="B554" s="90" t="str">
        <f ca="1">IFERROR(OFFSET(DC[[#Headers],[Code Project]],MATCH(MYCS[[#This Row],[Project Code and Name ]],DC[Code Project],0),-3),"")</f>
        <v/>
      </c>
      <c r="C554" s="89"/>
      <c r="D554" s="91" t="str">
        <f ca="1">IFERROR(OFFSET(DC[[#Headers],[Code Project]],MATCH(MYCS[[#This Row],[Project Code and Name ]],DC[Code Project],0),1),"")</f>
        <v/>
      </c>
      <c r="E554" s="92" t="str">
        <f ca="1">IFERROR(OFFSET(DC[[#Headers],[Code Project]],MATCH(MYCS[[#This Row],[Project Code and Name ]],DC[Code Project],0),6),"")</f>
        <v/>
      </c>
      <c r="F554" s="89"/>
      <c r="G554" s="89"/>
      <c r="H554" s="93"/>
      <c r="I554" s="93"/>
      <c r="J554" s="93"/>
      <c r="K554" s="93"/>
      <c r="L554" s="93"/>
      <c r="M554" s="93"/>
      <c r="N554" s="94">
        <f>J554+K554+L554+MYCS[[#This Row],[Non contractual commitments]]</f>
        <v>0</v>
      </c>
      <c r="O554" s="93"/>
      <c r="P554" s="93"/>
      <c r="Q554" s="93"/>
      <c r="R554" s="93"/>
      <c r="S554" s="93"/>
      <c r="T554" s="93"/>
      <c r="U554" s="94">
        <f>SUM(MYCS[[#This Row],[FY26-27 sum (signed)]:[Cumulative spending to end FY 24/25]],MYCS[[#This Row],[Approved budget FY 25/26]])</f>
        <v>0</v>
      </c>
      <c r="V554" s="95">
        <f>MYCS[[#This Row],[Total Project Commitments]]-MYCS[[#This Row],[Total approved cost of the project by DC (Value in UGX)]]</f>
        <v>0</v>
      </c>
      <c r="W554" s="89"/>
      <c r="X554" s="89"/>
      <c r="Y554" s="89"/>
      <c r="Z554" s="96"/>
    </row>
    <row r="555" spans="1:26" ht="21" x14ac:dyDescent="0.45">
      <c r="A555" s="89"/>
      <c r="B555" s="90" t="str">
        <f ca="1">IFERROR(OFFSET(DC[[#Headers],[Code Project]],MATCH(MYCS[[#This Row],[Project Code and Name ]],DC[Code Project],0),-3),"")</f>
        <v/>
      </c>
      <c r="C555" s="89"/>
      <c r="D555" s="91" t="str">
        <f ca="1">IFERROR(OFFSET(DC[[#Headers],[Code Project]],MATCH(MYCS[[#This Row],[Project Code and Name ]],DC[Code Project],0),1),"")</f>
        <v/>
      </c>
      <c r="E555" s="92" t="str">
        <f ca="1">IFERROR(OFFSET(DC[[#Headers],[Code Project]],MATCH(MYCS[[#This Row],[Project Code and Name ]],DC[Code Project],0),6),"")</f>
        <v/>
      </c>
      <c r="F555" s="89"/>
      <c r="G555" s="89"/>
      <c r="H555" s="93"/>
      <c r="I555" s="93"/>
      <c r="J555" s="93"/>
      <c r="K555" s="93"/>
      <c r="L555" s="93"/>
      <c r="M555" s="93"/>
      <c r="N555" s="94">
        <f>J555+K555+L555+MYCS[[#This Row],[Non contractual commitments]]</f>
        <v>0</v>
      </c>
      <c r="O555" s="93"/>
      <c r="P555" s="93"/>
      <c r="Q555" s="93"/>
      <c r="R555" s="93"/>
      <c r="S555" s="93"/>
      <c r="T555" s="93"/>
      <c r="U555" s="94">
        <f>SUM(MYCS[[#This Row],[FY26-27 sum (signed)]:[Cumulative spending to end FY 24/25]],MYCS[[#This Row],[Approved budget FY 25/26]])</f>
        <v>0</v>
      </c>
      <c r="V555" s="95">
        <f>MYCS[[#This Row],[Total Project Commitments]]-MYCS[[#This Row],[Total approved cost of the project by DC (Value in UGX)]]</f>
        <v>0</v>
      </c>
      <c r="W555" s="89"/>
      <c r="X555" s="89"/>
      <c r="Y555" s="89"/>
      <c r="Z555" s="96"/>
    </row>
    <row r="556" spans="1:26" ht="21" x14ac:dyDescent="0.45">
      <c r="A556" s="89"/>
      <c r="B556" s="90" t="str">
        <f ca="1">IFERROR(OFFSET(DC[[#Headers],[Code Project]],MATCH(MYCS[[#This Row],[Project Code and Name ]],DC[Code Project],0),-3),"")</f>
        <v/>
      </c>
      <c r="C556" s="89"/>
      <c r="D556" s="91" t="str">
        <f ca="1">IFERROR(OFFSET(DC[[#Headers],[Code Project]],MATCH(MYCS[[#This Row],[Project Code and Name ]],DC[Code Project],0),1),"")</f>
        <v/>
      </c>
      <c r="E556" s="92" t="str">
        <f ca="1">IFERROR(OFFSET(DC[[#Headers],[Code Project]],MATCH(MYCS[[#This Row],[Project Code and Name ]],DC[Code Project],0),6),"")</f>
        <v/>
      </c>
      <c r="F556" s="89"/>
      <c r="G556" s="89"/>
      <c r="H556" s="93"/>
      <c r="I556" s="93"/>
      <c r="J556" s="93"/>
      <c r="K556" s="93"/>
      <c r="L556" s="93"/>
      <c r="M556" s="93"/>
      <c r="N556" s="94">
        <f>J556+K556+L556+MYCS[[#This Row],[Non contractual commitments]]</f>
        <v>0</v>
      </c>
      <c r="O556" s="93"/>
      <c r="P556" s="93"/>
      <c r="Q556" s="93"/>
      <c r="R556" s="93"/>
      <c r="S556" s="93"/>
      <c r="T556" s="93"/>
      <c r="U556" s="94">
        <f>SUM(MYCS[[#This Row],[FY26-27 sum (signed)]:[Cumulative spending to end FY 24/25]],MYCS[[#This Row],[Approved budget FY 25/26]])</f>
        <v>0</v>
      </c>
      <c r="V556" s="95">
        <f>MYCS[[#This Row],[Total Project Commitments]]-MYCS[[#This Row],[Total approved cost of the project by DC (Value in UGX)]]</f>
        <v>0</v>
      </c>
      <c r="W556" s="89"/>
      <c r="X556" s="89"/>
      <c r="Y556" s="89"/>
      <c r="Z556" s="96"/>
    </row>
    <row r="557" spans="1:26" ht="21" x14ac:dyDescent="0.45">
      <c r="A557" s="89"/>
      <c r="B557" s="90" t="str">
        <f ca="1">IFERROR(OFFSET(DC[[#Headers],[Code Project]],MATCH(MYCS[[#This Row],[Project Code and Name ]],DC[Code Project],0),-3),"")</f>
        <v/>
      </c>
      <c r="C557" s="89"/>
      <c r="D557" s="91" t="str">
        <f ca="1">IFERROR(OFFSET(DC[[#Headers],[Code Project]],MATCH(MYCS[[#This Row],[Project Code and Name ]],DC[Code Project],0),1),"")</f>
        <v/>
      </c>
      <c r="E557" s="92" t="str">
        <f ca="1">IFERROR(OFFSET(DC[[#Headers],[Code Project]],MATCH(MYCS[[#This Row],[Project Code and Name ]],DC[Code Project],0),6),"")</f>
        <v/>
      </c>
      <c r="F557" s="89"/>
      <c r="G557" s="89"/>
      <c r="H557" s="93"/>
      <c r="I557" s="93"/>
      <c r="J557" s="93"/>
      <c r="K557" s="93"/>
      <c r="L557" s="93"/>
      <c r="M557" s="93"/>
      <c r="N557" s="94">
        <f>J557+K557+L557+MYCS[[#This Row],[Non contractual commitments]]</f>
        <v>0</v>
      </c>
      <c r="O557" s="93"/>
      <c r="P557" s="93"/>
      <c r="Q557" s="93"/>
      <c r="R557" s="93"/>
      <c r="S557" s="93"/>
      <c r="T557" s="93"/>
      <c r="U557" s="94">
        <f>SUM(MYCS[[#This Row],[FY26-27 sum (signed)]:[Cumulative spending to end FY 24/25]],MYCS[[#This Row],[Approved budget FY 25/26]])</f>
        <v>0</v>
      </c>
      <c r="V557" s="95">
        <f>MYCS[[#This Row],[Total Project Commitments]]-MYCS[[#This Row],[Total approved cost of the project by DC (Value in UGX)]]</f>
        <v>0</v>
      </c>
      <c r="W557" s="89"/>
      <c r="X557" s="89"/>
      <c r="Y557" s="89"/>
      <c r="Z557" s="96"/>
    </row>
    <row r="558" spans="1:26" ht="21" x14ac:dyDescent="0.45">
      <c r="A558" s="89"/>
      <c r="B558" s="90" t="str">
        <f ca="1">IFERROR(OFFSET(DC[[#Headers],[Code Project]],MATCH(MYCS[[#This Row],[Project Code and Name ]],DC[Code Project],0),-3),"")</f>
        <v/>
      </c>
      <c r="C558" s="89"/>
      <c r="D558" s="91" t="str">
        <f ca="1">IFERROR(OFFSET(DC[[#Headers],[Code Project]],MATCH(MYCS[[#This Row],[Project Code and Name ]],DC[Code Project],0),1),"")</f>
        <v/>
      </c>
      <c r="E558" s="92" t="str">
        <f ca="1">IFERROR(OFFSET(DC[[#Headers],[Code Project]],MATCH(MYCS[[#This Row],[Project Code and Name ]],DC[Code Project],0),6),"")</f>
        <v/>
      </c>
      <c r="F558" s="89"/>
      <c r="G558" s="89"/>
      <c r="H558" s="93"/>
      <c r="I558" s="93"/>
      <c r="J558" s="93"/>
      <c r="K558" s="93"/>
      <c r="L558" s="93"/>
      <c r="M558" s="93"/>
      <c r="N558" s="94">
        <f>J558+K558+L558+MYCS[[#This Row],[Non contractual commitments]]</f>
        <v>0</v>
      </c>
      <c r="O558" s="93"/>
      <c r="P558" s="93"/>
      <c r="Q558" s="93"/>
      <c r="R558" s="93"/>
      <c r="S558" s="93"/>
      <c r="T558" s="93"/>
      <c r="U558" s="94">
        <f>SUM(MYCS[[#This Row],[FY26-27 sum (signed)]:[Cumulative spending to end FY 24/25]],MYCS[[#This Row],[Approved budget FY 25/26]])</f>
        <v>0</v>
      </c>
      <c r="V558" s="95">
        <f>MYCS[[#This Row],[Total Project Commitments]]-MYCS[[#This Row],[Total approved cost of the project by DC (Value in UGX)]]</f>
        <v>0</v>
      </c>
      <c r="W558" s="89"/>
      <c r="X558" s="89"/>
      <c r="Y558" s="89"/>
      <c r="Z558" s="96"/>
    </row>
    <row r="559" spans="1:26" ht="21" x14ac:dyDescent="0.45">
      <c r="A559" s="89"/>
      <c r="B559" s="90" t="str">
        <f ca="1">IFERROR(OFFSET(DC[[#Headers],[Code Project]],MATCH(MYCS[[#This Row],[Project Code and Name ]],DC[Code Project],0),-3),"")</f>
        <v/>
      </c>
      <c r="C559" s="89"/>
      <c r="D559" s="91" t="str">
        <f ca="1">IFERROR(OFFSET(DC[[#Headers],[Code Project]],MATCH(MYCS[[#This Row],[Project Code and Name ]],DC[Code Project],0),1),"")</f>
        <v/>
      </c>
      <c r="E559" s="92" t="str">
        <f ca="1">IFERROR(OFFSET(DC[[#Headers],[Code Project]],MATCH(MYCS[[#This Row],[Project Code and Name ]],DC[Code Project],0),6),"")</f>
        <v/>
      </c>
      <c r="F559" s="89"/>
      <c r="G559" s="89"/>
      <c r="H559" s="93"/>
      <c r="I559" s="93"/>
      <c r="J559" s="93"/>
      <c r="K559" s="93"/>
      <c r="L559" s="93"/>
      <c r="M559" s="93"/>
      <c r="N559" s="94">
        <f>J559+K559+L559+MYCS[[#This Row],[Non contractual commitments]]</f>
        <v>0</v>
      </c>
      <c r="O559" s="93"/>
      <c r="P559" s="93"/>
      <c r="Q559" s="93"/>
      <c r="R559" s="93"/>
      <c r="S559" s="93"/>
      <c r="T559" s="93"/>
      <c r="U559" s="94">
        <f>SUM(MYCS[[#This Row],[FY26-27 sum (signed)]:[Cumulative spending to end FY 24/25]],MYCS[[#This Row],[Approved budget FY 25/26]])</f>
        <v>0</v>
      </c>
      <c r="V559" s="95">
        <f>MYCS[[#This Row],[Total Project Commitments]]-MYCS[[#This Row],[Total approved cost of the project by DC (Value in UGX)]]</f>
        <v>0</v>
      </c>
      <c r="W559" s="89"/>
      <c r="X559" s="89"/>
      <c r="Y559" s="89"/>
      <c r="Z559" s="96"/>
    </row>
    <row r="560" spans="1:26" ht="21" x14ac:dyDescent="0.45">
      <c r="A560" s="89"/>
      <c r="B560" s="90" t="str">
        <f ca="1">IFERROR(OFFSET(DC[[#Headers],[Code Project]],MATCH(MYCS[[#This Row],[Project Code and Name ]],DC[Code Project],0),-3),"")</f>
        <v/>
      </c>
      <c r="C560" s="89"/>
      <c r="D560" s="91" t="str">
        <f ca="1">IFERROR(OFFSET(DC[[#Headers],[Code Project]],MATCH(MYCS[[#This Row],[Project Code and Name ]],DC[Code Project],0),1),"")</f>
        <v/>
      </c>
      <c r="E560" s="92" t="str">
        <f ca="1">IFERROR(OFFSET(DC[[#Headers],[Code Project]],MATCH(MYCS[[#This Row],[Project Code and Name ]],DC[Code Project],0),6),"")</f>
        <v/>
      </c>
      <c r="F560" s="89"/>
      <c r="G560" s="89"/>
      <c r="H560" s="93"/>
      <c r="I560" s="93"/>
      <c r="J560" s="93"/>
      <c r="K560" s="93"/>
      <c r="L560" s="93"/>
      <c r="M560" s="93"/>
      <c r="N560" s="94">
        <f>J560+K560+L560+MYCS[[#This Row],[Non contractual commitments]]</f>
        <v>0</v>
      </c>
      <c r="O560" s="93"/>
      <c r="P560" s="93"/>
      <c r="Q560" s="93"/>
      <c r="R560" s="93"/>
      <c r="S560" s="93"/>
      <c r="T560" s="93"/>
      <c r="U560" s="94">
        <f>SUM(MYCS[[#This Row],[FY26-27 sum (signed)]:[Cumulative spending to end FY 24/25]],MYCS[[#This Row],[Approved budget FY 25/26]])</f>
        <v>0</v>
      </c>
      <c r="V560" s="95">
        <f>MYCS[[#This Row],[Total Project Commitments]]-MYCS[[#This Row],[Total approved cost of the project by DC (Value in UGX)]]</f>
        <v>0</v>
      </c>
      <c r="W560" s="89"/>
      <c r="X560" s="89"/>
      <c r="Y560" s="89"/>
      <c r="Z560" s="96"/>
    </row>
    <row r="561" spans="1:26" ht="21" x14ac:dyDescent="0.45">
      <c r="A561" s="89"/>
      <c r="B561" s="90" t="str">
        <f ca="1">IFERROR(OFFSET(DC[[#Headers],[Code Project]],MATCH(MYCS[[#This Row],[Project Code and Name ]],DC[Code Project],0),-3),"")</f>
        <v/>
      </c>
      <c r="C561" s="89"/>
      <c r="D561" s="91" t="str">
        <f ca="1">IFERROR(OFFSET(DC[[#Headers],[Code Project]],MATCH(MYCS[[#This Row],[Project Code and Name ]],DC[Code Project],0),1),"")</f>
        <v/>
      </c>
      <c r="E561" s="92" t="str">
        <f ca="1">IFERROR(OFFSET(DC[[#Headers],[Code Project]],MATCH(MYCS[[#This Row],[Project Code and Name ]],DC[Code Project],0),6),"")</f>
        <v/>
      </c>
      <c r="F561" s="89"/>
      <c r="G561" s="89"/>
      <c r="H561" s="93"/>
      <c r="I561" s="93"/>
      <c r="J561" s="93"/>
      <c r="K561" s="93"/>
      <c r="L561" s="93"/>
      <c r="M561" s="93"/>
      <c r="N561" s="94">
        <f>J561+K561+L561+MYCS[[#This Row],[Non contractual commitments]]</f>
        <v>0</v>
      </c>
      <c r="O561" s="93"/>
      <c r="P561" s="93"/>
      <c r="Q561" s="93"/>
      <c r="R561" s="93"/>
      <c r="S561" s="93"/>
      <c r="T561" s="93"/>
      <c r="U561" s="94">
        <f>SUM(MYCS[[#This Row],[FY26-27 sum (signed)]:[Cumulative spending to end FY 24/25]],MYCS[[#This Row],[Approved budget FY 25/26]])</f>
        <v>0</v>
      </c>
      <c r="V561" s="95">
        <f>MYCS[[#This Row],[Total Project Commitments]]-MYCS[[#This Row],[Total approved cost of the project by DC (Value in UGX)]]</f>
        <v>0</v>
      </c>
      <c r="W561" s="89"/>
      <c r="X561" s="89"/>
      <c r="Y561" s="89"/>
      <c r="Z561" s="96"/>
    </row>
    <row r="562" spans="1:26" ht="21" x14ac:dyDescent="0.45">
      <c r="A562" s="89"/>
      <c r="B562" s="90" t="str">
        <f ca="1">IFERROR(OFFSET(DC[[#Headers],[Code Project]],MATCH(MYCS[[#This Row],[Project Code and Name ]],DC[Code Project],0),-3),"")</f>
        <v/>
      </c>
      <c r="C562" s="89"/>
      <c r="D562" s="91" t="str">
        <f ca="1">IFERROR(OFFSET(DC[[#Headers],[Code Project]],MATCH(MYCS[[#This Row],[Project Code and Name ]],DC[Code Project],0),1),"")</f>
        <v/>
      </c>
      <c r="E562" s="92" t="str">
        <f ca="1">IFERROR(OFFSET(DC[[#Headers],[Code Project]],MATCH(MYCS[[#This Row],[Project Code and Name ]],DC[Code Project],0),6),"")</f>
        <v/>
      </c>
      <c r="F562" s="89"/>
      <c r="G562" s="89"/>
      <c r="H562" s="93"/>
      <c r="I562" s="93"/>
      <c r="J562" s="93"/>
      <c r="K562" s="93"/>
      <c r="L562" s="93"/>
      <c r="M562" s="93"/>
      <c r="N562" s="94">
        <f>J562+K562+L562+MYCS[[#This Row],[Non contractual commitments]]</f>
        <v>0</v>
      </c>
      <c r="O562" s="93"/>
      <c r="P562" s="93"/>
      <c r="Q562" s="93"/>
      <c r="R562" s="93"/>
      <c r="S562" s="93"/>
      <c r="T562" s="93"/>
      <c r="U562" s="94">
        <f>SUM(MYCS[[#This Row],[FY26-27 sum (signed)]:[Cumulative spending to end FY 24/25]],MYCS[[#This Row],[Approved budget FY 25/26]])</f>
        <v>0</v>
      </c>
      <c r="V562" s="95">
        <f>MYCS[[#This Row],[Total Project Commitments]]-MYCS[[#This Row],[Total approved cost of the project by DC (Value in UGX)]]</f>
        <v>0</v>
      </c>
      <c r="W562" s="89"/>
      <c r="X562" s="89"/>
      <c r="Y562" s="89"/>
      <c r="Z562" s="96"/>
    </row>
    <row r="563" spans="1:26" ht="21" x14ac:dyDescent="0.45">
      <c r="A563" s="89"/>
      <c r="B563" s="90" t="str">
        <f ca="1">IFERROR(OFFSET(DC[[#Headers],[Code Project]],MATCH(MYCS[[#This Row],[Project Code and Name ]],DC[Code Project],0),-3),"")</f>
        <v/>
      </c>
      <c r="C563" s="89"/>
      <c r="D563" s="91" t="str">
        <f ca="1">IFERROR(OFFSET(DC[[#Headers],[Code Project]],MATCH(MYCS[[#This Row],[Project Code and Name ]],DC[Code Project],0),1),"")</f>
        <v/>
      </c>
      <c r="E563" s="92" t="str">
        <f ca="1">IFERROR(OFFSET(DC[[#Headers],[Code Project]],MATCH(MYCS[[#This Row],[Project Code and Name ]],DC[Code Project],0),6),"")</f>
        <v/>
      </c>
      <c r="F563" s="89"/>
      <c r="G563" s="89"/>
      <c r="H563" s="93"/>
      <c r="I563" s="93"/>
      <c r="J563" s="93"/>
      <c r="K563" s="93"/>
      <c r="L563" s="93"/>
      <c r="M563" s="93"/>
      <c r="N563" s="94">
        <f>J563+K563+L563+MYCS[[#This Row],[Non contractual commitments]]</f>
        <v>0</v>
      </c>
      <c r="O563" s="93"/>
      <c r="P563" s="93"/>
      <c r="Q563" s="93"/>
      <c r="R563" s="93"/>
      <c r="S563" s="93"/>
      <c r="T563" s="93"/>
      <c r="U563" s="94">
        <f>SUM(MYCS[[#This Row],[FY26-27 sum (signed)]:[Cumulative spending to end FY 24/25]],MYCS[[#This Row],[Approved budget FY 25/26]])</f>
        <v>0</v>
      </c>
      <c r="V563" s="95">
        <f>MYCS[[#This Row],[Total Project Commitments]]-MYCS[[#This Row],[Total approved cost of the project by DC (Value in UGX)]]</f>
        <v>0</v>
      </c>
      <c r="W563" s="89"/>
      <c r="X563" s="89"/>
      <c r="Y563" s="89"/>
      <c r="Z563" s="96"/>
    </row>
    <row r="564" spans="1:26" ht="21" x14ac:dyDescent="0.45">
      <c r="A564" s="89"/>
      <c r="B564" s="90" t="str">
        <f ca="1">IFERROR(OFFSET(DC[[#Headers],[Code Project]],MATCH(MYCS[[#This Row],[Project Code and Name ]],DC[Code Project],0),-3),"")</f>
        <v/>
      </c>
      <c r="C564" s="89"/>
      <c r="D564" s="91" t="str">
        <f ca="1">IFERROR(OFFSET(DC[[#Headers],[Code Project]],MATCH(MYCS[[#This Row],[Project Code and Name ]],DC[Code Project],0),1),"")</f>
        <v/>
      </c>
      <c r="E564" s="92" t="str">
        <f ca="1">IFERROR(OFFSET(DC[[#Headers],[Code Project]],MATCH(MYCS[[#This Row],[Project Code and Name ]],DC[Code Project],0),6),"")</f>
        <v/>
      </c>
      <c r="F564" s="89"/>
      <c r="G564" s="89"/>
      <c r="H564" s="93"/>
      <c r="I564" s="93"/>
      <c r="J564" s="93"/>
      <c r="K564" s="93"/>
      <c r="L564" s="93"/>
      <c r="M564" s="93"/>
      <c r="N564" s="94">
        <f>J564+K564+L564+MYCS[[#This Row],[Non contractual commitments]]</f>
        <v>0</v>
      </c>
      <c r="O564" s="93"/>
      <c r="P564" s="93"/>
      <c r="Q564" s="93"/>
      <c r="R564" s="93"/>
      <c r="S564" s="93"/>
      <c r="T564" s="93"/>
      <c r="U564" s="94">
        <f>SUM(MYCS[[#This Row],[FY26-27 sum (signed)]:[Cumulative spending to end FY 24/25]],MYCS[[#This Row],[Approved budget FY 25/26]])</f>
        <v>0</v>
      </c>
      <c r="V564" s="95">
        <f>MYCS[[#This Row],[Total Project Commitments]]-MYCS[[#This Row],[Total approved cost of the project by DC (Value in UGX)]]</f>
        <v>0</v>
      </c>
      <c r="W564" s="89"/>
      <c r="X564" s="89"/>
      <c r="Y564" s="89"/>
      <c r="Z564" s="96"/>
    </row>
    <row r="565" spans="1:26" ht="21" x14ac:dyDescent="0.45">
      <c r="A565" s="89"/>
      <c r="B565" s="90" t="str">
        <f ca="1">IFERROR(OFFSET(DC[[#Headers],[Code Project]],MATCH(MYCS[[#This Row],[Project Code and Name ]],DC[Code Project],0),-3),"")</f>
        <v/>
      </c>
      <c r="C565" s="89"/>
      <c r="D565" s="91" t="str">
        <f ca="1">IFERROR(OFFSET(DC[[#Headers],[Code Project]],MATCH(MYCS[[#This Row],[Project Code and Name ]],DC[Code Project],0),1),"")</f>
        <v/>
      </c>
      <c r="E565" s="92" t="str">
        <f ca="1">IFERROR(OFFSET(DC[[#Headers],[Code Project]],MATCH(MYCS[[#This Row],[Project Code and Name ]],DC[Code Project],0),6),"")</f>
        <v/>
      </c>
      <c r="F565" s="89"/>
      <c r="G565" s="89"/>
      <c r="H565" s="93"/>
      <c r="I565" s="93"/>
      <c r="J565" s="93"/>
      <c r="K565" s="93"/>
      <c r="L565" s="93"/>
      <c r="M565" s="93"/>
      <c r="N565" s="94">
        <f>J565+K565+L565+MYCS[[#This Row],[Non contractual commitments]]</f>
        <v>0</v>
      </c>
      <c r="O565" s="93"/>
      <c r="P565" s="93"/>
      <c r="Q565" s="93"/>
      <c r="R565" s="93"/>
      <c r="S565" s="93"/>
      <c r="T565" s="93"/>
      <c r="U565" s="94">
        <f>SUM(MYCS[[#This Row],[FY26-27 sum (signed)]:[Cumulative spending to end FY 24/25]],MYCS[[#This Row],[Approved budget FY 25/26]])</f>
        <v>0</v>
      </c>
      <c r="V565" s="95">
        <f>MYCS[[#This Row],[Total Project Commitments]]-MYCS[[#This Row],[Total approved cost of the project by DC (Value in UGX)]]</f>
        <v>0</v>
      </c>
      <c r="W565" s="89"/>
      <c r="X565" s="89"/>
      <c r="Y565" s="89"/>
      <c r="Z565" s="96"/>
    </row>
    <row r="566" spans="1:26" ht="21" x14ac:dyDescent="0.45">
      <c r="A566" s="89"/>
      <c r="B566" s="90" t="str">
        <f ca="1">IFERROR(OFFSET(DC[[#Headers],[Code Project]],MATCH(MYCS[[#This Row],[Project Code and Name ]],DC[Code Project],0),-3),"")</f>
        <v/>
      </c>
      <c r="C566" s="89"/>
      <c r="D566" s="91" t="str">
        <f ca="1">IFERROR(OFFSET(DC[[#Headers],[Code Project]],MATCH(MYCS[[#This Row],[Project Code and Name ]],DC[Code Project],0),1),"")</f>
        <v/>
      </c>
      <c r="E566" s="92" t="str">
        <f ca="1">IFERROR(OFFSET(DC[[#Headers],[Code Project]],MATCH(MYCS[[#This Row],[Project Code and Name ]],DC[Code Project],0),6),"")</f>
        <v/>
      </c>
      <c r="F566" s="89"/>
      <c r="G566" s="89"/>
      <c r="H566" s="93"/>
      <c r="I566" s="93"/>
      <c r="J566" s="93"/>
      <c r="K566" s="93"/>
      <c r="L566" s="93"/>
      <c r="M566" s="93"/>
      <c r="N566" s="94">
        <f>J566+K566+L566+MYCS[[#This Row],[Non contractual commitments]]</f>
        <v>0</v>
      </c>
      <c r="O566" s="93"/>
      <c r="P566" s="93"/>
      <c r="Q566" s="93"/>
      <c r="R566" s="93"/>
      <c r="S566" s="93"/>
      <c r="T566" s="93"/>
      <c r="U566" s="94">
        <f>SUM(MYCS[[#This Row],[FY26-27 sum (signed)]:[Cumulative spending to end FY 24/25]],MYCS[[#This Row],[Approved budget FY 25/26]])</f>
        <v>0</v>
      </c>
      <c r="V566" s="95">
        <f>MYCS[[#This Row],[Total Project Commitments]]-MYCS[[#This Row],[Total approved cost of the project by DC (Value in UGX)]]</f>
        <v>0</v>
      </c>
      <c r="W566" s="89"/>
      <c r="X566" s="89"/>
      <c r="Y566" s="89"/>
      <c r="Z566" s="96"/>
    </row>
    <row r="567" spans="1:26" ht="21" x14ac:dyDescent="0.45">
      <c r="A567" s="89"/>
      <c r="B567" s="90" t="str">
        <f ca="1">IFERROR(OFFSET(DC[[#Headers],[Code Project]],MATCH(MYCS[[#This Row],[Project Code and Name ]],DC[Code Project],0),-3),"")</f>
        <v/>
      </c>
      <c r="C567" s="89"/>
      <c r="D567" s="91" t="str">
        <f ca="1">IFERROR(OFFSET(DC[[#Headers],[Code Project]],MATCH(MYCS[[#This Row],[Project Code and Name ]],DC[Code Project],0),1),"")</f>
        <v/>
      </c>
      <c r="E567" s="92" t="str">
        <f ca="1">IFERROR(OFFSET(DC[[#Headers],[Code Project]],MATCH(MYCS[[#This Row],[Project Code and Name ]],DC[Code Project],0),6),"")</f>
        <v/>
      </c>
      <c r="F567" s="89"/>
      <c r="G567" s="89"/>
      <c r="H567" s="93"/>
      <c r="I567" s="93"/>
      <c r="J567" s="93"/>
      <c r="K567" s="93"/>
      <c r="L567" s="93"/>
      <c r="M567" s="93"/>
      <c r="N567" s="94">
        <f>J567+K567+L567+MYCS[[#This Row],[Non contractual commitments]]</f>
        <v>0</v>
      </c>
      <c r="O567" s="93"/>
      <c r="P567" s="93"/>
      <c r="Q567" s="93"/>
      <c r="R567" s="93"/>
      <c r="S567" s="93"/>
      <c r="T567" s="93"/>
      <c r="U567" s="94">
        <f>SUM(MYCS[[#This Row],[FY26-27 sum (signed)]:[Cumulative spending to end FY 24/25]],MYCS[[#This Row],[Approved budget FY 25/26]])</f>
        <v>0</v>
      </c>
      <c r="V567" s="95">
        <f>MYCS[[#This Row],[Total Project Commitments]]-MYCS[[#This Row],[Total approved cost of the project by DC (Value in UGX)]]</f>
        <v>0</v>
      </c>
      <c r="W567" s="89"/>
      <c r="X567" s="89"/>
      <c r="Y567" s="89"/>
      <c r="Z567" s="96"/>
    </row>
    <row r="568" spans="1:26" ht="21" x14ac:dyDescent="0.45">
      <c r="A568" s="89"/>
      <c r="B568" s="90" t="str">
        <f ca="1">IFERROR(OFFSET(DC[[#Headers],[Code Project]],MATCH(MYCS[[#This Row],[Project Code and Name ]],DC[Code Project],0),-3),"")</f>
        <v/>
      </c>
      <c r="C568" s="89"/>
      <c r="D568" s="91" t="str">
        <f ca="1">IFERROR(OFFSET(DC[[#Headers],[Code Project]],MATCH(MYCS[[#This Row],[Project Code and Name ]],DC[Code Project],0),1),"")</f>
        <v/>
      </c>
      <c r="E568" s="92" t="str">
        <f ca="1">IFERROR(OFFSET(DC[[#Headers],[Code Project]],MATCH(MYCS[[#This Row],[Project Code and Name ]],DC[Code Project],0),6),"")</f>
        <v/>
      </c>
      <c r="F568" s="89"/>
      <c r="G568" s="89"/>
      <c r="H568" s="93"/>
      <c r="I568" s="93"/>
      <c r="J568" s="93"/>
      <c r="K568" s="93"/>
      <c r="L568" s="93"/>
      <c r="M568" s="93"/>
      <c r="N568" s="94">
        <f>J568+K568+L568+MYCS[[#This Row],[Non contractual commitments]]</f>
        <v>0</v>
      </c>
      <c r="O568" s="93"/>
      <c r="P568" s="93"/>
      <c r="Q568" s="93"/>
      <c r="R568" s="93"/>
      <c r="S568" s="93"/>
      <c r="T568" s="93"/>
      <c r="U568" s="94">
        <f>SUM(MYCS[[#This Row],[FY26-27 sum (signed)]:[Cumulative spending to end FY 24/25]],MYCS[[#This Row],[Approved budget FY 25/26]])</f>
        <v>0</v>
      </c>
      <c r="V568" s="95">
        <f>MYCS[[#This Row],[Total Project Commitments]]-MYCS[[#This Row],[Total approved cost of the project by DC (Value in UGX)]]</f>
        <v>0</v>
      </c>
      <c r="W568" s="89"/>
      <c r="X568" s="89"/>
      <c r="Y568" s="89"/>
      <c r="Z568" s="96"/>
    </row>
    <row r="569" spans="1:26" ht="21" x14ac:dyDescent="0.45">
      <c r="A569" s="89"/>
      <c r="B569" s="90" t="str">
        <f ca="1">IFERROR(OFFSET(DC[[#Headers],[Code Project]],MATCH(MYCS[[#This Row],[Project Code and Name ]],DC[Code Project],0),-3),"")</f>
        <v/>
      </c>
      <c r="C569" s="89"/>
      <c r="D569" s="91" t="str">
        <f ca="1">IFERROR(OFFSET(DC[[#Headers],[Code Project]],MATCH(MYCS[[#This Row],[Project Code and Name ]],DC[Code Project],0),1),"")</f>
        <v/>
      </c>
      <c r="E569" s="92" t="str">
        <f ca="1">IFERROR(OFFSET(DC[[#Headers],[Code Project]],MATCH(MYCS[[#This Row],[Project Code and Name ]],DC[Code Project],0),6),"")</f>
        <v/>
      </c>
      <c r="F569" s="89"/>
      <c r="G569" s="89"/>
      <c r="H569" s="93"/>
      <c r="I569" s="93"/>
      <c r="J569" s="93"/>
      <c r="K569" s="93"/>
      <c r="L569" s="93"/>
      <c r="M569" s="93"/>
      <c r="N569" s="94">
        <f>J569+K569+L569+MYCS[[#This Row],[Non contractual commitments]]</f>
        <v>0</v>
      </c>
      <c r="O569" s="93"/>
      <c r="P569" s="93"/>
      <c r="Q569" s="93"/>
      <c r="R569" s="93"/>
      <c r="S569" s="93"/>
      <c r="T569" s="93"/>
      <c r="U569" s="94">
        <f>SUM(MYCS[[#This Row],[FY26-27 sum (signed)]:[Cumulative spending to end FY 24/25]],MYCS[[#This Row],[Approved budget FY 25/26]])</f>
        <v>0</v>
      </c>
      <c r="V569" s="95">
        <f>MYCS[[#This Row],[Total Project Commitments]]-MYCS[[#This Row],[Total approved cost of the project by DC (Value in UGX)]]</f>
        <v>0</v>
      </c>
      <c r="W569" s="89"/>
      <c r="X569" s="89"/>
      <c r="Y569" s="89"/>
      <c r="Z569" s="96"/>
    </row>
    <row r="570" spans="1:26" ht="21" x14ac:dyDescent="0.45">
      <c r="A570" s="89"/>
      <c r="B570" s="90" t="str">
        <f ca="1">IFERROR(OFFSET(DC[[#Headers],[Code Project]],MATCH(MYCS[[#This Row],[Project Code and Name ]],DC[Code Project],0),-3),"")</f>
        <v/>
      </c>
      <c r="C570" s="89"/>
      <c r="D570" s="91" t="str">
        <f ca="1">IFERROR(OFFSET(DC[[#Headers],[Code Project]],MATCH(MYCS[[#This Row],[Project Code and Name ]],DC[Code Project],0),1),"")</f>
        <v/>
      </c>
      <c r="E570" s="92" t="str">
        <f ca="1">IFERROR(OFFSET(DC[[#Headers],[Code Project]],MATCH(MYCS[[#This Row],[Project Code and Name ]],DC[Code Project],0),6),"")</f>
        <v/>
      </c>
      <c r="F570" s="89"/>
      <c r="G570" s="89"/>
      <c r="H570" s="93"/>
      <c r="I570" s="93"/>
      <c r="J570" s="93"/>
      <c r="K570" s="93"/>
      <c r="L570" s="93"/>
      <c r="M570" s="93"/>
      <c r="N570" s="94">
        <f>J570+K570+L570+MYCS[[#This Row],[Non contractual commitments]]</f>
        <v>0</v>
      </c>
      <c r="O570" s="93"/>
      <c r="P570" s="93"/>
      <c r="Q570" s="93"/>
      <c r="R570" s="93"/>
      <c r="S570" s="93"/>
      <c r="T570" s="93"/>
      <c r="U570" s="94">
        <f>SUM(MYCS[[#This Row],[FY26-27 sum (signed)]:[Cumulative spending to end FY 24/25]],MYCS[[#This Row],[Approved budget FY 25/26]])</f>
        <v>0</v>
      </c>
      <c r="V570" s="95">
        <f>MYCS[[#This Row],[Total Project Commitments]]-MYCS[[#This Row],[Total approved cost of the project by DC (Value in UGX)]]</f>
        <v>0</v>
      </c>
      <c r="W570" s="89"/>
      <c r="X570" s="89"/>
      <c r="Y570" s="89"/>
      <c r="Z570" s="96"/>
    </row>
    <row r="571" spans="1:26" ht="21" x14ac:dyDescent="0.45">
      <c r="A571" s="89"/>
      <c r="B571" s="90" t="str">
        <f ca="1">IFERROR(OFFSET(DC[[#Headers],[Code Project]],MATCH(MYCS[[#This Row],[Project Code and Name ]],DC[Code Project],0),-3),"")</f>
        <v/>
      </c>
      <c r="C571" s="89"/>
      <c r="D571" s="91" t="str">
        <f ca="1">IFERROR(OFFSET(DC[[#Headers],[Code Project]],MATCH(MYCS[[#This Row],[Project Code and Name ]],DC[Code Project],0),1),"")</f>
        <v/>
      </c>
      <c r="E571" s="92" t="str">
        <f ca="1">IFERROR(OFFSET(DC[[#Headers],[Code Project]],MATCH(MYCS[[#This Row],[Project Code and Name ]],DC[Code Project],0),6),"")</f>
        <v/>
      </c>
      <c r="F571" s="89"/>
      <c r="G571" s="89"/>
      <c r="H571" s="93"/>
      <c r="I571" s="93"/>
      <c r="J571" s="93"/>
      <c r="K571" s="93"/>
      <c r="L571" s="93"/>
      <c r="M571" s="93"/>
      <c r="N571" s="94">
        <f>J571+K571+L571+MYCS[[#This Row],[Non contractual commitments]]</f>
        <v>0</v>
      </c>
      <c r="O571" s="93"/>
      <c r="P571" s="93"/>
      <c r="Q571" s="93"/>
      <c r="R571" s="93"/>
      <c r="S571" s="93"/>
      <c r="T571" s="93"/>
      <c r="U571" s="94">
        <f>SUM(MYCS[[#This Row],[FY26-27 sum (signed)]:[Cumulative spending to end FY 24/25]],MYCS[[#This Row],[Approved budget FY 25/26]])</f>
        <v>0</v>
      </c>
      <c r="V571" s="95">
        <f>MYCS[[#This Row],[Total Project Commitments]]-MYCS[[#This Row],[Total approved cost of the project by DC (Value in UGX)]]</f>
        <v>0</v>
      </c>
      <c r="W571" s="89"/>
      <c r="X571" s="89"/>
      <c r="Y571" s="89"/>
      <c r="Z571" s="96"/>
    </row>
    <row r="572" spans="1:26" ht="21" x14ac:dyDescent="0.45">
      <c r="A572" s="89"/>
      <c r="B572" s="90" t="str">
        <f ca="1">IFERROR(OFFSET(DC[[#Headers],[Code Project]],MATCH(MYCS[[#This Row],[Project Code and Name ]],DC[Code Project],0),-3),"")</f>
        <v/>
      </c>
      <c r="C572" s="89"/>
      <c r="D572" s="91" t="str">
        <f ca="1">IFERROR(OFFSET(DC[[#Headers],[Code Project]],MATCH(MYCS[[#This Row],[Project Code and Name ]],DC[Code Project],0),1),"")</f>
        <v/>
      </c>
      <c r="E572" s="92" t="str">
        <f ca="1">IFERROR(OFFSET(DC[[#Headers],[Code Project]],MATCH(MYCS[[#This Row],[Project Code and Name ]],DC[Code Project],0),6),"")</f>
        <v/>
      </c>
      <c r="F572" s="89"/>
      <c r="G572" s="89"/>
      <c r="H572" s="93"/>
      <c r="I572" s="93"/>
      <c r="J572" s="93"/>
      <c r="K572" s="93"/>
      <c r="L572" s="93"/>
      <c r="M572" s="93"/>
      <c r="N572" s="94">
        <f>J572+K572+L572+MYCS[[#This Row],[Non contractual commitments]]</f>
        <v>0</v>
      </c>
      <c r="O572" s="93"/>
      <c r="P572" s="93"/>
      <c r="Q572" s="93"/>
      <c r="R572" s="93"/>
      <c r="S572" s="93"/>
      <c r="T572" s="93"/>
      <c r="U572" s="94">
        <f>SUM(MYCS[[#This Row],[FY26-27 sum (signed)]:[Cumulative spending to end FY 24/25]],MYCS[[#This Row],[Approved budget FY 25/26]])</f>
        <v>0</v>
      </c>
      <c r="V572" s="95">
        <f>MYCS[[#This Row],[Total Project Commitments]]-MYCS[[#This Row],[Total approved cost of the project by DC (Value in UGX)]]</f>
        <v>0</v>
      </c>
      <c r="W572" s="89"/>
      <c r="X572" s="89"/>
      <c r="Y572" s="89"/>
      <c r="Z572" s="96"/>
    </row>
    <row r="573" spans="1:26" ht="21" x14ac:dyDescent="0.45">
      <c r="A573" s="89"/>
      <c r="B573" s="90" t="str">
        <f ca="1">IFERROR(OFFSET(DC[[#Headers],[Code Project]],MATCH(MYCS[[#This Row],[Project Code and Name ]],DC[Code Project],0),-3),"")</f>
        <v/>
      </c>
      <c r="C573" s="89"/>
      <c r="D573" s="91" t="str">
        <f ca="1">IFERROR(OFFSET(DC[[#Headers],[Code Project]],MATCH(MYCS[[#This Row],[Project Code and Name ]],DC[Code Project],0),1),"")</f>
        <v/>
      </c>
      <c r="E573" s="92" t="str">
        <f ca="1">IFERROR(OFFSET(DC[[#Headers],[Code Project]],MATCH(MYCS[[#This Row],[Project Code and Name ]],DC[Code Project],0),6),"")</f>
        <v/>
      </c>
      <c r="F573" s="89"/>
      <c r="G573" s="89"/>
      <c r="H573" s="93"/>
      <c r="I573" s="93"/>
      <c r="J573" s="93"/>
      <c r="K573" s="93"/>
      <c r="L573" s="93"/>
      <c r="M573" s="93"/>
      <c r="N573" s="94">
        <f>J573+K573+L573+MYCS[[#This Row],[Non contractual commitments]]</f>
        <v>0</v>
      </c>
      <c r="O573" s="93"/>
      <c r="P573" s="93"/>
      <c r="Q573" s="93"/>
      <c r="R573" s="93"/>
      <c r="S573" s="93"/>
      <c r="T573" s="93"/>
      <c r="U573" s="94">
        <f>SUM(MYCS[[#This Row],[FY26-27 sum (signed)]:[Cumulative spending to end FY 24/25]],MYCS[[#This Row],[Approved budget FY 25/26]])</f>
        <v>0</v>
      </c>
      <c r="V573" s="95">
        <f>MYCS[[#This Row],[Total Project Commitments]]-MYCS[[#This Row],[Total approved cost of the project by DC (Value in UGX)]]</f>
        <v>0</v>
      </c>
      <c r="W573" s="89"/>
      <c r="X573" s="89"/>
      <c r="Y573" s="89"/>
      <c r="Z573" s="96"/>
    </row>
    <row r="574" spans="1:26" ht="21" x14ac:dyDescent="0.45">
      <c r="A574" s="89"/>
      <c r="B574" s="90" t="str">
        <f ca="1">IFERROR(OFFSET(DC[[#Headers],[Code Project]],MATCH(MYCS[[#This Row],[Project Code and Name ]],DC[Code Project],0),-3),"")</f>
        <v/>
      </c>
      <c r="C574" s="89"/>
      <c r="D574" s="91" t="str">
        <f ca="1">IFERROR(OFFSET(DC[[#Headers],[Code Project]],MATCH(MYCS[[#This Row],[Project Code and Name ]],DC[Code Project],0),1),"")</f>
        <v/>
      </c>
      <c r="E574" s="92" t="str">
        <f ca="1">IFERROR(OFFSET(DC[[#Headers],[Code Project]],MATCH(MYCS[[#This Row],[Project Code and Name ]],DC[Code Project],0),6),"")</f>
        <v/>
      </c>
      <c r="F574" s="89"/>
      <c r="G574" s="89"/>
      <c r="H574" s="93"/>
      <c r="I574" s="93"/>
      <c r="J574" s="93"/>
      <c r="K574" s="93"/>
      <c r="L574" s="93"/>
      <c r="M574" s="93"/>
      <c r="N574" s="94">
        <f>J574+K574+L574+MYCS[[#This Row],[Non contractual commitments]]</f>
        <v>0</v>
      </c>
      <c r="O574" s="93"/>
      <c r="P574" s="93"/>
      <c r="Q574" s="93"/>
      <c r="R574" s="93"/>
      <c r="S574" s="93"/>
      <c r="T574" s="93"/>
      <c r="U574" s="94">
        <f>SUM(MYCS[[#This Row],[FY26-27 sum (signed)]:[Cumulative spending to end FY 24/25]],MYCS[[#This Row],[Approved budget FY 25/26]])</f>
        <v>0</v>
      </c>
      <c r="V574" s="95">
        <f>MYCS[[#This Row],[Total Project Commitments]]-MYCS[[#This Row],[Total approved cost of the project by DC (Value in UGX)]]</f>
        <v>0</v>
      </c>
      <c r="W574" s="89"/>
      <c r="X574" s="89"/>
      <c r="Y574" s="89"/>
      <c r="Z574" s="96"/>
    </row>
    <row r="575" spans="1:26" ht="21" x14ac:dyDescent="0.45">
      <c r="A575" s="89"/>
      <c r="B575" s="90" t="str">
        <f ca="1">IFERROR(OFFSET(DC[[#Headers],[Code Project]],MATCH(MYCS[[#This Row],[Project Code and Name ]],DC[Code Project],0),-3),"")</f>
        <v/>
      </c>
      <c r="C575" s="89"/>
      <c r="D575" s="91" t="str">
        <f ca="1">IFERROR(OFFSET(DC[[#Headers],[Code Project]],MATCH(MYCS[[#This Row],[Project Code and Name ]],DC[Code Project],0),1),"")</f>
        <v/>
      </c>
      <c r="E575" s="92" t="str">
        <f ca="1">IFERROR(OFFSET(DC[[#Headers],[Code Project]],MATCH(MYCS[[#This Row],[Project Code and Name ]],DC[Code Project],0),6),"")</f>
        <v/>
      </c>
      <c r="F575" s="89"/>
      <c r="G575" s="89"/>
      <c r="H575" s="93"/>
      <c r="I575" s="93"/>
      <c r="J575" s="93"/>
      <c r="K575" s="93"/>
      <c r="L575" s="93"/>
      <c r="M575" s="93"/>
      <c r="N575" s="94">
        <f>J575+K575+L575+MYCS[[#This Row],[Non contractual commitments]]</f>
        <v>0</v>
      </c>
      <c r="O575" s="93"/>
      <c r="P575" s="93"/>
      <c r="Q575" s="93"/>
      <c r="R575" s="93"/>
      <c r="S575" s="93"/>
      <c r="T575" s="93"/>
      <c r="U575" s="94">
        <f>SUM(MYCS[[#This Row],[FY26-27 sum (signed)]:[Cumulative spending to end FY 24/25]],MYCS[[#This Row],[Approved budget FY 25/26]])</f>
        <v>0</v>
      </c>
      <c r="V575" s="95">
        <f>MYCS[[#This Row],[Total Project Commitments]]-MYCS[[#This Row],[Total approved cost of the project by DC (Value in UGX)]]</f>
        <v>0</v>
      </c>
      <c r="W575" s="89"/>
      <c r="X575" s="89"/>
      <c r="Y575" s="89"/>
      <c r="Z575" s="96"/>
    </row>
    <row r="576" spans="1:26" ht="21" x14ac:dyDescent="0.45">
      <c r="A576" s="89"/>
      <c r="B576" s="90" t="str">
        <f ca="1">IFERROR(OFFSET(DC[[#Headers],[Code Project]],MATCH(MYCS[[#This Row],[Project Code and Name ]],DC[Code Project],0),-3),"")</f>
        <v/>
      </c>
      <c r="C576" s="89"/>
      <c r="D576" s="91" t="str">
        <f ca="1">IFERROR(OFFSET(DC[[#Headers],[Code Project]],MATCH(MYCS[[#This Row],[Project Code and Name ]],DC[Code Project],0),1),"")</f>
        <v/>
      </c>
      <c r="E576" s="92" t="str">
        <f ca="1">IFERROR(OFFSET(DC[[#Headers],[Code Project]],MATCH(MYCS[[#This Row],[Project Code and Name ]],DC[Code Project],0),6),"")</f>
        <v/>
      </c>
      <c r="F576" s="89"/>
      <c r="G576" s="89"/>
      <c r="H576" s="93"/>
      <c r="I576" s="93"/>
      <c r="J576" s="93"/>
      <c r="K576" s="93"/>
      <c r="L576" s="93"/>
      <c r="M576" s="93"/>
      <c r="N576" s="94">
        <f>J576+K576+L576+MYCS[[#This Row],[Non contractual commitments]]</f>
        <v>0</v>
      </c>
      <c r="O576" s="93"/>
      <c r="P576" s="93"/>
      <c r="Q576" s="93"/>
      <c r="R576" s="93"/>
      <c r="S576" s="93"/>
      <c r="T576" s="93"/>
      <c r="U576" s="94">
        <f>SUM(MYCS[[#This Row],[FY26-27 sum (signed)]:[Cumulative spending to end FY 24/25]],MYCS[[#This Row],[Approved budget FY 25/26]])</f>
        <v>0</v>
      </c>
      <c r="V576" s="95">
        <f>MYCS[[#This Row],[Total Project Commitments]]-MYCS[[#This Row],[Total approved cost of the project by DC (Value in UGX)]]</f>
        <v>0</v>
      </c>
      <c r="W576" s="89"/>
      <c r="X576" s="89"/>
      <c r="Y576" s="89"/>
      <c r="Z576" s="96"/>
    </row>
    <row r="577" spans="1:26" ht="21" x14ac:dyDescent="0.45">
      <c r="A577" s="89"/>
      <c r="B577" s="90" t="str">
        <f ca="1">IFERROR(OFFSET(DC[[#Headers],[Code Project]],MATCH(MYCS[[#This Row],[Project Code and Name ]],DC[Code Project],0),-3),"")</f>
        <v/>
      </c>
      <c r="C577" s="89"/>
      <c r="D577" s="91" t="str">
        <f ca="1">IFERROR(OFFSET(DC[[#Headers],[Code Project]],MATCH(MYCS[[#This Row],[Project Code and Name ]],DC[Code Project],0),1),"")</f>
        <v/>
      </c>
      <c r="E577" s="92" t="str">
        <f ca="1">IFERROR(OFFSET(DC[[#Headers],[Code Project]],MATCH(MYCS[[#This Row],[Project Code and Name ]],DC[Code Project],0),6),"")</f>
        <v/>
      </c>
      <c r="F577" s="89"/>
      <c r="G577" s="89"/>
      <c r="H577" s="93"/>
      <c r="I577" s="93"/>
      <c r="J577" s="93"/>
      <c r="K577" s="93"/>
      <c r="L577" s="93"/>
      <c r="M577" s="93"/>
      <c r="N577" s="94">
        <f>J577+K577+L577+MYCS[[#This Row],[Non contractual commitments]]</f>
        <v>0</v>
      </c>
      <c r="O577" s="93"/>
      <c r="P577" s="93"/>
      <c r="Q577" s="93"/>
      <c r="R577" s="93"/>
      <c r="S577" s="93"/>
      <c r="T577" s="93"/>
      <c r="U577" s="94">
        <f>SUM(MYCS[[#This Row],[FY26-27 sum (signed)]:[Cumulative spending to end FY 24/25]],MYCS[[#This Row],[Approved budget FY 25/26]])</f>
        <v>0</v>
      </c>
      <c r="V577" s="95">
        <f>MYCS[[#This Row],[Total Project Commitments]]-MYCS[[#This Row],[Total approved cost of the project by DC (Value in UGX)]]</f>
        <v>0</v>
      </c>
      <c r="W577" s="89"/>
      <c r="X577" s="89"/>
      <c r="Y577" s="89"/>
      <c r="Z577" s="96"/>
    </row>
    <row r="578" spans="1:26" ht="21" x14ac:dyDescent="0.45">
      <c r="A578" s="89"/>
      <c r="B578" s="90" t="str">
        <f ca="1">IFERROR(OFFSET(DC[[#Headers],[Code Project]],MATCH(MYCS[[#This Row],[Project Code and Name ]],DC[Code Project],0),-3),"")</f>
        <v/>
      </c>
      <c r="C578" s="89"/>
      <c r="D578" s="91" t="str">
        <f ca="1">IFERROR(OFFSET(DC[[#Headers],[Code Project]],MATCH(MYCS[[#This Row],[Project Code and Name ]],DC[Code Project],0),1),"")</f>
        <v/>
      </c>
      <c r="E578" s="92" t="str">
        <f ca="1">IFERROR(OFFSET(DC[[#Headers],[Code Project]],MATCH(MYCS[[#This Row],[Project Code and Name ]],DC[Code Project],0),6),"")</f>
        <v/>
      </c>
      <c r="F578" s="89"/>
      <c r="G578" s="89"/>
      <c r="H578" s="93"/>
      <c r="I578" s="93"/>
      <c r="J578" s="93"/>
      <c r="K578" s="93"/>
      <c r="L578" s="93"/>
      <c r="M578" s="93"/>
      <c r="N578" s="94">
        <f>J578+K578+L578+MYCS[[#This Row],[Non contractual commitments]]</f>
        <v>0</v>
      </c>
      <c r="O578" s="93"/>
      <c r="P578" s="93"/>
      <c r="Q578" s="93"/>
      <c r="R578" s="93"/>
      <c r="S578" s="93"/>
      <c r="T578" s="93"/>
      <c r="U578" s="94">
        <f>SUM(MYCS[[#This Row],[FY26-27 sum (signed)]:[Cumulative spending to end FY 24/25]],MYCS[[#This Row],[Approved budget FY 25/26]])</f>
        <v>0</v>
      </c>
      <c r="V578" s="95">
        <f>MYCS[[#This Row],[Total Project Commitments]]-MYCS[[#This Row],[Total approved cost of the project by DC (Value in UGX)]]</f>
        <v>0</v>
      </c>
      <c r="W578" s="89"/>
      <c r="X578" s="89"/>
      <c r="Y578" s="89"/>
      <c r="Z578" s="96"/>
    </row>
    <row r="579" spans="1:26" ht="21" x14ac:dyDescent="0.45">
      <c r="A579" s="89"/>
      <c r="B579" s="90" t="str">
        <f ca="1">IFERROR(OFFSET(DC[[#Headers],[Code Project]],MATCH(MYCS[[#This Row],[Project Code and Name ]],DC[Code Project],0),-3),"")</f>
        <v/>
      </c>
      <c r="C579" s="89"/>
      <c r="D579" s="91" t="str">
        <f ca="1">IFERROR(OFFSET(DC[[#Headers],[Code Project]],MATCH(MYCS[[#This Row],[Project Code and Name ]],DC[Code Project],0),1),"")</f>
        <v/>
      </c>
      <c r="E579" s="92" t="str">
        <f ca="1">IFERROR(OFFSET(DC[[#Headers],[Code Project]],MATCH(MYCS[[#This Row],[Project Code and Name ]],DC[Code Project],0),6),"")</f>
        <v/>
      </c>
      <c r="F579" s="89"/>
      <c r="G579" s="89"/>
      <c r="H579" s="93"/>
      <c r="I579" s="93"/>
      <c r="J579" s="93"/>
      <c r="K579" s="93"/>
      <c r="L579" s="93"/>
      <c r="M579" s="93"/>
      <c r="N579" s="94">
        <f>J579+K579+L579+MYCS[[#This Row],[Non contractual commitments]]</f>
        <v>0</v>
      </c>
      <c r="O579" s="93"/>
      <c r="P579" s="93"/>
      <c r="Q579" s="93"/>
      <c r="R579" s="93"/>
      <c r="S579" s="93"/>
      <c r="T579" s="93"/>
      <c r="U579" s="94">
        <f>SUM(MYCS[[#This Row],[FY26-27 sum (signed)]:[Cumulative spending to end FY 24/25]],MYCS[[#This Row],[Approved budget FY 25/26]])</f>
        <v>0</v>
      </c>
      <c r="V579" s="95">
        <f>MYCS[[#This Row],[Total Project Commitments]]-MYCS[[#This Row],[Total approved cost of the project by DC (Value in UGX)]]</f>
        <v>0</v>
      </c>
      <c r="W579" s="89"/>
      <c r="X579" s="89"/>
      <c r="Y579" s="89"/>
      <c r="Z579" s="96"/>
    </row>
    <row r="580" spans="1:26" ht="21" x14ac:dyDescent="0.45">
      <c r="A580" s="89"/>
      <c r="B580" s="90" t="str">
        <f ca="1">IFERROR(OFFSET(DC[[#Headers],[Code Project]],MATCH(MYCS[[#This Row],[Project Code and Name ]],DC[Code Project],0),-3),"")</f>
        <v/>
      </c>
      <c r="C580" s="89"/>
      <c r="D580" s="91" t="str">
        <f ca="1">IFERROR(OFFSET(DC[[#Headers],[Code Project]],MATCH(MYCS[[#This Row],[Project Code and Name ]],DC[Code Project],0),1),"")</f>
        <v/>
      </c>
      <c r="E580" s="92" t="str">
        <f ca="1">IFERROR(OFFSET(DC[[#Headers],[Code Project]],MATCH(MYCS[[#This Row],[Project Code and Name ]],DC[Code Project],0),6),"")</f>
        <v/>
      </c>
      <c r="F580" s="89"/>
      <c r="G580" s="89"/>
      <c r="H580" s="93"/>
      <c r="I580" s="93"/>
      <c r="J580" s="93"/>
      <c r="K580" s="93"/>
      <c r="L580" s="93"/>
      <c r="M580" s="93"/>
      <c r="N580" s="94">
        <f>J580+K580+L580+MYCS[[#This Row],[Non contractual commitments]]</f>
        <v>0</v>
      </c>
      <c r="O580" s="93"/>
      <c r="P580" s="93"/>
      <c r="Q580" s="93"/>
      <c r="R580" s="93"/>
      <c r="S580" s="93"/>
      <c r="T580" s="93"/>
      <c r="U580" s="94">
        <f>SUM(MYCS[[#This Row],[FY26-27 sum (signed)]:[Cumulative spending to end FY 24/25]],MYCS[[#This Row],[Approved budget FY 25/26]])</f>
        <v>0</v>
      </c>
      <c r="V580" s="95">
        <f>MYCS[[#This Row],[Total Project Commitments]]-MYCS[[#This Row],[Total approved cost of the project by DC (Value in UGX)]]</f>
        <v>0</v>
      </c>
      <c r="W580" s="89"/>
      <c r="X580" s="89"/>
      <c r="Y580" s="89"/>
      <c r="Z580" s="96"/>
    </row>
    <row r="581" spans="1:26" ht="21" x14ac:dyDescent="0.45">
      <c r="A581" s="89"/>
      <c r="B581" s="90" t="str">
        <f ca="1">IFERROR(OFFSET(DC[[#Headers],[Code Project]],MATCH(MYCS[[#This Row],[Project Code and Name ]],DC[Code Project],0),-3),"")</f>
        <v/>
      </c>
      <c r="C581" s="89"/>
      <c r="D581" s="91" t="str">
        <f ca="1">IFERROR(OFFSET(DC[[#Headers],[Code Project]],MATCH(MYCS[[#This Row],[Project Code and Name ]],DC[Code Project],0),1),"")</f>
        <v/>
      </c>
      <c r="E581" s="92" t="str">
        <f ca="1">IFERROR(OFFSET(DC[[#Headers],[Code Project]],MATCH(MYCS[[#This Row],[Project Code and Name ]],DC[Code Project],0),6),"")</f>
        <v/>
      </c>
      <c r="F581" s="89"/>
      <c r="G581" s="89"/>
      <c r="H581" s="93"/>
      <c r="I581" s="93"/>
      <c r="J581" s="93"/>
      <c r="K581" s="93"/>
      <c r="L581" s="93"/>
      <c r="M581" s="93"/>
      <c r="N581" s="94">
        <f>J581+K581+L581+MYCS[[#This Row],[Non contractual commitments]]</f>
        <v>0</v>
      </c>
      <c r="O581" s="93"/>
      <c r="P581" s="93"/>
      <c r="Q581" s="93"/>
      <c r="R581" s="93"/>
      <c r="S581" s="93"/>
      <c r="T581" s="93"/>
      <c r="U581" s="94">
        <f>SUM(MYCS[[#This Row],[FY26-27 sum (signed)]:[Cumulative spending to end FY 24/25]],MYCS[[#This Row],[Approved budget FY 25/26]])</f>
        <v>0</v>
      </c>
      <c r="V581" s="95">
        <f>MYCS[[#This Row],[Total Project Commitments]]-MYCS[[#This Row],[Total approved cost of the project by DC (Value in UGX)]]</f>
        <v>0</v>
      </c>
      <c r="W581" s="89"/>
      <c r="X581" s="89"/>
      <c r="Y581" s="89"/>
      <c r="Z581" s="96"/>
    </row>
    <row r="582" spans="1:26" ht="21" x14ac:dyDescent="0.45">
      <c r="A582" s="89"/>
      <c r="B582" s="90" t="str">
        <f ca="1">IFERROR(OFFSET(DC[[#Headers],[Code Project]],MATCH(MYCS[[#This Row],[Project Code and Name ]],DC[Code Project],0),-3),"")</f>
        <v/>
      </c>
      <c r="C582" s="89"/>
      <c r="D582" s="91" t="str">
        <f ca="1">IFERROR(OFFSET(DC[[#Headers],[Code Project]],MATCH(MYCS[[#This Row],[Project Code and Name ]],DC[Code Project],0),1),"")</f>
        <v/>
      </c>
      <c r="E582" s="92" t="str">
        <f ca="1">IFERROR(OFFSET(DC[[#Headers],[Code Project]],MATCH(MYCS[[#This Row],[Project Code and Name ]],DC[Code Project],0),6),"")</f>
        <v/>
      </c>
      <c r="F582" s="89"/>
      <c r="G582" s="89"/>
      <c r="H582" s="93"/>
      <c r="I582" s="93"/>
      <c r="J582" s="93"/>
      <c r="K582" s="93"/>
      <c r="L582" s="93"/>
      <c r="M582" s="93"/>
      <c r="N582" s="94">
        <f>J582+K582+L582+MYCS[[#This Row],[Non contractual commitments]]</f>
        <v>0</v>
      </c>
      <c r="O582" s="93"/>
      <c r="P582" s="93"/>
      <c r="Q582" s="93"/>
      <c r="R582" s="93"/>
      <c r="S582" s="93"/>
      <c r="T582" s="93"/>
      <c r="U582" s="94">
        <f>SUM(MYCS[[#This Row],[FY26-27 sum (signed)]:[Cumulative spending to end FY 24/25]],MYCS[[#This Row],[Approved budget FY 25/26]])</f>
        <v>0</v>
      </c>
      <c r="V582" s="95">
        <f>MYCS[[#This Row],[Total Project Commitments]]-MYCS[[#This Row],[Total approved cost of the project by DC (Value in UGX)]]</f>
        <v>0</v>
      </c>
      <c r="W582" s="89"/>
      <c r="X582" s="89"/>
      <c r="Y582" s="89"/>
      <c r="Z582" s="96"/>
    </row>
    <row r="583" spans="1:26" ht="21" x14ac:dyDescent="0.45">
      <c r="A583" s="89"/>
      <c r="B583" s="90" t="str">
        <f ca="1">IFERROR(OFFSET(DC[[#Headers],[Code Project]],MATCH(MYCS[[#This Row],[Project Code and Name ]],DC[Code Project],0),-3),"")</f>
        <v/>
      </c>
      <c r="C583" s="89"/>
      <c r="D583" s="91" t="str">
        <f ca="1">IFERROR(OFFSET(DC[[#Headers],[Code Project]],MATCH(MYCS[[#This Row],[Project Code and Name ]],DC[Code Project],0),1),"")</f>
        <v/>
      </c>
      <c r="E583" s="92" t="str">
        <f ca="1">IFERROR(OFFSET(DC[[#Headers],[Code Project]],MATCH(MYCS[[#This Row],[Project Code and Name ]],DC[Code Project],0),6),"")</f>
        <v/>
      </c>
      <c r="F583" s="89"/>
      <c r="G583" s="89"/>
      <c r="H583" s="93"/>
      <c r="I583" s="93"/>
      <c r="J583" s="93"/>
      <c r="K583" s="93"/>
      <c r="L583" s="93"/>
      <c r="M583" s="93"/>
      <c r="N583" s="94">
        <f>J583+K583+L583+MYCS[[#This Row],[Non contractual commitments]]</f>
        <v>0</v>
      </c>
      <c r="O583" s="93"/>
      <c r="P583" s="93"/>
      <c r="Q583" s="93"/>
      <c r="R583" s="93"/>
      <c r="S583" s="93"/>
      <c r="T583" s="93"/>
      <c r="U583" s="94">
        <f>SUM(MYCS[[#This Row],[FY26-27 sum (signed)]:[Cumulative spending to end FY 24/25]],MYCS[[#This Row],[Approved budget FY 25/26]])</f>
        <v>0</v>
      </c>
      <c r="V583" s="95">
        <f>MYCS[[#This Row],[Total Project Commitments]]-MYCS[[#This Row],[Total approved cost of the project by DC (Value in UGX)]]</f>
        <v>0</v>
      </c>
      <c r="W583" s="89"/>
      <c r="X583" s="89"/>
      <c r="Y583" s="89"/>
      <c r="Z583" s="96"/>
    </row>
    <row r="584" spans="1:26" ht="21" x14ac:dyDescent="0.45">
      <c r="A584" s="89"/>
      <c r="B584" s="90" t="str">
        <f ca="1">IFERROR(OFFSET(DC[[#Headers],[Code Project]],MATCH(MYCS[[#This Row],[Project Code and Name ]],DC[Code Project],0),-3),"")</f>
        <v/>
      </c>
      <c r="C584" s="89"/>
      <c r="D584" s="91" t="str">
        <f ca="1">IFERROR(OFFSET(DC[[#Headers],[Code Project]],MATCH(MYCS[[#This Row],[Project Code and Name ]],DC[Code Project],0),1),"")</f>
        <v/>
      </c>
      <c r="E584" s="92" t="str">
        <f ca="1">IFERROR(OFFSET(DC[[#Headers],[Code Project]],MATCH(MYCS[[#This Row],[Project Code and Name ]],DC[Code Project],0),6),"")</f>
        <v/>
      </c>
      <c r="F584" s="89"/>
      <c r="G584" s="89"/>
      <c r="H584" s="93"/>
      <c r="I584" s="93"/>
      <c r="J584" s="93"/>
      <c r="K584" s="93"/>
      <c r="L584" s="93"/>
      <c r="M584" s="93"/>
      <c r="N584" s="94">
        <f>J584+K584+L584+MYCS[[#This Row],[Non contractual commitments]]</f>
        <v>0</v>
      </c>
      <c r="O584" s="93"/>
      <c r="P584" s="93"/>
      <c r="Q584" s="93"/>
      <c r="R584" s="93"/>
      <c r="S584" s="93"/>
      <c r="T584" s="93"/>
      <c r="U584" s="94">
        <f>SUM(MYCS[[#This Row],[FY26-27 sum (signed)]:[Cumulative spending to end FY 24/25]],MYCS[[#This Row],[Approved budget FY 25/26]])</f>
        <v>0</v>
      </c>
      <c r="V584" s="95">
        <f>MYCS[[#This Row],[Total Project Commitments]]-MYCS[[#This Row],[Total approved cost of the project by DC (Value in UGX)]]</f>
        <v>0</v>
      </c>
      <c r="W584" s="89"/>
      <c r="X584" s="89"/>
      <c r="Y584" s="89"/>
      <c r="Z584" s="96"/>
    </row>
    <row r="585" spans="1:26" ht="21" x14ac:dyDescent="0.45">
      <c r="A585" s="89"/>
      <c r="B585" s="90" t="str">
        <f ca="1">IFERROR(OFFSET(DC[[#Headers],[Code Project]],MATCH(MYCS[[#This Row],[Project Code and Name ]],DC[Code Project],0),-3),"")</f>
        <v/>
      </c>
      <c r="C585" s="89"/>
      <c r="D585" s="91" t="str">
        <f ca="1">IFERROR(OFFSET(DC[[#Headers],[Code Project]],MATCH(MYCS[[#This Row],[Project Code and Name ]],DC[Code Project],0),1),"")</f>
        <v/>
      </c>
      <c r="E585" s="92" t="str">
        <f ca="1">IFERROR(OFFSET(DC[[#Headers],[Code Project]],MATCH(MYCS[[#This Row],[Project Code and Name ]],DC[Code Project],0),6),"")</f>
        <v/>
      </c>
      <c r="F585" s="89"/>
      <c r="G585" s="89"/>
      <c r="H585" s="93"/>
      <c r="I585" s="93"/>
      <c r="J585" s="93"/>
      <c r="K585" s="93"/>
      <c r="L585" s="93"/>
      <c r="M585" s="93"/>
      <c r="N585" s="94">
        <f>J585+K585+L585+MYCS[[#This Row],[Non contractual commitments]]</f>
        <v>0</v>
      </c>
      <c r="O585" s="93"/>
      <c r="P585" s="93"/>
      <c r="Q585" s="93"/>
      <c r="R585" s="93"/>
      <c r="S585" s="93"/>
      <c r="T585" s="93"/>
      <c r="U585" s="94">
        <f>SUM(MYCS[[#This Row],[FY26-27 sum (signed)]:[Cumulative spending to end FY 24/25]],MYCS[[#This Row],[Approved budget FY 25/26]])</f>
        <v>0</v>
      </c>
      <c r="V585" s="95">
        <f>MYCS[[#This Row],[Total Project Commitments]]-MYCS[[#This Row],[Total approved cost of the project by DC (Value in UGX)]]</f>
        <v>0</v>
      </c>
      <c r="W585" s="89"/>
      <c r="X585" s="89"/>
      <c r="Y585" s="89"/>
      <c r="Z585" s="96"/>
    </row>
    <row r="586" spans="1:26" ht="21" x14ac:dyDescent="0.45">
      <c r="A586" s="89"/>
      <c r="B586" s="90" t="str">
        <f ca="1">IFERROR(OFFSET(DC[[#Headers],[Code Project]],MATCH(MYCS[[#This Row],[Project Code and Name ]],DC[Code Project],0),-3),"")</f>
        <v/>
      </c>
      <c r="C586" s="89"/>
      <c r="D586" s="91" t="str">
        <f ca="1">IFERROR(OFFSET(DC[[#Headers],[Code Project]],MATCH(MYCS[[#This Row],[Project Code and Name ]],DC[Code Project],0),1),"")</f>
        <v/>
      </c>
      <c r="E586" s="92" t="str">
        <f ca="1">IFERROR(OFFSET(DC[[#Headers],[Code Project]],MATCH(MYCS[[#This Row],[Project Code and Name ]],DC[Code Project],0),6),"")</f>
        <v/>
      </c>
      <c r="F586" s="89"/>
      <c r="G586" s="89"/>
      <c r="H586" s="93"/>
      <c r="I586" s="93"/>
      <c r="J586" s="93"/>
      <c r="K586" s="93"/>
      <c r="L586" s="93"/>
      <c r="M586" s="93"/>
      <c r="N586" s="94">
        <f>J586+K586+L586+MYCS[[#This Row],[Non contractual commitments]]</f>
        <v>0</v>
      </c>
      <c r="O586" s="93"/>
      <c r="P586" s="93"/>
      <c r="Q586" s="93"/>
      <c r="R586" s="93"/>
      <c r="S586" s="93"/>
      <c r="T586" s="93"/>
      <c r="U586" s="94">
        <f>SUM(MYCS[[#This Row],[FY26-27 sum (signed)]:[Cumulative spending to end FY 24/25]],MYCS[[#This Row],[Approved budget FY 25/26]])</f>
        <v>0</v>
      </c>
      <c r="V586" s="95">
        <f>MYCS[[#This Row],[Total Project Commitments]]-MYCS[[#This Row],[Total approved cost of the project by DC (Value in UGX)]]</f>
        <v>0</v>
      </c>
      <c r="W586" s="89"/>
      <c r="X586" s="89"/>
      <c r="Y586" s="89"/>
      <c r="Z586" s="96"/>
    </row>
    <row r="587" spans="1:26" ht="21" x14ac:dyDescent="0.45">
      <c r="A587" s="89"/>
      <c r="B587" s="90" t="str">
        <f ca="1">IFERROR(OFFSET(DC[[#Headers],[Code Project]],MATCH(MYCS[[#This Row],[Project Code and Name ]],DC[Code Project],0),-3),"")</f>
        <v/>
      </c>
      <c r="C587" s="89"/>
      <c r="D587" s="91" t="str">
        <f ca="1">IFERROR(OFFSET(DC[[#Headers],[Code Project]],MATCH(MYCS[[#This Row],[Project Code and Name ]],DC[Code Project],0),1),"")</f>
        <v/>
      </c>
      <c r="E587" s="92" t="str">
        <f ca="1">IFERROR(OFFSET(DC[[#Headers],[Code Project]],MATCH(MYCS[[#This Row],[Project Code and Name ]],DC[Code Project],0),6),"")</f>
        <v/>
      </c>
      <c r="F587" s="89"/>
      <c r="G587" s="89"/>
      <c r="H587" s="93"/>
      <c r="I587" s="93"/>
      <c r="J587" s="93"/>
      <c r="K587" s="93"/>
      <c r="L587" s="93"/>
      <c r="M587" s="93"/>
      <c r="N587" s="94">
        <f>J587+K587+L587+MYCS[[#This Row],[Non contractual commitments]]</f>
        <v>0</v>
      </c>
      <c r="O587" s="93"/>
      <c r="P587" s="93"/>
      <c r="Q587" s="93"/>
      <c r="R587" s="93"/>
      <c r="S587" s="93"/>
      <c r="T587" s="93"/>
      <c r="U587" s="94">
        <f>SUM(MYCS[[#This Row],[FY26-27 sum (signed)]:[Cumulative spending to end FY 24/25]],MYCS[[#This Row],[Approved budget FY 25/26]])</f>
        <v>0</v>
      </c>
      <c r="V587" s="95">
        <f>MYCS[[#This Row],[Total Project Commitments]]-MYCS[[#This Row],[Total approved cost of the project by DC (Value in UGX)]]</f>
        <v>0</v>
      </c>
      <c r="W587" s="89"/>
      <c r="X587" s="89"/>
      <c r="Y587" s="89"/>
      <c r="Z587" s="96"/>
    </row>
    <row r="588" spans="1:26" ht="21" x14ac:dyDescent="0.45">
      <c r="A588" s="89"/>
      <c r="B588" s="90" t="str">
        <f ca="1">IFERROR(OFFSET(DC[[#Headers],[Code Project]],MATCH(MYCS[[#This Row],[Project Code and Name ]],DC[Code Project],0),-3),"")</f>
        <v/>
      </c>
      <c r="C588" s="89"/>
      <c r="D588" s="91" t="str">
        <f ca="1">IFERROR(OFFSET(DC[[#Headers],[Code Project]],MATCH(MYCS[[#This Row],[Project Code and Name ]],DC[Code Project],0),1),"")</f>
        <v/>
      </c>
      <c r="E588" s="92" t="str">
        <f ca="1">IFERROR(OFFSET(DC[[#Headers],[Code Project]],MATCH(MYCS[[#This Row],[Project Code and Name ]],DC[Code Project],0),6),"")</f>
        <v/>
      </c>
      <c r="F588" s="89"/>
      <c r="G588" s="89"/>
      <c r="H588" s="93"/>
      <c r="I588" s="93"/>
      <c r="J588" s="93"/>
      <c r="K588" s="93"/>
      <c r="L588" s="93"/>
      <c r="M588" s="93"/>
      <c r="N588" s="94">
        <f>J588+K588+L588+MYCS[[#This Row],[Non contractual commitments]]</f>
        <v>0</v>
      </c>
      <c r="O588" s="93"/>
      <c r="P588" s="93"/>
      <c r="Q588" s="93"/>
      <c r="R588" s="93"/>
      <c r="S588" s="93"/>
      <c r="T588" s="93"/>
      <c r="U588" s="94">
        <f>SUM(MYCS[[#This Row],[FY26-27 sum (signed)]:[Cumulative spending to end FY 24/25]],MYCS[[#This Row],[Approved budget FY 25/26]])</f>
        <v>0</v>
      </c>
      <c r="V588" s="95">
        <f>MYCS[[#This Row],[Total Project Commitments]]-MYCS[[#This Row],[Total approved cost of the project by DC (Value in UGX)]]</f>
        <v>0</v>
      </c>
      <c r="W588" s="89"/>
      <c r="X588" s="89"/>
      <c r="Y588" s="89"/>
      <c r="Z588" s="96"/>
    </row>
    <row r="589" spans="1:26" ht="21" x14ac:dyDescent="0.45">
      <c r="A589" s="89"/>
      <c r="B589" s="90" t="str">
        <f ca="1">IFERROR(OFFSET(DC[[#Headers],[Code Project]],MATCH(MYCS[[#This Row],[Project Code and Name ]],DC[Code Project],0),-3),"")</f>
        <v/>
      </c>
      <c r="C589" s="89"/>
      <c r="D589" s="91" t="str">
        <f ca="1">IFERROR(OFFSET(DC[[#Headers],[Code Project]],MATCH(MYCS[[#This Row],[Project Code and Name ]],DC[Code Project],0),1),"")</f>
        <v/>
      </c>
      <c r="E589" s="92" t="str">
        <f ca="1">IFERROR(OFFSET(DC[[#Headers],[Code Project]],MATCH(MYCS[[#This Row],[Project Code and Name ]],DC[Code Project],0),6),"")</f>
        <v/>
      </c>
      <c r="F589" s="89"/>
      <c r="G589" s="89"/>
      <c r="H589" s="93"/>
      <c r="I589" s="93"/>
      <c r="J589" s="93"/>
      <c r="K589" s="93"/>
      <c r="L589" s="93"/>
      <c r="M589" s="93"/>
      <c r="N589" s="94">
        <f>J589+K589+L589+MYCS[[#This Row],[Non contractual commitments]]</f>
        <v>0</v>
      </c>
      <c r="O589" s="93"/>
      <c r="P589" s="93"/>
      <c r="Q589" s="93"/>
      <c r="R589" s="93"/>
      <c r="S589" s="93"/>
      <c r="T589" s="93"/>
      <c r="U589" s="94">
        <f>SUM(MYCS[[#This Row],[FY26-27 sum (signed)]:[Cumulative spending to end FY 24/25]],MYCS[[#This Row],[Approved budget FY 25/26]])</f>
        <v>0</v>
      </c>
      <c r="V589" s="95">
        <f>MYCS[[#This Row],[Total Project Commitments]]-MYCS[[#This Row],[Total approved cost of the project by DC (Value in UGX)]]</f>
        <v>0</v>
      </c>
      <c r="W589" s="89"/>
      <c r="X589" s="89"/>
      <c r="Y589" s="89"/>
      <c r="Z589" s="96"/>
    </row>
    <row r="590" spans="1:26" ht="21" x14ac:dyDescent="0.45">
      <c r="A590" s="89"/>
      <c r="B590" s="90" t="str">
        <f ca="1">IFERROR(OFFSET(DC[[#Headers],[Code Project]],MATCH(MYCS[[#This Row],[Project Code and Name ]],DC[Code Project],0),-3),"")</f>
        <v/>
      </c>
      <c r="C590" s="89"/>
      <c r="D590" s="91" t="str">
        <f ca="1">IFERROR(OFFSET(DC[[#Headers],[Code Project]],MATCH(MYCS[[#This Row],[Project Code and Name ]],DC[Code Project],0),1),"")</f>
        <v/>
      </c>
      <c r="E590" s="92" t="str">
        <f ca="1">IFERROR(OFFSET(DC[[#Headers],[Code Project]],MATCH(MYCS[[#This Row],[Project Code and Name ]],DC[Code Project],0),6),"")</f>
        <v/>
      </c>
      <c r="F590" s="89"/>
      <c r="G590" s="89"/>
      <c r="H590" s="93"/>
      <c r="I590" s="93"/>
      <c r="J590" s="93"/>
      <c r="K590" s="93"/>
      <c r="L590" s="93"/>
      <c r="M590" s="93"/>
      <c r="N590" s="94">
        <f>J590+K590+L590+MYCS[[#This Row],[Non contractual commitments]]</f>
        <v>0</v>
      </c>
      <c r="O590" s="93"/>
      <c r="P590" s="93"/>
      <c r="Q590" s="93"/>
      <c r="R590" s="93"/>
      <c r="S590" s="93"/>
      <c r="T590" s="93"/>
      <c r="U590" s="94">
        <f>SUM(MYCS[[#This Row],[FY26-27 sum (signed)]:[Cumulative spending to end FY 24/25]],MYCS[[#This Row],[Approved budget FY 25/26]])</f>
        <v>0</v>
      </c>
      <c r="V590" s="95">
        <f>MYCS[[#This Row],[Total Project Commitments]]-MYCS[[#This Row],[Total approved cost of the project by DC (Value in UGX)]]</f>
        <v>0</v>
      </c>
      <c r="W590" s="89"/>
      <c r="X590" s="89"/>
      <c r="Y590" s="89"/>
      <c r="Z590" s="96"/>
    </row>
    <row r="591" spans="1:26" ht="21" x14ac:dyDescent="0.45">
      <c r="A591" s="89"/>
      <c r="B591" s="90" t="str">
        <f ca="1">IFERROR(OFFSET(DC[[#Headers],[Code Project]],MATCH(MYCS[[#This Row],[Project Code and Name ]],DC[Code Project],0),-3),"")</f>
        <v/>
      </c>
      <c r="C591" s="89"/>
      <c r="D591" s="91" t="str">
        <f ca="1">IFERROR(OFFSET(DC[[#Headers],[Code Project]],MATCH(MYCS[[#This Row],[Project Code and Name ]],DC[Code Project],0),1),"")</f>
        <v/>
      </c>
      <c r="E591" s="92" t="str">
        <f ca="1">IFERROR(OFFSET(DC[[#Headers],[Code Project]],MATCH(MYCS[[#This Row],[Project Code and Name ]],DC[Code Project],0),6),"")</f>
        <v/>
      </c>
      <c r="F591" s="89"/>
      <c r="G591" s="89"/>
      <c r="H591" s="93"/>
      <c r="I591" s="93"/>
      <c r="J591" s="93"/>
      <c r="K591" s="93"/>
      <c r="L591" s="93"/>
      <c r="M591" s="93"/>
      <c r="N591" s="94">
        <f>J591+K591+L591+MYCS[[#This Row],[Non contractual commitments]]</f>
        <v>0</v>
      </c>
      <c r="O591" s="93"/>
      <c r="P591" s="93"/>
      <c r="Q591" s="93"/>
      <c r="R591" s="93"/>
      <c r="S591" s="93"/>
      <c r="T591" s="93"/>
      <c r="U591" s="94">
        <f>SUM(MYCS[[#This Row],[FY26-27 sum (signed)]:[Cumulative spending to end FY 24/25]],MYCS[[#This Row],[Approved budget FY 25/26]])</f>
        <v>0</v>
      </c>
      <c r="V591" s="95">
        <f>MYCS[[#This Row],[Total Project Commitments]]-MYCS[[#This Row],[Total approved cost of the project by DC (Value in UGX)]]</f>
        <v>0</v>
      </c>
      <c r="W591" s="89"/>
      <c r="X591" s="89"/>
      <c r="Y591" s="89"/>
      <c r="Z591" s="96"/>
    </row>
    <row r="592" spans="1:26" ht="21" x14ac:dyDescent="0.45">
      <c r="A592" s="89"/>
      <c r="B592" s="90" t="str">
        <f ca="1">IFERROR(OFFSET(DC[[#Headers],[Code Project]],MATCH(MYCS[[#This Row],[Project Code and Name ]],DC[Code Project],0),-3),"")</f>
        <v/>
      </c>
      <c r="C592" s="89"/>
      <c r="D592" s="91" t="str">
        <f ca="1">IFERROR(OFFSET(DC[[#Headers],[Code Project]],MATCH(MYCS[[#This Row],[Project Code and Name ]],DC[Code Project],0),1),"")</f>
        <v/>
      </c>
      <c r="E592" s="92" t="str">
        <f ca="1">IFERROR(OFFSET(DC[[#Headers],[Code Project]],MATCH(MYCS[[#This Row],[Project Code and Name ]],DC[Code Project],0),6),"")</f>
        <v/>
      </c>
      <c r="F592" s="89"/>
      <c r="G592" s="89"/>
      <c r="H592" s="93"/>
      <c r="I592" s="93"/>
      <c r="J592" s="93"/>
      <c r="K592" s="93"/>
      <c r="L592" s="93"/>
      <c r="M592" s="93"/>
      <c r="N592" s="94">
        <f>J592+K592+L592+MYCS[[#This Row],[Non contractual commitments]]</f>
        <v>0</v>
      </c>
      <c r="O592" s="93"/>
      <c r="P592" s="93"/>
      <c r="Q592" s="93"/>
      <c r="R592" s="93"/>
      <c r="S592" s="93"/>
      <c r="T592" s="93"/>
      <c r="U592" s="94">
        <f>SUM(MYCS[[#This Row],[FY26-27 sum (signed)]:[Cumulative spending to end FY 24/25]],MYCS[[#This Row],[Approved budget FY 25/26]])</f>
        <v>0</v>
      </c>
      <c r="V592" s="95">
        <f>MYCS[[#This Row],[Total Project Commitments]]-MYCS[[#This Row],[Total approved cost of the project by DC (Value in UGX)]]</f>
        <v>0</v>
      </c>
      <c r="W592" s="89"/>
      <c r="X592" s="89"/>
      <c r="Y592" s="89"/>
      <c r="Z592" s="96"/>
    </row>
    <row r="593" spans="1:26" ht="21" x14ac:dyDescent="0.45">
      <c r="A593" s="89"/>
      <c r="B593" s="90" t="str">
        <f ca="1">IFERROR(OFFSET(DC[[#Headers],[Code Project]],MATCH(MYCS[[#This Row],[Project Code and Name ]],DC[Code Project],0),-3),"")</f>
        <v/>
      </c>
      <c r="C593" s="89"/>
      <c r="D593" s="91" t="str">
        <f ca="1">IFERROR(OFFSET(DC[[#Headers],[Code Project]],MATCH(MYCS[[#This Row],[Project Code and Name ]],DC[Code Project],0),1),"")</f>
        <v/>
      </c>
      <c r="E593" s="92" t="str">
        <f ca="1">IFERROR(OFFSET(DC[[#Headers],[Code Project]],MATCH(MYCS[[#This Row],[Project Code and Name ]],DC[Code Project],0),6),"")</f>
        <v/>
      </c>
      <c r="F593" s="89"/>
      <c r="G593" s="89"/>
      <c r="H593" s="93"/>
      <c r="I593" s="93"/>
      <c r="J593" s="93"/>
      <c r="K593" s="93"/>
      <c r="L593" s="93"/>
      <c r="M593" s="93"/>
      <c r="N593" s="94">
        <f>J593+K593+L593+MYCS[[#This Row],[Non contractual commitments]]</f>
        <v>0</v>
      </c>
      <c r="O593" s="93"/>
      <c r="P593" s="93"/>
      <c r="Q593" s="93"/>
      <c r="R593" s="93"/>
      <c r="S593" s="93"/>
      <c r="T593" s="93"/>
      <c r="U593" s="94">
        <f>SUM(MYCS[[#This Row],[FY26-27 sum (signed)]:[Cumulative spending to end FY 24/25]],MYCS[[#This Row],[Approved budget FY 25/26]])</f>
        <v>0</v>
      </c>
      <c r="V593" s="95">
        <f>MYCS[[#This Row],[Total Project Commitments]]-MYCS[[#This Row],[Total approved cost of the project by DC (Value in UGX)]]</f>
        <v>0</v>
      </c>
      <c r="W593" s="89"/>
      <c r="X593" s="89"/>
      <c r="Y593" s="89"/>
      <c r="Z593" s="96"/>
    </row>
    <row r="594" spans="1:26" ht="21" x14ac:dyDescent="0.45">
      <c r="A594" s="89"/>
      <c r="B594" s="90" t="str">
        <f ca="1">IFERROR(OFFSET(DC[[#Headers],[Code Project]],MATCH(MYCS[[#This Row],[Project Code and Name ]],DC[Code Project],0),-3),"")</f>
        <v/>
      </c>
      <c r="C594" s="89"/>
      <c r="D594" s="91" t="str">
        <f ca="1">IFERROR(OFFSET(DC[[#Headers],[Code Project]],MATCH(MYCS[[#This Row],[Project Code and Name ]],DC[Code Project],0),1),"")</f>
        <v/>
      </c>
      <c r="E594" s="92" t="str">
        <f ca="1">IFERROR(OFFSET(DC[[#Headers],[Code Project]],MATCH(MYCS[[#This Row],[Project Code and Name ]],DC[Code Project],0),6),"")</f>
        <v/>
      </c>
      <c r="F594" s="89"/>
      <c r="G594" s="89"/>
      <c r="H594" s="93"/>
      <c r="I594" s="93"/>
      <c r="J594" s="93"/>
      <c r="K594" s="93"/>
      <c r="L594" s="93"/>
      <c r="M594" s="93"/>
      <c r="N594" s="94">
        <f>J594+K594+L594+MYCS[[#This Row],[Non contractual commitments]]</f>
        <v>0</v>
      </c>
      <c r="O594" s="93"/>
      <c r="P594" s="93"/>
      <c r="Q594" s="93"/>
      <c r="R594" s="93"/>
      <c r="S594" s="93"/>
      <c r="T594" s="93"/>
      <c r="U594" s="94">
        <f>SUM(MYCS[[#This Row],[FY26-27 sum (signed)]:[Cumulative spending to end FY 24/25]],MYCS[[#This Row],[Approved budget FY 25/26]])</f>
        <v>0</v>
      </c>
      <c r="V594" s="95">
        <f>MYCS[[#This Row],[Total Project Commitments]]-MYCS[[#This Row],[Total approved cost of the project by DC (Value in UGX)]]</f>
        <v>0</v>
      </c>
      <c r="W594" s="89"/>
      <c r="X594" s="89"/>
      <c r="Y594" s="89"/>
      <c r="Z594" s="96"/>
    </row>
    <row r="595" spans="1:26" ht="21" x14ac:dyDescent="0.45">
      <c r="A595" s="89"/>
      <c r="B595" s="90" t="str">
        <f ca="1">IFERROR(OFFSET(DC[[#Headers],[Code Project]],MATCH(MYCS[[#This Row],[Project Code and Name ]],DC[Code Project],0),-3),"")</f>
        <v/>
      </c>
      <c r="C595" s="89"/>
      <c r="D595" s="91" t="str">
        <f ca="1">IFERROR(OFFSET(DC[[#Headers],[Code Project]],MATCH(MYCS[[#This Row],[Project Code and Name ]],DC[Code Project],0),1),"")</f>
        <v/>
      </c>
      <c r="E595" s="92" t="str">
        <f ca="1">IFERROR(OFFSET(DC[[#Headers],[Code Project]],MATCH(MYCS[[#This Row],[Project Code and Name ]],DC[Code Project],0),6),"")</f>
        <v/>
      </c>
      <c r="F595" s="89"/>
      <c r="G595" s="89"/>
      <c r="H595" s="93"/>
      <c r="I595" s="93"/>
      <c r="J595" s="93"/>
      <c r="K595" s="93"/>
      <c r="L595" s="93"/>
      <c r="M595" s="93"/>
      <c r="N595" s="94">
        <f>J595+K595+L595+MYCS[[#This Row],[Non contractual commitments]]</f>
        <v>0</v>
      </c>
      <c r="O595" s="93"/>
      <c r="P595" s="93"/>
      <c r="Q595" s="93"/>
      <c r="R595" s="93"/>
      <c r="S595" s="93"/>
      <c r="T595" s="93"/>
      <c r="U595" s="94">
        <f>SUM(MYCS[[#This Row],[FY26-27 sum (signed)]:[Cumulative spending to end FY 24/25]],MYCS[[#This Row],[Approved budget FY 25/26]])</f>
        <v>0</v>
      </c>
      <c r="V595" s="95">
        <f>MYCS[[#This Row],[Total Project Commitments]]-MYCS[[#This Row],[Total approved cost of the project by DC (Value in UGX)]]</f>
        <v>0</v>
      </c>
      <c r="W595" s="89"/>
      <c r="X595" s="89"/>
      <c r="Y595" s="89"/>
      <c r="Z595" s="96"/>
    </row>
    <row r="596" spans="1:26" ht="21" x14ac:dyDescent="0.45">
      <c r="A596" s="89"/>
      <c r="B596" s="90" t="str">
        <f ca="1">IFERROR(OFFSET(DC[[#Headers],[Code Project]],MATCH(MYCS[[#This Row],[Project Code and Name ]],DC[Code Project],0),-3),"")</f>
        <v/>
      </c>
      <c r="C596" s="89"/>
      <c r="D596" s="91" t="str">
        <f ca="1">IFERROR(OFFSET(DC[[#Headers],[Code Project]],MATCH(MYCS[[#This Row],[Project Code and Name ]],DC[Code Project],0),1),"")</f>
        <v/>
      </c>
      <c r="E596" s="92" t="str">
        <f ca="1">IFERROR(OFFSET(DC[[#Headers],[Code Project]],MATCH(MYCS[[#This Row],[Project Code and Name ]],DC[Code Project],0),6),"")</f>
        <v/>
      </c>
      <c r="F596" s="89"/>
      <c r="G596" s="89"/>
      <c r="H596" s="93"/>
      <c r="I596" s="93"/>
      <c r="J596" s="93"/>
      <c r="K596" s="93"/>
      <c r="L596" s="93"/>
      <c r="M596" s="93"/>
      <c r="N596" s="94">
        <f>J596+K596+L596+MYCS[[#This Row],[Non contractual commitments]]</f>
        <v>0</v>
      </c>
      <c r="O596" s="93"/>
      <c r="P596" s="93"/>
      <c r="Q596" s="93"/>
      <c r="R596" s="93"/>
      <c r="S596" s="93"/>
      <c r="T596" s="93"/>
      <c r="U596" s="94">
        <f>SUM(MYCS[[#This Row],[FY26-27 sum (signed)]:[Cumulative spending to end FY 24/25]],MYCS[[#This Row],[Approved budget FY 25/26]])</f>
        <v>0</v>
      </c>
      <c r="V596" s="95">
        <f>MYCS[[#This Row],[Total Project Commitments]]-MYCS[[#This Row],[Total approved cost of the project by DC (Value in UGX)]]</f>
        <v>0</v>
      </c>
      <c r="W596" s="89"/>
      <c r="X596" s="89"/>
      <c r="Y596" s="89"/>
      <c r="Z596" s="96"/>
    </row>
    <row r="597" spans="1:26" ht="21" x14ac:dyDescent="0.45">
      <c r="A597" s="89"/>
      <c r="B597" s="90" t="str">
        <f ca="1">IFERROR(OFFSET(DC[[#Headers],[Code Project]],MATCH(MYCS[[#This Row],[Project Code and Name ]],DC[Code Project],0),-3),"")</f>
        <v/>
      </c>
      <c r="C597" s="89"/>
      <c r="D597" s="91" t="str">
        <f ca="1">IFERROR(OFFSET(DC[[#Headers],[Code Project]],MATCH(MYCS[[#This Row],[Project Code and Name ]],DC[Code Project],0),1),"")</f>
        <v/>
      </c>
      <c r="E597" s="92" t="str">
        <f ca="1">IFERROR(OFFSET(DC[[#Headers],[Code Project]],MATCH(MYCS[[#This Row],[Project Code and Name ]],DC[Code Project],0),6),"")</f>
        <v/>
      </c>
      <c r="F597" s="89"/>
      <c r="G597" s="89"/>
      <c r="H597" s="93"/>
      <c r="I597" s="93"/>
      <c r="J597" s="93"/>
      <c r="K597" s="93"/>
      <c r="L597" s="93"/>
      <c r="M597" s="93"/>
      <c r="N597" s="94">
        <f>J597+K597+L597+MYCS[[#This Row],[Non contractual commitments]]</f>
        <v>0</v>
      </c>
      <c r="O597" s="93"/>
      <c r="P597" s="93"/>
      <c r="Q597" s="93"/>
      <c r="R597" s="93"/>
      <c r="S597" s="93"/>
      <c r="T597" s="93"/>
      <c r="U597" s="94">
        <f>SUM(MYCS[[#This Row],[FY26-27 sum (signed)]:[Cumulative spending to end FY 24/25]],MYCS[[#This Row],[Approved budget FY 25/26]])</f>
        <v>0</v>
      </c>
      <c r="V597" s="95">
        <f>MYCS[[#This Row],[Total Project Commitments]]-MYCS[[#This Row],[Total approved cost of the project by DC (Value in UGX)]]</f>
        <v>0</v>
      </c>
      <c r="W597" s="89"/>
      <c r="X597" s="89"/>
      <c r="Y597" s="89"/>
      <c r="Z597" s="96"/>
    </row>
    <row r="598" spans="1:26" ht="21" x14ac:dyDescent="0.45">
      <c r="A598" s="89"/>
      <c r="B598" s="90" t="str">
        <f ca="1">IFERROR(OFFSET(DC[[#Headers],[Code Project]],MATCH(MYCS[[#This Row],[Project Code and Name ]],DC[Code Project],0),-3),"")</f>
        <v/>
      </c>
      <c r="C598" s="89"/>
      <c r="D598" s="91" t="str">
        <f ca="1">IFERROR(OFFSET(DC[[#Headers],[Code Project]],MATCH(MYCS[[#This Row],[Project Code and Name ]],DC[Code Project],0),1),"")</f>
        <v/>
      </c>
      <c r="E598" s="92" t="str">
        <f ca="1">IFERROR(OFFSET(DC[[#Headers],[Code Project]],MATCH(MYCS[[#This Row],[Project Code and Name ]],DC[Code Project],0),6),"")</f>
        <v/>
      </c>
      <c r="F598" s="89"/>
      <c r="G598" s="89"/>
      <c r="H598" s="93"/>
      <c r="I598" s="93"/>
      <c r="J598" s="93"/>
      <c r="K598" s="93"/>
      <c r="L598" s="93"/>
      <c r="M598" s="93"/>
      <c r="N598" s="94">
        <f>J598+K598+L598+MYCS[[#This Row],[Non contractual commitments]]</f>
        <v>0</v>
      </c>
      <c r="O598" s="93"/>
      <c r="P598" s="93"/>
      <c r="Q598" s="93"/>
      <c r="R598" s="93"/>
      <c r="S598" s="93"/>
      <c r="T598" s="93"/>
      <c r="U598" s="94">
        <f>SUM(MYCS[[#This Row],[FY26-27 sum (signed)]:[Cumulative spending to end FY 24/25]],MYCS[[#This Row],[Approved budget FY 25/26]])</f>
        <v>0</v>
      </c>
      <c r="V598" s="95">
        <f>MYCS[[#This Row],[Total Project Commitments]]-MYCS[[#This Row],[Total approved cost of the project by DC (Value in UGX)]]</f>
        <v>0</v>
      </c>
      <c r="W598" s="89"/>
      <c r="X598" s="89"/>
      <c r="Y598" s="89"/>
      <c r="Z598" s="96"/>
    </row>
    <row r="599" spans="1:26" ht="21" x14ac:dyDescent="0.45">
      <c r="A599" s="89"/>
      <c r="B599" s="90" t="str">
        <f ca="1">IFERROR(OFFSET(DC[[#Headers],[Code Project]],MATCH(MYCS[[#This Row],[Project Code and Name ]],DC[Code Project],0),-3),"")</f>
        <v/>
      </c>
      <c r="C599" s="89"/>
      <c r="D599" s="91" t="str">
        <f ca="1">IFERROR(OFFSET(DC[[#Headers],[Code Project]],MATCH(MYCS[[#This Row],[Project Code and Name ]],DC[Code Project],0),1),"")</f>
        <v/>
      </c>
      <c r="E599" s="92" t="str">
        <f ca="1">IFERROR(OFFSET(DC[[#Headers],[Code Project]],MATCH(MYCS[[#This Row],[Project Code and Name ]],DC[Code Project],0),6),"")</f>
        <v/>
      </c>
      <c r="F599" s="89"/>
      <c r="G599" s="89"/>
      <c r="H599" s="93"/>
      <c r="I599" s="93"/>
      <c r="J599" s="93"/>
      <c r="K599" s="93"/>
      <c r="L599" s="93"/>
      <c r="M599" s="93"/>
      <c r="N599" s="94">
        <f>J599+K599+L599+MYCS[[#This Row],[Non contractual commitments]]</f>
        <v>0</v>
      </c>
      <c r="O599" s="93"/>
      <c r="P599" s="93"/>
      <c r="Q599" s="93"/>
      <c r="R599" s="93"/>
      <c r="S599" s="93"/>
      <c r="T599" s="93"/>
      <c r="U599" s="94">
        <f>SUM(MYCS[[#This Row],[FY26-27 sum (signed)]:[Cumulative spending to end FY 24/25]],MYCS[[#This Row],[Approved budget FY 25/26]])</f>
        <v>0</v>
      </c>
      <c r="V599" s="95">
        <f>MYCS[[#This Row],[Total Project Commitments]]-MYCS[[#This Row],[Total approved cost of the project by DC (Value in UGX)]]</f>
        <v>0</v>
      </c>
      <c r="W599" s="89"/>
      <c r="X599" s="89"/>
      <c r="Y599" s="89"/>
      <c r="Z599" s="96"/>
    </row>
    <row r="600" spans="1:26" ht="21" x14ac:dyDescent="0.45">
      <c r="A600" s="89"/>
      <c r="B600" s="90" t="str">
        <f ca="1">IFERROR(OFFSET(DC[[#Headers],[Code Project]],MATCH(MYCS[[#This Row],[Project Code and Name ]],DC[Code Project],0),-3),"")</f>
        <v/>
      </c>
      <c r="C600" s="89"/>
      <c r="D600" s="91" t="str">
        <f ca="1">IFERROR(OFFSET(DC[[#Headers],[Code Project]],MATCH(MYCS[[#This Row],[Project Code and Name ]],DC[Code Project],0),1),"")</f>
        <v/>
      </c>
      <c r="E600" s="92" t="str">
        <f ca="1">IFERROR(OFFSET(DC[[#Headers],[Code Project]],MATCH(MYCS[[#This Row],[Project Code and Name ]],DC[Code Project],0),6),"")</f>
        <v/>
      </c>
      <c r="F600" s="89"/>
      <c r="G600" s="89"/>
      <c r="H600" s="93"/>
      <c r="I600" s="93"/>
      <c r="J600" s="93"/>
      <c r="K600" s="93"/>
      <c r="L600" s="93"/>
      <c r="M600" s="93"/>
      <c r="N600" s="94">
        <f>J600+K600+L600+MYCS[[#This Row],[Non contractual commitments]]</f>
        <v>0</v>
      </c>
      <c r="O600" s="93"/>
      <c r="P600" s="93"/>
      <c r="Q600" s="93"/>
      <c r="R600" s="93"/>
      <c r="S600" s="93"/>
      <c r="T600" s="93"/>
      <c r="U600" s="94">
        <f>SUM(MYCS[[#This Row],[FY26-27 sum (signed)]:[Cumulative spending to end FY 24/25]],MYCS[[#This Row],[Approved budget FY 25/26]])</f>
        <v>0</v>
      </c>
      <c r="V600" s="95">
        <f>MYCS[[#This Row],[Total Project Commitments]]-MYCS[[#This Row],[Total approved cost of the project by DC (Value in UGX)]]</f>
        <v>0</v>
      </c>
      <c r="W600" s="89"/>
      <c r="X600" s="89"/>
      <c r="Y600" s="89"/>
      <c r="Z600" s="96"/>
    </row>
    <row r="601" spans="1:26" ht="21" x14ac:dyDescent="0.45">
      <c r="A601" s="89"/>
      <c r="B601" s="90" t="str">
        <f ca="1">IFERROR(OFFSET(DC[[#Headers],[Code Project]],MATCH(MYCS[[#This Row],[Project Code and Name ]],DC[Code Project],0),-3),"")</f>
        <v/>
      </c>
      <c r="C601" s="89"/>
      <c r="D601" s="91" t="str">
        <f ca="1">IFERROR(OFFSET(DC[[#Headers],[Code Project]],MATCH(MYCS[[#This Row],[Project Code and Name ]],DC[Code Project],0),1),"")</f>
        <v/>
      </c>
      <c r="E601" s="92" t="str">
        <f ca="1">IFERROR(OFFSET(DC[[#Headers],[Code Project]],MATCH(MYCS[[#This Row],[Project Code and Name ]],DC[Code Project],0),6),"")</f>
        <v/>
      </c>
      <c r="F601" s="89"/>
      <c r="G601" s="89"/>
      <c r="H601" s="93"/>
      <c r="I601" s="93"/>
      <c r="J601" s="93"/>
      <c r="K601" s="93"/>
      <c r="L601" s="93"/>
      <c r="M601" s="93"/>
      <c r="N601" s="94">
        <f>J601+K601+L601+MYCS[[#This Row],[Non contractual commitments]]</f>
        <v>0</v>
      </c>
      <c r="O601" s="93"/>
      <c r="P601" s="93"/>
      <c r="Q601" s="93"/>
      <c r="R601" s="93"/>
      <c r="S601" s="93"/>
      <c r="T601" s="93"/>
      <c r="U601" s="94">
        <f>SUM(MYCS[[#This Row],[FY26-27 sum (signed)]:[Cumulative spending to end FY 24/25]],MYCS[[#This Row],[Approved budget FY 25/26]])</f>
        <v>0</v>
      </c>
      <c r="V601" s="95">
        <f>MYCS[[#This Row],[Total Project Commitments]]-MYCS[[#This Row],[Total approved cost of the project by DC (Value in UGX)]]</f>
        <v>0</v>
      </c>
      <c r="W601" s="89"/>
      <c r="X601" s="89"/>
      <c r="Y601" s="89"/>
      <c r="Z601" s="96"/>
    </row>
    <row r="602" spans="1:26" ht="21" x14ac:dyDescent="0.45">
      <c r="A602" s="89"/>
      <c r="B602" s="90" t="str">
        <f ca="1">IFERROR(OFFSET(DC[[#Headers],[Code Project]],MATCH(MYCS[[#This Row],[Project Code and Name ]],DC[Code Project],0),-3),"")</f>
        <v/>
      </c>
      <c r="C602" s="89"/>
      <c r="D602" s="91" t="str">
        <f ca="1">IFERROR(OFFSET(DC[[#Headers],[Code Project]],MATCH(MYCS[[#This Row],[Project Code and Name ]],DC[Code Project],0),1),"")</f>
        <v/>
      </c>
      <c r="E602" s="92" t="str">
        <f ca="1">IFERROR(OFFSET(DC[[#Headers],[Code Project]],MATCH(MYCS[[#This Row],[Project Code and Name ]],DC[Code Project],0),6),"")</f>
        <v/>
      </c>
      <c r="F602" s="89"/>
      <c r="G602" s="89"/>
      <c r="H602" s="93"/>
      <c r="I602" s="93"/>
      <c r="J602" s="93"/>
      <c r="K602" s="93"/>
      <c r="L602" s="93"/>
      <c r="M602" s="93"/>
      <c r="N602" s="94">
        <f>J602+K602+L602+MYCS[[#This Row],[Non contractual commitments]]</f>
        <v>0</v>
      </c>
      <c r="O602" s="93"/>
      <c r="P602" s="93"/>
      <c r="Q602" s="93"/>
      <c r="R602" s="93"/>
      <c r="S602" s="93"/>
      <c r="T602" s="93"/>
      <c r="U602" s="94">
        <f>SUM(MYCS[[#This Row],[FY26-27 sum (signed)]:[Cumulative spending to end FY 24/25]],MYCS[[#This Row],[Approved budget FY 25/26]])</f>
        <v>0</v>
      </c>
      <c r="V602" s="95">
        <f>MYCS[[#This Row],[Total Project Commitments]]-MYCS[[#This Row],[Total approved cost of the project by DC (Value in UGX)]]</f>
        <v>0</v>
      </c>
      <c r="W602" s="89"/>
      <c r="X602" s="89"/>
      <c r="Y602" s="89"/>
      <c r="Z602" s="96"/>
    </row>
    <row r="603" spans="1:26" ht="21" x14ac:dyDescent="0.45">
      <c r="A603" s="89"/>
      <c r="B603" s="90" t="str">
        <f ca="1">IFERROR(OFFSET(DC[[#Headers],[Code Project]],MATCH(MYCS[[#This Row],[Project Code and Name ]],DC[Code Project],0),-3),"")</f>
        <v/>
      </c>
      <c r="C603" s="89"/>
      <c r="D603" s="91" t="str">
        <f ca="1">IFERROR(OFFSET(DC[[#Headers],[Code Project]],MATCH(MYCS[[#This Row],[Project Code and Name ]],DC[Code Project],0),1),"")</f>
        <v/>
      </c>
      <c r="E603" s="92" t="str">
        <f ca="1">IFERROR(OFFSET(DC[[#Headers],[Code Project]],MATCH(MYCS[[#This Row],[Project Code and Name ]],DC[Code Project],0),6),"")</f>
        <v/>
      </c>
      <c r="F603" s="89"/>
      <c r="G603" s="89"/>
      <c r="H603" s="93"/>
      <c r="I603" s="93"/>
      <c r="J603" s="93"/>
      <c r="K603" s="93"/>
      <c r="L603" s="93"/>
      <c r="M603" s="93"/>
      <c r="N603" s="94">
        <f>J603+K603+L603+MYCS[[#This Row],[Non contractual commitments]]</f>
        <v>0</v>
      </c>
      <c r="O603" s="93"/>
      <c r="P603" s="93"/>
      <c r="Q603" s="93"/>
      <c r="R603" s="93"/>
      <c r="S603" s="93"/>
      <c r="T603" s="93"/>
      <c r="U603" s="94">
        <f>SUM(MYCS[[#This Row],[FY26-27 sum (signed)]:[Cumulative spending to end FY 24/25]],MYCS[[#This Row],[Approved budget FY 25/26]])</f>
        <v>0</v>
      </c>
      <c r="V603" s="95">
        <f>MYCS[[#This Row],[Total Project Commitments]]-MYCS[[#This Row],[Total approved cost of the project by DC (Value in UGX)]]</f>
        <v>0</v>
      </c>
      <c r="W603" s="89"/>
      <c r="X603" s="89"/>
      <c r="Y603" s="89"/>
      <c r="Z603" s="96"/>
    </row>
    <row r="604" spans="1:26" ht="21" x14ac:dyDescent="0.45">
      <c r="A604" s="89"/>
      <c r="B604" s="90" t="str">
        <f ca="1">IFERROR(OFFSET(DC[[#Headers],[Code Project]],MATCH(MYCS[[#This Row],[Project Code and Name ]],DC[Code Project],0),-3),"")</f>
        <v/>
      </c>
      <c r="C604" s="89"/>
      <c r="D604" s="91" t="str">
        <f ca="1">IFERROR(OFFSET(DC[[#Headers],[Code Project]],MATCH(MYCS[[#This Row],[Project Code and Name ]],DC[Code Project],0),1),"")</f>
        <v/>
      </c>
      <c r="E604" s="92" t="str">
        <f ca="1">IFERROR(OFFSET(DC[[#Headers],[Code Project]],MATCH(MYCS[[#This Row],[Project Code and Name ]],DC[Code Project],0),6),"")</f>
        <v/>
      </c>
      <c r="F604" s="89"/>
      <c r="G604" s="89"/>
      <c r="H604" s="93"/>
      <c r="I604" s="93"/>
      <c r="J604" s="93"/>
      <c r="K604" s="93"/>
      <c r="L604" s="93"/>
      <c r="M604" s="93"/>
      <c r="N604" s="94">
        <f>J604+K604+L604+MYCS[[#This Row],[Non contractual commitments]]</f>
        <v>0</v>
      </c>
      <c r="O604" s="93"/>
      <c r="P604" s="93"/>
      <c r="Q604" s="93"/>
      <c r="R604" s="93"/>
      <c r="S604" s="93"/>
      <c r="T604" s="93"/>
      <c r="U604" s="94">
        <f>SUM(MYCS[[#This Row],[FY26-27 sum (signed)]:[Cumulative spending to end FY 24/25]],MYCS[[#This Row],[Approved budget FY 25/26]])</f>
        <v>0</v>
      </c>
      <c r="V604" s="95">
        <f>MYCS[[#This Row],[Total Project Commitments]]-MYCS[[#This Row],[Total approved cost of the project by DC (Value in UGX)]]</f>
        <v>0</v>
      </c>
      <c r="W604" s="89"/>
      <c r="X604" s="89"/>
      <c r="Y604" s="89"/>
      <c r="Z604" s="96"/>
    </row>
    <row r="605" spans="1:26" ht="21" x14ac:dyDescent="0.45">
      <c r="A605" s="89"/>
      <c r="B605" s="90" t="str">
        <f ca="1">IFERROR(OFFSET(DC[[#Headers],[Code Project]],MATCH(MYCS[[#This Row],[Project Code and Name ]],DC[Code Project],0),-3),"")</f>
        <v/>
      </c>
      <c r="C605" s="89"/>
      <c r="D605" s="91" t="str">
        <f ca="1">IFERROR(OFFSET(DC[[#Headers],[Code Project]],MATCH(MYCS[[#This Row],[Project Code and Name ]],DC[Code Project],0),1),"")</f>
        <v/>
      </c>
      <c r="E605" s="92" t="str">
        <f ca="1">IFERROR(OFFSET(DC[[#Headers],[Code Project]],MATCH(MYCS[[#This Row],[Project Code and Name ]],DC[Code Project],0),6),"")</f>
        <v/>
      </c>
      <c r="F605" s="89"/>
      <c r="G605" s="89"/>
      <c r="H605" s="93"/>
      <c r="I605" s="93"/>
      <c r="J605" s="93"/>
      <c r="K605" s="93"/>
      <c r="L605" s="93"/>
      <c r="M605" s="93"/>
      <c r="N605" s="94">
        <f>J605+K605+L605+MYCS[[#This Row],[Non contractual commitments]]</f>
        <v>0</v>
      </c>
      <c r="O605" s="93"/>
      <c r="P605" s="93"/>
      <c r="Q605" s="93"/>
      <c r="R605" s="93"/>
      <c r="S605" s="93"/>
      <c r="T605" s="93"/>
      <c r="U605" s="94">
        <f>SUM(MYCS[[#This Row],[FY26-27 sum (signed)]:[Cumulative spending to end FY 24/25]],MYCS[[#This Row],[Approved budget FY 25/26]])</f>
        <v>0</v>
      </c>
      <c r="V605" s="95">
        <f>MYCS[[#This Row],[Total Project Commitments]]-MYCS[[#This Row],[Total approved cost of the project by DC (Value in UGX)]]</f>
        <v>0</v>
      </c>
      <c r="W605" s="89"/>
      <c r="X605" s="89"/>
      <c r="Y605" s="89"/>
      <c r="Z605" s="96"/>
    </row>
    <row r="606" spans="1:26" ht="21" x14ac:dyDescent="0.45">
      <c r="A606" s="89"/>
      <c r="B606" s="90" t="str">
        <f ca="1">IFERROR(OFFSET(DC[[#Headers],[Code Project]],MATCH(MYCS[[#This Row],[Project Code and Name ]],DC[Code Project],0),-3),"")</f>
        <v/>
      </c>
      <c r="C606" s="89"/>
      <c r="D606" s="91" t="str">
        <f ca="1">IFERROR(OFFSET(DC[[#Headers],[Code Project]],MATCH(MYCS[[#This Row],[Project Code and Name ]],DC[Code Project],0),1),"")</f>
        <v/>
      </c>
      <c r="E606" s="92" t="str">
        <f ca="1">IFERROR(OFFSET(DC[[#Headers],[Code Project]],MATCH(MYCS[[#This Row],[Project Code and Name ]],DC[Code Project],0),6),"")</f>
        <v/>
      </c>
      <c r="F606" s="89"/>
      <c r="G606" s="89"/>
      <c r="H606" s="93"/>
      <c r="I606" s="93"/>
      <c r="J606" s="93"/>
      <c r="K606" s="93"/>
      <c r="L606" s="93"/>
      <c r="M606" s="93"/>
      <c r="N606" s="94">
        <f>J606+K606+L606+MYCS[[#This Row],[Non contractual commitments]]</f>
        <v>0</v>
      </c>
      <c r="O606" s="93"/>
      <c r="P606" s="93"/>
      <c r="Q606" s="93"/>
      <c r="R606" s="93"/>
      <c r="S606" s="93"/>
      <c r="T606" s="93"/>
      <c r="U606" s="94">
        <f>SUM(MYCS[[#This Row],[FY26-27 sum (signed)]:[Cumulative spending to end FY 24/25]],MYCS[[#This Row],[Approved budget FY 25/26]])</f>
        <v>0</v>
      </c>
      <c r="V606" s="95">
        <f>MYCS[[#This Row],[Total Project Commitments]]-MYCS[[#This Row],[Total approved cost of the project by DC (Value in UGX)]]</f>
        <v>0</v>
      </c>
      <c r="W606" s="89"/>
      <c r="X606" s="89"/>
      <c r="Y606" s="89"/>
      <c r="Z606" s="96"/>
    </row>
    <row r="607" spans="1:26" ht="21" x14ac:dyDescent="0.45">
      <c r="A607" s="89"/>
      <c r="B607" s="90" t="str">
        <f ca="1">IFERROR(OFFSET(DC[[#Headers],[Code Project]],MATCH(MYCS[[#This Row],[Project Code and Name ]],DC[Code Project],0),-3),"")</f>
        <v/>
      </c>
      <c r="C607" s="89"/>
      <c r="D607" s="91" t="str">
        <f ca="1">IFERROR(OFFSET(DC[[#Headers],[Code Project]],MATCH(MYCS[[#This Row],[Project Code and Name ]],DC[Code Project],0),1),"")</f>
        <v/>
      </c>
      <c r="E607" s="92" t="str">
        <f ca="1">IFERROR(OFFSET(DC[[#Headers],[Code Project]],MATCH(MYCS[[#This Row],[Project Code and Name ]],DC[Code Project],0),6),"")</f>
        <v/>
      </c>
      <c r="F607" s="89"/>
      <c r="G607" s="89"/>
      <c r="H607" s="93"/>
      <c r="I607" s="93"/>
      <c r="J607" s="93"/>
      <c r="K607" s="93"/>
      <c r="L607" s="93"/>
      <c r="M607" s="93"/>
      <c r="N607" s="94">
        <f>J607+K607+L607+MYCS[[#This Row],[Non contractual commitments]]</f>
        <v>0</v>
      </c>
      <c r="O607" s="93"/>
      <c r="P607" s="93"/>
      <c r="Q607" s="93"/>
      <c r="R607" s="93"/>
      <c r="S607" s="93"/>
      <c r="T607" s="93"/>
      <c r="U607" s="94">
        <f>SUM(MYCS[[#This Row],[FY26-27 sum (signed)]:[Cumulative spending to end FY 24/25]],MYCS[[#This Row],[Approved budget FY 25/26]])</f>
        <v>0</v>
      </c>
      <c r="V607" s="95">
        <f>MYCS[[#This Row],[Total Project Commitments]]-MYCS[[#This Row],[Total approved cost of the project by DC (Value in UGX)]]</f>
        <v>0</v>
      </c>
      <c r="W607" s="89"/>
      <c r="X607" s="89"/>
      <c r="Y607" s="89"/>
      <c r="Z607" s="96"/>
    </row>
    <row r="608" spans="1:26" ht="21" x14ac:dyDescent="0.45">
      <c r="A608" s="89"/>
      <c r="B608" s="90" t="str">
        <f ca="1">IFERROR(OFFSET(DC[[#Headers],[Code Project]],MATCH(MYCS[[#This Row],[Project Code and Name ]],DC[Code Project],0),-3),"")</f>
        <v/>
      </c>
      <c r="C608" s="89"/>
      <c r="D608" s="91" t="str">
        <f ca="1">IFERROR(OFFSET(DC[[#Headers],[Code Project]],MATCH(MYCS[[#This Row],[Project Code and Name ]],DC[Code Project],0),1),"")</f>
        <v/>
      </c>
      <c r="E608" s="92" t="str">
        <f ca="1">IFERROR(OFFSET(DC[[#Headers],[Code Project]],MATCH(MYCS[[#This Row],[Project Code and Name ]],DC[Code Project],0),6),"")</f>
        <v/>
      </c>
      <c r="F608" s="89"/>
      <c r="G608" s="89"/>
      <c r="H608" s="93"/>
      <c r="I608" s="93"/>
      <c r="J608" s="93"/>
      <c r="K608" s="93"/>
      <c r="L608" s="93"/>
      <c r="M608" s="93"/>
      <c r="N608" s="94">
        <f>J608+K608+L608+MYCS[[#This Row],[Non contractual commitments]]</f>
        <v>0</v>
      </c>
      <c r="O608" s="93"/>
      <c r="P608" s="93"/>
      <c r="Q608" s="93"/>
      <c r="R608" s="93"/>
      <c r="S608" s="93"/>
      <c r="T608" s="93"/>
      <c r="U608" s="94">
        <f>SUM(MYCS[[#This Row],[FY26-27 sum (signed)]:[Cumulative spending to end FY 24/25]],MYCS[[#This Row],[Approved budget FY 25/26]])</f>
        <v>0</v>
      </c>
      <c r="V608" s="95">
        <f>MYCS[[#This Row],[Total Project Commitments]]-MYCS[[#This Row],[Total approved cost of the project by DC (Value in UGX)]]</f>
        <v>0</v>
      </c>
      <c r="W608" s="89"/>
      <c r="X608" s="89"/>
      <c r="Y608" s="89"/>
      <c r="Z608" s="96"/>
    </row>
    <row r="609" spans="1:26" ht="21" x14ac:dyDescent="0.45">
      <c r="A609" s="89"/>
      <c r="B609" s="90" t="str">
        <f ca="1">IFERROR(OFFSET(DC[[#Headers],[Code Project]],MATCH(MYCS[[#This Row],[Project Code and Name ]],DC[Code Project],0),-3),"")</f>
        <v/>
      </c>
      <c r="C609" s="89"/>
      <c r="D609" s="91" t="str">
        <f ca="1">IFERROR(OFFSET(DC[[#Headers],[Code Project]],MATCH(MYCS[[#This Row],[Project Code and Name ]],DC[Code Project],0),1),"")</f>
        <v/>
      </c>
      <c r="E609" s="92" t="str">
        <f ca="1">IFERROR(OFFSET(DC[[#Headers],[Code Project]],MATCH(MYCS[[#This Row],[Project Code and Name ]],DC[Code Project],0),6),"")</f>
        <v/>
      </c>
      <c r="F609" s="89"/>
      <c r="G609" s="89"/>
      <c r="H609" s="93"/>
      <c r="I609" s="93"/>
      <c r="J609" s="93"/>
      <c r="K609" s="93"/>
      <c r="L609" s="93"/>
      <c r="M609" s="93"/>
      <c r="N609" s="94">
        <f>J609+K609+L609+MYCS[[#This Row],[Non contractual commitments]]</f>
        <v>0</v>
      </c>
      <c r="O609" s="93"/>
      <c r="P609" s="93"/>
      <c r="Q609" s="93"/>
      <c r="R609" s="93"/>
      <c r="S609" s="93"/>
      <c r="T609" s="93"/>
      <c r="U609" s="94">
        <f>SUM(MYCS[[#This Row],[FY26-27 sum (signed)]:[Cumulative spending to end FY 24/25]],MYCS[[#This Row],[Approved budget FY 25/26]])</f>
        <v>0</v>
      </c>
      <c r="V609" s="95">
        <f>MYCS[[#This Row],[Total Project Commitments]]-MYCS[[#This Row],[Total approved cost of the project by DC (Value in UGX)]]</f>
        <v>0</v>
      </c>
      <c r="W609" s="89"/>
      <c r="X609" s="89"/>
      <c r="Y609" s="89"/>
      <c r="Z609" s="96"/>
    </row>
    <row r="610" spans="1:26" ht="21" x14ac:dyDescent="0.45">
      <c r="A610" s="89"/>
      <c r="B610" s="90" t="str">
        <f ca="1">IFERROR(OFFSET(DC[[#Headers],[Code Project]],MATCH(MYCS[[#This Row],[Project Code and Name ]],DC[Code Project],0),-3),"")</f>
        <v/>
      </c>
      <c r="C610" s="89"/>
      <c r="D610" s="91" t="str">
        <f ca="1">IFERROR(OFFSET(DC[[#Headers],[Code Project]],MATCH(MYCS[[#This Row],[Project Code and Name ]],DC[Code Project],0),1),"")</f>
        <v/>
      </c>
      <c r="E610" s="92" t="str">
        <f ca="1">IFERROR(OFFSET(DC[[#Headers],[Code Project]],MATCH(MYCS[[#This Row],[Project Code and Name ]],DC[Code Project],0),6),"")</f>
        <v/>
      </c>
      <c r="F610" s="89"/>
      <c r="G610" s="89"/>
      <c r="H610" s="93"/>
      <c r="I610" s="93"/>
      <c r="J610" s="93"/>
      <c r="K610" s="93"/>
      <c r="L610" s="93"/>
      <c r="M610" s="93"/>
      <c r="N610" s="94">
        <f>J610+K610+L610+MYCS[[#This Row],[Non contractual commitments]]</f>
        <v>0</v>
      </c>
      <c r="O610" s="93"/>
      <c r="P610" s="93"/>
      <c r="Q610" s="93"/>
      <c r="R610" s="93"/>
      <c r="S610" s="93"/>
      <c r="T610" s="93"/>
      <c r="U610" s="94">
        <f>SUM(MYCS[[#This Row],[FY26-27 sum (signed)]:[Cumulative spending to end FY 24/25]],MYCS[[#This Row],[Approved budget FY 25/26]])</f>
        <v>0</v>
      </c>
      <c r="V610" s="95">
        <f>MYCS[[#This Row],[Total Project Commitments]]-MYCS[[#This Row],[Total approved cost of the project by DC (Value in UGX)]]</f>
        <v>0</v>
      </c>
      <c r="W610" s="89"/>
      <c r="X610" s="89"/>
      <c r="Y610" s="89"/>
      <c r="Z610" s="96"/>
    </row>
    <row r="611" spans="1:26" ht="21" x14ac:dyDescent="0.45">
      <c r="A611" s="89"/>
      <c r="B611" s="90" t="str">
        <f ca="1">IFERROR(OFFSET(DC[[#Headers],[Code Project]],MATCH(MYCS[[#This Row],[Project Code and Name ]],DC[Code Project],0),-3),"")</f>
        <v/>
      </c>
      <c r="C611" s="89"/>
      <c r="D611" s="91" t="str">
        <f ca="1">IFERROR(OFFSET(DC[[#Headers],[Code Project]],MATCH(MYCS[[#This Row],[Project Code and Name ]],DC[Code Project],0),1),"")</f>
        <v/>
      </c>
      <c r="E611" s="92" t="str">
        <f ca="1">IFERROR(OFFSET(DC[[#Headers],[Code Project]],MATCH(MYCS[[#This Row],[Project Code and Name ]],DC[Code Project],0),6),"")</f>
        <v/>
      </c>
      <c r="F611" s="89"/>
      <c r="G611" s="89"/>
      <c r="H611" s="93"/>
      <c r="I611" s="93"/>
      <c r="J611" s="93"/>
      <c r="K611" s="93"/>
      <c r="L611" s="93"/>
      <c r="M611" s="93"/>
      <c r="N611" s="94">
        <f>J611+K611+L611+MYCS[[#This Row],[Non contractual commitments]]</f>
        <v>0</v>
      </c>
      <c r="O611" s="93"/>
      <c r="P611" s="93"/>
      <c r="Q611" s="93"/>
      <c r="R611" s="93"/>
      <c r="S611" s="93"/>
      <c r="T611" s="93"/>
      <c r="U611" s="94">
        <f>SUM(MYCS[[#This Row],[FY26-27 sum (signed)]:[Cumulative spending to end FY 24/25]],MYCS[[#This Row],[Approved budget FY 25/26]])</f>
        <v>0</v>
      </c>
      <c r="V611" s="95">
        <f>MYCS[[#This Row],[Total Project Commitments]]-MYCS[[#This Row],[Total approved cost of the project by DC (Value in UGX)]]</f>
        <v>0</v>
      </c>
      <c r="W611" s="89"/>
      <c r="X611" s="89"/>
      <c r="Y611" s="89"/>
      <c r="Z611" s="96"/>
    </row>
    <row r="612" spans="1:26" ht="21" x14ac:dyDescent="0.45">
      <c r="A612" s="89"/>
      <c r="B612" s="90" t="str">
        <f ca="1">IFERROR(OFFSET(DC[[#Headers],[Code Project]],MATCH(MYCS[[#This Row],[Project Code and Name ]],DC[Code Project],0),-3),"")</f>
        <v/>
      </c>
      <c r="C612" s="89"/>
      <c r="D612" s="91" t="str">
        <f ca="1">IFERROR(OFFSET(DC[[#Headers],[Code Project]],MATCH(MYCS[[#This Row],[Project Code and Name ]],DC[Code Project],0),1),"")</f>
        <v/>
      </c>
      <c r="E612" s="92" t="str">
        <f ca="1">IFERROR(OFFSET(DC[[#Headers],[Code Project]],MATCH(MYCS[[#This Row],[Project Code and Name ]],DC[Code Project],0),6),"")</f>
        <v/>
      </c>
      <c r="F612" s="89"/>
      <c r="G612" s="89"/>
      <c r="H612" s="93"/>
      <c r="I612" s="93"/>
      <c r="J612" s="93"/>
      <c r="K612" s="93"/>
      <c r="L612" s="93"/>
      <c r="M612" s="93"/>
      <c r="N612" s="94">
        <f>J612+K612+L612+MYCS[[#This Row],[Non contractual commitments]]</f>
        <v>0</v>
      </c>
      <c r="O612" s="93"/>
      <c r="P612" s="93"/>
      <c r="Q612" s="93"/>
      <c r="R612" s="93"/>
      <c r="S612" s="93"/>
      <c r="T612" s="93"/>
      <c r="U612" s="94">
        <f>SUM(MYCS[[#This Row],[FY26-27 sum (signed)]:[Cumulative spending to end FY 24/25]],MYCS[[#This Row],[Approved budget FY 25/26]])</f>
        <v>0</v>
      </c>
      <c r="V612" s="95">
        <f>MYCS[[#This Row],[Total Project Commitments]]-MYCS[[#This Row],[Total approved cost of the project by DC (Value in UGX)]]</f>
        <v>0</v>
      </c>
      <c r="W612" s="89"/>
      <c r="X612" s="89"/>
      <c r="Y612" s="89"/>
      <c r="Z612" s="96"/>
    </row>
    <row r="613" spans="1:26" ht="21" x14ac:dyDescent="0.45">
      <c r="A613" s="89"/>
      <c r="B613" s="90" t="str">
        <f ca="1">IFERROR(OFFSET(DC[[#Headers],[Code Project]],MATCH(MYCS[[#This Row],[Project Code and Name ]],DC[Code Project],0),-3),"")</f>
        <v/>
      </c>
      <c r="C613" s="89"/>
      <c r="D613" s="91" t="str">
        <f ca="1">IFERROR(OFFSET(DC[[#Headers],[Code Project]],MATCH(MYCS[[#This Row],[Project Code and Name ]],DC[Code Project],0),1),"")</f>
        <v/>
      </c>
      <c r="E613" s="92" t="str">
        <f ca="1">IFERROR(OFFSET(DC[[#Headers],[Code Project]],MATCH(MYCS[[#This Row],[Project Code and Name ]],DC[Code Project],0),6),"")</f>
        <v/>
      </c>
      <c r="F613" s="89"/>
      <c r="G613" s="89"/>
      <c r="H613" s="93"/>
      <c r="I613" s="93"/>
      <c r="J613" s="93"/>
      <c r="K613" s="93"/>
      <c r="L613" s="93"/>
      <c r="M613" s="93"/>
      <c r="N613" s="94">
        <f>J613+K613+L613+MYCS[[#This Row],[Non contractual commitments]]</f>
        <v>0</v>
      </c>
      <c r="O613" s="93"/>
      <c r="P613" s="93"/>
      <c r="Q613" s="93"/>
      <c r="R613" s="93"/>
      <c r="S613" s="93"/>
      <c r="T613" s="93"/>
      <c r="U613" s="94">
        <f>SUM(MYCS[[#This Row],[FY26-27 sum (signed)]:[Cumulative spending to end FY 24/25]],MYCS[[#This Row],[Approved budget FY 25/26]])</f>
        <v>0</v>
      </c>
      <c r="V613" s="95">
        <f>MYCS[[#This Row],[Total Project Commitments]]-MYCS[[#This Row],[Total approved cost of the project by DC (Value in UGX)]]</f>
        <v>0</v>
      </c>
      <c r="W613" s="89"/>
      <c r="X613" s="89"/>
      <c r="Y613" s="89"/>
      <c r="Z613" s="96"/>
    </row>
    <row r="614" spans="1:26" ht="21" x14ac:dyDescent="0.45">
      <c r="A614" s="89"/>
      <c r="B614" s="90" t="str">
        <f ca="1">IFERROR(OFFSET(DC[[#Headers],[Code Project]],MATCH(MYCS[[#This Row],[Project Code and Name ]],DC[Code Project],0),-3),"")</f>
        <v/>
      </c>
      <c r="C614" s="89"/>
      <c r="D614" s="91" t="str">
        <f ca="1">IFERROR(OFFSET(DC[[#Headers],[Code Project]],MATCH(MYCS[[#This Row],[Project Code and Name ]],DC[Code Project],0),1),"")</f>
        <v/>
      </c>
      <c r="E614" s="92" t="str">
        <f ca="1">IFERROR(OFFSET(DC[[#Headers],[Code Project]],MATCH(MYCS[[#This Row],[Project Code and Name ]],DC[Code Project],0),6),"")</f>
        <v/>
      </c>
      <c r="F614" s="89"/>
      <c r="G614" s="89"/>
      <c r="H614" s="93"/>
      <c r="I614" s="93"/>
      <c r="J614" s="93"/>
      <c r="K614" s="93"/>
      <c r="L614" s="93"/>
      <c r="M614" s="93"/>
      <c r="N614" s="94">
        <f>J614+K614+L614+MYCS[[#This Row],[Non contractual commitments]]</f>
        <v>0</v>
      </c>
      <c r="O614" s="93"/>
      <c r="P614" s="93"/>
      <c r="Q614" s="93"/>
      <c r="R614" s="93"/>
      <c r="S614" s="93"/>
      <c r="T614" s="93"/>
      <c r="U614" s="94">
        <f>SUM(MYCS[[#This Row],[FY26-27 sum (signed)]:[Cumulative spending to end FY 24/25]],MYCS[[#This Row],[Approved budget FY 25/26]])</f>
        <v>0</v>
      </c>
      <c r="V614" s="95">
        <f>MYCS[[#This Row],[Total Project Commitments]]-MYCS[[#This Row],[Total approved cost of the project by DC (Value in UGX)]]</f>
        <v>0</v>
      </c>
      <c r="W614" s="89"/>
      <c r="X614" s="89"/>
      <c r="Y614" s="89"/>
      <c r="Z614" s="96"/>
    </row>
    <row r="615" spans="1:26" ht="21" x14ac:dyDescent="0.45">
      <c r="A615" s="89"/>
      <c r="B615" s="90" t="str">
        <f ca="1">IFERROR(OFFSET(DC[[#Headers],[Code Project]],MATCH(MYCS[[#This Row],[Project Code and Name ]],DC[Code Project],0),-3),"")</f>
        <v/>
      </c>
      <c r="C615" s="89"/>
      <c r="D615" s="91" t="str">
        <f ca="1">IFERROR(OFFSET(DC[[#Headers],[Code Project]],MATCH(MYCS[[#This Row],[Project Code and Name ]],DC[Code Project],0),1),"")</f>
        <v/>
      </c>
      <c r="E615" s="92" t="str">
        <f ca="1">IFERROR(OFFSET(DC[[#Headers],[Code Project]],MATCH(MYCS[[#This Row],[Project Code and Name ]],DC[Code Project],0),6),"")</f>
        <v/>
      </c>
      <c r="F615" s="89"/>
      <c r="G615" s="89"/>
      <c r="H615" s="93"/>
      <c r="I615" s="93"/>
      <c r="J615" s="93"/>
      <c r="K615" s="93"/>
      <c r="L615" s="93"/>
      <c r="M615" s="93"/>
      <c r="N615" s="94">
        <f>J615+K615+L615+MYCS[[#This Row],[Non contractual commitments]]</f>
        <v>0</v>
      </c>
      <c r="O615" s="93"/>
      <c r="P615" s="93"/>
      <c r="Q615" s="93"/>
      <c r="R615" s="93"/>
      <c r="S615" s="93"/>
      <c r="T615" s="93"/>
      <c r="U615" s="94">
        <f>SUM(MYCS[[#This Row],[FY26-27 sum (signed)]:[Cumulative spending to end FY 24/25]],MYCS[[#This Row],[Approved budget FY 25/26]])</f>
        <v>0</v>
      </c>
      <c r="V615" s="95">
        <f>MYCS[[#This Row],[Total Project Commitments]]-MYCS[[#This Row],[Total approved cost of the project by DC (Value in UGX)]]</f>
        <v>0</v>
      </c>
      <c r="W615" s="89"/>
      <c r="X615" s="89"/>
      <c r="Y615" s="89"/>
      <c r="Z615" s="96"/>
    </row>
    <row r="616" spans="1:26" ht="21" x14ac:dyDescent="0.45">
      <c r="A616" s="89"/>
      <c r="B616" s="90" t="str">
        <f ca="1">IFERROR(OFFSET(DC[[#Headers],[Code Project]],MATCH(MYCS[[#This Row],[Project Code and Name ]],DC[Code Project],0),-3),"")</f>
        <v/>
      </c>
      <c r="C616" s="89"/>
      <c r="D616" s="91" t="str">
        <f ca="1">IFERROR(OFFSET(DC[[#Headers],[Code Project]],MATCH(MYCS[[#This Row],[Project Code and Name ]],DC[Code Project],0),1),"")</f>
        <v/>
      </c>
      <c r="E616" s="92" t="str">
        <f ca="1">IFERROR(OFFSET(DC[[#Headers],[Code Project]],MATCH(MYCS[[#This Row],[Project Code and Name ]],DC[Code Project],0),6),"")</f>
        <v/>
      </c>
      <c r="F616" s="89"/>
      <c r="G616" s="89"/>
      <c r="H616" s="93"/>
      <c r="I616" s="93"/>
      <c r="J616" s="93"/>
      <c r="K616" s="93"/>
      <c r="L616" s="93"/>
      <c r="M616" s="93"/>
      <c r="N616" s="94">
        <f>J616+K616+L616+MYCS[[#This Row],[Non contractual commitments]]</f>
        <v>0</v>
      </c>
      <c r="O616" s="93"/>
      <c r="P616" s="93"/>
      <c r="Q616" s="93"/>
      <c r="R616" s="93"/>
      <c r="S616" s="93"/>
      <c r="T616" s="93"/>
      <c r="U616" s="94">
        <f>SUM(MYCS[[#This Row],[FY26-27 sum (signed)]:[Cumulative spending to end FY 24/25]],MYCS[[#This Row],[Approved budget FY 25/26]])</f>
        <v>0</v>
      </c>
      <c r="V616" s="95">
        <f>MYCS[[#This Row],[Total Project Commitments]]-MYCS[[#This Row],[Total approved cost of the project by DC (Value in UGX)]]</f>
        <v>0</v>
      </c>
      <c r="W616" s="89"/>
      <c r="X616" s="89"/>
      <c r="Y616" s="89"/>
      <c r="Z616" s="96"/>
    </row>
    <row r="617" spans="1:26" ht="21" x14ac:dyDescent="0.45">
      <c r="A617" s="89"/>
      <c r="B617" s="90" t="str">
        <f ca="1">IFERROR(OFFSET(DC[[#Headers],[Code Project]],MATCH(MYCS[[#This Row],[Project Code and Name ]],DC[Code Project],0),-3),"")</f>
        <v/>
      </c>
      <c r="C617" s="89"/>
      <c r="D617" s="91" t="str">
        <f ca="1">IFERROR(OFFSET(DC[[#Headers],[Code Project]],MATCH(MYCS[[#This Row],[Project Code and Name ]],DC[Code Project],0),1),"")</f>
        <v/>
      </c>
      <c r="E617" s="92" t="str">
        <f ca="1">IFERROR(OFFSET(DC[[#Headers],[Code Project]],MATCH(MYCS[[#This Row],[Project Code and Name ]],DC[Code Project],0),6),"")</f>
        <v/>
      </c>
      <c r="F617" s="89"/>
      <c r="G617" s="89"/>
      <c r="H617" s="93"/>
      <c r="I617" s="93"/>
      <c r="J617" s="93"/>
      <c r="K617" s="93"/>
      <c r="L617" s="93"/>
      <c r="M617" s="93"/>
      <c r="N617" s="94">
        <f>J617+K617+L617+MYCS[[#This Row],[Non contractual commitments]]</f>
        <v>0</v>
      </c>
      <c r="O617" s="93"/>
      <c r="P617" s="93"/>
      <c r="Q617" s="93"/>
      <c r="R617" s="93"/>
      <c r="S617" s="93"/>
      <c r="T617" s="93"/>
      <c r="U617" s="94">
        <f>SUM(MYCS[[#This Row],[FY26-27 sum (signed)]:[Cumulative spending to end FY 24/25]],MYCS[[#This Row],[Approved budget FY 25/26]])</f>
        <v>0</v>
      </c>
      <c r="V617" s="95">
        <f>MYCS[[#This Row],[Total Project Commitments]]-MYCS[[#This Row],[Total approved cost of the project by DC (Value in UGX)]]</f>
        <v>0</v>
      </c>
      <c r="W617" s="89"/>
      <c r="X617" s="89"/>
      <c r="Y617" s="89"/>
      <c r="Z617" s="96"/>
    </row>
    <row r="618" spans="1:26" ht="21" x14ac:dyDescent="0.45">
      <c r="A618" s="89"/>
      <c r="B618" s="90" t="str">
        <f ca="1">IFERROR(OFFSET(DC[[#Headers],[Code Project]],MATCH(MYCS[[#This Row],[Project Code and Name ]],DC[Code Project],0),-3),"")</f>
        <v/>
      </c>
      <c r="C618" s="89"/>
      <c r="D618" s="91" t="str">
        <f ca="1">IFERROR(OFFSET(DC[[#Headers],[Code Project]],MATCH(MYCS[[#This Row],[Project Code and Name ]],DC[Code Project],0),1),"")</f>
        <v/>
      </c>
      <c r="E618" s="92" t="str">
        <f ca="1">IFERROR(OFFSET(DC[[#Headers],[Code Project]],MATCH(MYCS[[#This Row],[Project Code and Name ]],DC[Code Project],0),6),"")</f>
        <v/>
      </c>
      <c r="F618" s="89"/>
      <c r="G618" s="89"/>
      <c r="H618" s="93"/>
      <c r="I618" s="93"/>
      <c r="J618" s="93"/>
      <c r="K618" s="93"/>
      <c r="L618" s="93"/>
      <c r="M618" s="93"/>
      <c r="N618" s="94">
        <f>J618+K618+L618+MYCS[[#This Row],[Non contractual commitments]]</f>
        <v>0</v>
      </c>
      <c r="O618" s="93"/>
      <c r="P618" s="93"/>
      <c r="Q618" s="93"/>
      <c r="R618" s="93"/>
      <c r="S618" s="93"/>
      <c r="T618" s="93"/>
      <c r="U618" s="94">
        <f>SUM(MYCS[[#This Row],[FY26-27 sum (signed)]:[Cumulative spending to end FY 24/25]],MYCS[[#This Row],[Approved budget FY 25/26]])</f>
        <v>0</v>
      </c>
      <c r="V618" s="95">
        <f>MYCS[[#This Row],[Total Project Commitments]]-MYCS[[#This Row],[Total approved cost of the project by DC (Value in UGX)]]</f>
        <v>0</v>
      </c>
      <c r="W618" s="89"/>
      <c r="X618" s="89"/>
      <c r="Y618" s="89"/>
      <c r="Z618" s="96"/>
    </row>
    <row r="619" spans="1:26" ht="21" x14ac:dyDescent="0.45">
      <c r="A619" s="89"/>
      <c r="B619" s="90" t="str">
        <f ca="1">IFERROR(OFFSET(DC[[#Headers],[Code Project]],MATCH(MYCS[[#This Row],[Project Code and Name ]],DC[Code Project],0),-3),"")</f>
        <v/>
      </c>
      <c r="C619" s="89"/>
      <c r="D619" s="91" t="str">
        <f ca="1">IFERROR(OFFSET(DC[[#Headers],[Code Project]],MATCH(MYCS[[#This Row],[Project Code and Name ]],DC[Code Project],0),1),"")</f>
        <v/>
      </c>
      <c r="E619" s="92" t="str">
        <f ca="1">IFERROR(OFFSET(DC[[#Headers],[Code Project]],MATCH(MYCS[[#This Row],[Project Code and Name ]],DC[Code Project],0),6),"")</f>
        <v/>
      </c>
      <c r="F619" s="89"/>
      <c r="G619" s="89"/>
      <c r="H619" s="93"/>
      <c r="I619" s="93"/>
      <c r="J619" s="93"/>
      <c r="K619" s="93"/>
      <c r="L619" s="93"/>
      <c r="M619" s="93"/>
      <c r="N619" s="94">
        <f>J619+K619+L619+MYCS[[#This Row],[Non contractual commitments]]</f>
        <v>0</v>
      </c>
      <c r="O619" s="93"/>
      <c r="P619" s="93"/>
      <c r="Q619" s="93"/>
      <c r="R619" s="93"/>
      <c r="S619" s="93"/>
      <c r="T619" s="93"/>
      <c r="U619" s="94">
        <f>SUM(MYCS[[#This Row],[FY26-27 sum (signed)]:[Cumulative spending to end FY 24/25]],MYCS[[#This Row],[Approved budget FY 25/26]])</f>
        <v>0</v>
      </c>
      <c r="V619" s="95">
        <f>MYCS[[#This Row],[Total Project Commitments]]-MYCS[[#This Row],[Total approved cost of the project by DC (Value in UGX)]]</f>
        <v>0</v>
      </c>
      <c r="W619" s="89"/>
      <c r="X619" s="89"/>
      <c r="Y619" s="89"/>
      <c r="Z619" s="96"/>
    </row>
    <row r="620" spans="1:26" ht="21" x14ac:dyDescent="0.45">
      <c r="A620" s="89"/>
      <c r="B620" s="90" t="str">
        <f ca="1">IFERROR(OFFSET(DC[[#Headers],[Code Project]],MATCH(MYCS[[#This Row],[Project Code and Name ]],DC[Code Project],0),-3),"")</f>
        <v/>
      </c>
      <c r="C620" s="89"/>
      <c r="D620" s="91" t="str">
        <f ca="1">IFERROR(OFFSET(DC[[#Headers],[Code Project]],MATCH(MYCS[[#This Row],[Project Code and Name ]],DC[Code Project],0),1),"")</f>
        <v/>
      </c>
      <c r="E620" s="92" t="str">
        <f ca="1">IFERROR(OFFSET(DC[[#Headers],[Code Project]],MATCH(MYCS[[#This Row],[Project Code and Name ]],DC[Code Project],0),6),"")</f>
        <v/>
      </c>
      <c r="F620" s="89"/>
      <c r="G620" s="89"/>
      <c r="H620" s="93"/>
      <c r="I620" s="93"/>
      <c r="J620" s="93"/>
      <c r="K620" s="93"/>
      <c r="L620" s="93"/>
      <c r="M620" s="93"/>
      <c r="N620" s="94">
        <f>J620+K620+L620+MYCS[[#This Row],[Non contractual commitments]]</f>
        <v>0</v>
      </c>
      <c r="O620" s="93"/>
      <c r="P620" s="93"/>
      <c r="Q620" s="93"/>
      <c r="R620" s="93"/>
      <c r="S620" s="93"/>
      <c r="T620" s="93"/>
      <c r="U620" s="94">
        <f>SUM(MYCS[[#This Row],[FY26-27 sum (signed)]:[Cumulative spending to end FY 24/25]],MYCS[[#This Row],[Approved budget FY 25/26]])</f>
        <v>0</v>
      </c>
      <c r="V620" s="95">
        <f>MYCS[[#This Row],[Total Project Commitments]]-MYCS[[#This Row],[Total approved cost of the project by DC (Value in UGX)]]</f>
        <v>0</v>
      </c>
      <c r="W620" s="89"/>
      <c r="X620" s="89"/>
      <c r="Y620" s="89"/>
      <c r="Z620" s="96"/>
    </row>
    <row r="621" spans="1:26" ht="21" x14ac:dyDescent="0.45">
      <c r="A621" s="89"/>
      <c r="B621" s="90" t="str">
        <f ca="1">IFERROR(OFFSET(DC[[#Headers],[Code Project]],MATCH(MYCS[[#This Row],[Project Code and Name ]],DC[Code Project],0),-3),"")</f>
        <v/>
      </c>
      <c r="C621" s="89"/>
      <c r="D621" s="91" t="str">
        <f ca="1">IFERROR(OFFSET(DC[[#Headers],[Code Project]],MATCH(MYCS[[#This Row],[Project Code and Name ]],DC[Code Project],0),1),"")</f>
        <v/>
      </c>
      <c r="E621" s="92" t="str">
        <f ca="1">IFERROR(OFFSET(DC[[#Headers],[Code Project]],MATCH(MYCS[[#This Row],[Project Code and Name ]],DC[Code Project],0),6),"")</f>
        <v/>
      </c>
      <c r="F621" s="89"/>
      <c r="G621" s="89"/>
      <c r="H621" s="93"/>
      <c r="I621" s="93"/>
      <c r="J621" s="93"/>
      <c r="K621" s="93"/>
      <c r="L621" s="93"/>
      <c r="M621" s="93"/>
      <c r="N621" s="94">
        <f>J621+K621+L621+MYCS[[#This Row],[Non contractual commitments]]</f>
        <v>0</v>
      </c>
      <c r="O621" s="93"/>
      <c r="P621" s="93"/>
      <c r="Q621" s="93"/>
      <c r="R621" s="93"/>
      <c r="S621" s="93"/>
      <c r="T621" s="93"/>
      <c r="U621" s="94">
        <f>SUM(MYCS[[#This Row],[FY26-27 sum (signed)]:[Cumulative spending to end FY 24/25]],MYCS[[#This Row],[Approved budget FY 25/26]])</f>
        <v>0</v>
      </c>
      <c r="V621" s="95">
        <f>MYCS[[#This Row],[Total Project Commitments]]-MYCS[[#This Row],[Total approved cost of the project by DC (Value in UGX)]]</f>
        <v>0</v>
      </c>
      <c r="W621" s="89"/>
      <c r="X621" s="89"/>
      <c r="Y621" s="89"/>
      <c r="Z621" s="96"/>
    </row>
    <row r="622" spans="1:26" ht="21" x14ac:dyDescent="0.45">
      <c r="A622" s="89"/>
      <c r="B622" s="90" t="str">
        <f ca="1">IFERROR(OFFSET(DC[[#Headers],[Code Project]],MATCH(MYCS[[#This Row],[Project Code and Name ]],DC[Code Project],0),-3),"")</f>
        <v/>
      </c>
      <c r="C622" s="89"/>
      <c r="D622" s="91" t="str">
        <f ca="1">IFERROR(OFFSET(DC[[#Headers],[Code Project]],MATCH(MYCS[[#This Row],[Project Code and Name ]],DC[Code Project],0),1),"")</f>
        <v/>
      </c>
      <c r="E622" s="92" t="str">
        <f ca="1">IFERROR(OFFSET(DC[[#Headers],[Code Project]],MATCH(MYCS[[#This Row],[Project Code and Name ]],DC[Code Project],0),6),"")</f>
        <v/>
      </c>
      <c r="F622" s="89"/>
      <c r="G622" s="89"/>
      <c r="H622" s="93"/>
      <c r="I622" s="93"/>
      <c r="J622" s="93"/>
      <c r="K622" s="93"/>
      <c r="L622" s="93"/>
      <c r="M622" s="93"/>
      <c r="N622" s="94">
        <f>J622+K622+L622+MYCS[[#This Row],[Non contractual commitments]]</f>
        <v>0</v>
      </c>
      <c r="O622" s="93"/>
      <c r="P622" s="93"/>
      <c r="Q622" s="93"/>
      <c r="R622" s="93"/>
      <c r="S622" s="93"/>
      <c r="T622" s="93"/>
      <c r="U622" s="94">
        <f>SUM(MYCS[[#This Row],[FY26-27 sum (signed)]:[Cumulative spending to end FY 24/25]],MYCS[[#This Row],[Approved budget FY 25/26]])</f>
        <v>0</v>
      </c>
      <c r="V622" s="95">
        <f>MYCS[[#This Row],[Total Project Commitments]]-MYCS[[#This Row],[Total approved cost of the project by DC (Value in UGX)]]</f>
        <v>0</v>
      </c>
      <c r="W622" s="89"/>
      <c r="X622" s="89"/>
      <c r="Y622" s="89"/>
      <c r="Z622" s="96"/>
    </row>
    <row r="623" spans="1:26" ht="21" x14ac:dyDescent="0.45">
      <c r="A623" s="89"/>
      <c r="B623" s="90" t="str">
        <f ca="1">IFERROR(OFFSET(DC[[#Headers],[Code Project]],MATCH(MYCS[[#This Row],[Project Code and Name ]],DC[Code Project],0),-3),"")</f>
        <v/>
      </c>
      <c r="C623" s="89"/>
      <c r="D623" s="91" t="str">
        <f ca="1">IFERROR(OFFSET(DC[[#Headers],[Code Project]],MATCH(MYCS[[#This Row],[Project Code and Name ]],DC[Code Project],0),1),"")</f>
        <v/>
      </c>
      <c r="E623" s="92" t="str">
        <f ca="1">IFERROR(OFFSET(DC[[#Headers],[Code Project]],MATCH(MYCS[[#This Row],[Project Code and Name ]],DC[Code Project],0),6),"")</f>
        <v/>
      </c>
      <c r="F623" s="89"/>
      <c r="G623" s="89"/>
      <c r="H623" s="93"/>
      <c r="I623" s="93"/>
      <c r="J623" s="93"/>
      <c r="K623" s="93"/>
      <c r="L623" s="93"/>
      <c r="M623" s="93"/>
      <c r="N623" s="94">
        <f>J623+K623+L623+MYCS[[#This Row],[Non contractual commitments]]</f>
        <v>0</v>
      </c>
      <c r="O623" s="93"/>
      <c r="P623" s="93"/>
      <c r="Q623" s="93"/>
      <c r="R623" s="93"/>
      <c r="S623" s="93"/>
      <c r="T623" s="93"/>
      <c r="U623" s="94">
        <f>SUM(MYCS[[#This Row],[FY26-27 sum (signed)]:[Cumulative spending to end FY 24/25]],MYCS[[#This Row],[Approved budget FY 25/26]])</f>
        <v>0</v>
      </c>
      <c r="V623" s="95">
        <f>MYCS[[#This Row],[Total Project Commitments]]-MYCS[[#This Row],[Total approved cost of the project by DC (Value in UGX)]]</f>
        <v>0</v>
      </c>
      <c r="W623" s="89"/>
      <c r="X623" s="89"/>
      <c r="Y623" s="89"/>
      <c r="Z623" s="96"/>
    </row>
    <row r="624" spans="1:26" ht="21" x14ac:dyDescent="0.45">
      <c r="A624" s="89"/>
      <c r="B624" s="90" t="str">
        <f ca="1">IFERROR(OFFSET(DC[[#Headers],[Code Project]],MATCH(MYCS[[#This Row],[Project Code and Name ]],DC[Code Project],0),-3),"")</f>
        <v/>
      </c>
      <c r="C624" s="89"/>
      <c r="D624" s="91" t="str">
        <f ca="1">IFERROR(OFFSET(DC[[#Headers],[Code Project]],MATCH(MYCS[[#This Row],[Project Code and Name ]],DC[Code Project],0),1),"")</f>
        <v/>
      </c>
      <c r="E624" s="92" t="str">
        <f ca="1">IFERROR(OFFSET(DC[[#Headers],[Code Project]],MATCH(MYCS[[#This Row],[Project Code and Name ]],DC[Code Project],0),6),"")</f>
        <v/>
      </c>
      <c r="F624" s="89"/>
      <c r="G624" s="89"/>
      <c r="H624" s="93"/>
      <c r="I624" s="93"/>
      <c r="J624" s="93"/>
      <c r="K624" s="93"/>
      <c r="L624" s="93"/>
      <c r="M624" s="93"/>
      <c r="N624" s="94">
        <f>J624+K624+L624+MYCS[[#This Row],[Non contractual commitments]]</f>
        <v>0</v>
      </c>
      <c r="O624" s="93"/>
      <c r="P624" s="93"/>
      <c r="Q624" s="93"/>
      <c r="R624" s="93"/>
      <c r="S624" s="93"/>
      <c r="T624" s="93"/>
      <c r="U624" s="94">
        <f>SUM(MYCS[[#This Row],[FY26-27 sum (signed)]:[Cumulative spending to end FY 24/25]],MYCS[[#This Row],[Approved budget FY 25/26]])</f>
        <v>0</v>
      </c>
      <c r="V624" s="95">
        <f>MYCS[[#This Row],[Total Project Commitments]]-MYCS[[#This Row],[Total approved cost of the project by DC (Value in UGX)]]</f>
        <v>0</v>
      </c>
      <c r="W624" s="89"/>
      <c r="X624" s="89"/>
      <c r="Y624" s="89"/>
      <c r="Z624" s="96"/>
    </row>
    <row r="625" spans="1:26" ht="21" x14ac:dyDescent="0.45">
      <c r="A625" s="89"/>
      <c r="B625" s="90" t="str">
        <f ca="1">IFERROR(OFFSET(DC[[#Headers],[Code Project]],MATCH(MYCS[[#This Row],[Project Code and Name ]],DC[Code Project],0),-3),"")</f>
        <v/>
      </c>
      <c r="C625" s="89"/>
      <c r="D625" s="91" t="str">
        <f ca="1">IFERROR(OFFSET(DC[[#Headers],[Code Project]],MATCH(MYCS[[#This Row],[Project Code and Name ]],DC[Code Project],0),1),"")</f>
        <v/>
      </c>
      <c r="E625" s="92" t="str">
        <f ca="1">IFERROR(OFFSET(DC[[#Headers],[Code Project]],MATCH(MYCS[[#This Row],[Project Code and Name ]],DC[Code Project],0),6),"")</f>
        <v/>
      </c>
      <c r="F625" s="89"/>
      <c r="G625" s="89"/>
      <c r="H625" s="93"/>
      <c r="I625" s="93"/>
      <c r="J625" s="93"/>
      <c r="K625" s="93"/>
      <c r="L625" s="93"/>
      <c r="M625" s="93"/>
      <c r="N625" s="94">
        <f>J625+K625+L625+MYCS[[#This Row],[Non contractual commitments]]</f>
        <v>0</v>
      </c>
      <c r="O625" s="93"/>
      <c r="P625" s="93"/>
      <c r="Q625" s="93"/>
      <c r="R625" s="93"/>
      <c r="S625" s="93"/>
      <c r="T625" s="93"/>
      <c r="U625" s="94">
        <f>SUM(MYCS[[#This Row],[FY26-27 sum (signed)]:[Cumulative spending to end FY 24/25]],MYCS[[#This Row],[Approved budget FY 25/26]])</f>
        <v>0</v>
      </c>
      <c r="V625" s="95">
        <f>MYCS[[#This Row],[Total Project Commitments]]-MYCS[[#This Row],[Total approved cost of the project by DC (Value in UGX)]]</f>
        <v>0</v>
      </c>
      <c r="W625" s="89"/>
      <c r="X625" s="89"/>
      <c r="Y625" s="89"/>
      <c r="Z625" s="96"/>
    </row>
    <row r="626" spans="1:26" ht="21" x14ac:dyDescent="0.45">
      <c r="A626" s="89"/>
      <c r="B626" s="90" t="str">
        <f ca="1">IFERROR(OFFSET(DC[[#Headers],[Code Project]],MATCH(MYCS[[#This Row],[Project Code and Name ]],DC[Code Project],0),-3),"")</f>
        <v/>
      </c>
      <c r="C626" s="89"/>
      <c r="D626" s="91" t="str">
        <f ca="1">IFERROR(OFFSET(DC[[#Headers],[Code Project]],MATCH(MYCS[[#This Row],[Project Code and Name ]],DC[Code Project],0),1),"")</f>
        <v/>
      </c>
      <c r="E626" s="92" t="str">
        <f ca="1">IFERROR(OFFSET(DC[[#Headers],[Code Project]],MATCH(MYCS[[#This Row],[Project Code and Name ]],DC[Code Project],0),6),"")</f>
        <v/>
      </c>
      <c r="F626" s="89"/>
      <c r="G626" s="89"/>
      <c r="H626" s="93"/>
      <c r="I626" s="93"/>
      <c r="J626" s="93"/>
      <c r="K626" s="93"/>
      <c r="L626" s="93"/>
      <c r="M626" s="93"/>
      <c r="N626" s="94">
        <f>J626+K626+L626+MYCS[[#This Row],[Non contractual commitments]]</f>
        <v>0</v>
      </c>
      <c r="O626" s="93"/>
      <c r="P626" s="93"/>
      <c r="Q626" s="93"/>
      <c r="R626" s="93"/>
      <c r="S626" s="93"/>
      <c r="T626" s="93"/>
      <c r="U626" s="94">
        <f>SUM(MYCS[[#This Row],[FY26-27 sum (signed)]:[Cumulative spending to end FY 24/25]],MYCS[[#This Row],[Approved budget FY 25/26]])</f>
        <v>0</v>
      </c>
      <c r="V626" s="95">
        <f>MYCS[[#This Row],[Total Project Commitments]]-MYCS[[#This Row],[Total approved cost of the project by DC (Value in UGX)]]</f>
        <v>0</v>
      </c>
      <c r="W626" s="89"/>
      <c r="X626" s="89"/>
      <c r="Y626" s="89"/>
      <c r="Z626" s="96"/>
    </row>
    <row r="627" spans="1:26" ht="21" x14ac:dyDescent="0.45">
      <c r="A627" s="89"/>
      <c r="B627" s="90" t="str">
        <f ca="1">IFERROR(OFFSET(DC[[#Headers],[Code Project]],MATCH(MYCS[[#This Row],[Project Code and Name ]],DC[Code Project],0),-3),"")</f>
        <v/>
      </c>
      <c r="C627" s="89"/>
      <c r="D627" s="91" t="str">
        <f ca="1">IFERROR(OFFSET(DC[[#Headers],[Code Project]],MATCH(MYCS[[#This Row],[Project Code and Name ]],DC[Code Project],0),1),"")</f>
        <v/>
      </c>
      <c r="E627" s="92" t="str">
        <f ca="1">IFERROR(OFFSET(DC[[#Headers],[Code Project]],MATCH(MYCS[[#This Row],[Project Code and Name ]],DC[Code Project],0),6),"")</f>
        <v/>
      </c>
      <c r="F627" s="89"/>
      <c r="G627" s="89"/>
      <c r="H627" s="93"/>
      <c r="I627" s="93"/>
      <c r="J627" s="93"/>
      <c r="K627" s="93"/>
      <c r="L627" s="93"/>
      <c r="M627" s="93"/>
      <c r="N627" s="94">
        <f>J627+K627+L627+MYCS[[#This Row],[Non contractual commitments]]</f>
        <v>0</v>
      </c>
      <c r="O627" s="93"/>
      <c r="P627" s="93"/>
      <c r="Q627" s="93"/>
      <c r="R627" s="93"/>
      <c r="S627" s="93"/>
      <c r="T627" s="93"/>
      <c r="U627" s="94">
        <f>SUM(MYCS[[#This Row],[FY26-27 sum (signed)]:[Cumulative spending to end FY 24/25]],MYCS[[#This Row],[Approved budget FY 25/26]])</f>
        <v>0</v>
      </c>
      <c r="V627" s="95">
        <f>MYCS[[#This Row],[Total Project Commitments]]-MYCS[[#This Row],[Total approved cost of the project by DC (Value in UGX)]]</f>
        <v>0</v>
      </c>
      <c r="W627" s="89"/>
      <c r="X627" s="89"/>
      <c r="Y627" s="89"/>
      <c r="Z627" s="96"/>
    </row>
    <row r="628" spans="1:26" ht="21" x14ac:dyDescent="0.45">
      <c r="A628" s="89"/>
      <c r="B628" s="90" t="str">
        <f ca="1">IFERROR(OFFSET(DC[[#Headers],[Code Project]],MATCH(MYCS[[#This Row],[Project Code and Name ]],DC[Code Project],0),-3),"")</f>
        <v/>
      </c>
      <c r="C628" s="89"/>
      <c r="D628" s="91" t="str">
        <f ca="1">IFERROR(OFFSET(DC[[#Headers],[Code Project]],MATCH(MYCS[[#This Row],[Project Code and Name ]],DC[Code Project],0),1),"")</f>
        <v/>
      </c>
      <c r="E628" s="92" t="str">
        <f ca="1">IFERROR(OFFSET(DC[[#Headers],[Code Project]],MATCH(MYCS[[#This Row],[Project Code and Name ]],DC[Code Project],0),6),"")</f>
        <v/>
      </c>
      <c r="F628" s="89"/>
      <c r="G628" s="89"/>
      <c r="H628" s="93"/>
      <c r="I628" s="93"/>
      <c r="J628" s="93"/>
      <c r="K628" s="93"/>
      <c r="L628" s="93"/>
      <c r="M628" s="93"/>
      <c r="N628" s="94">
        <f>J628+K628+L628+MYCS[[#This Row],[Non contractual commitments]]</f>
        <v>0</v>
      </c>
      <c r="O628" s="93"/>
      <c r="P628" s="93"/>
      <c r="Q628" s="93"/>
      <c r="R628" s="93"/>
      <c r="S628" s="93"/>
      <c r="T628" s="93"/>
      <c r="U628" s="94">
        <f>SUM(MYCS[[#This Row],[FY26-27 sum (signed)]:[Cumulative spending to end FY 24/25]],MYCS[[#This Row],[Approved budget FY 25/26]])</f>
        <v>0</v>
      </c>
      <c r="V628" s="95">
        <f>MYCS[[#This Row],[Total Project Commitments]]-MYCS[[#This Row],[Total approved cost of the project by DC (Value in UGX)]]</f>
        <v>0</v>
      </c>
      <c r="W628" s="89"/>
      <c r="X628" s="89"/>
      <c r="Y628" s="89"/>
      <c r="Z628" s="96"/>
    </row>
    <row r="629" spans="1:26" ht="21" x14ac:dyDescent="0.45">
      <c r="A629" s="89"/>
      <c r="B629" s="90" t="str">
        <f ca="1">IFERROR(OFFSET(DC[[#Headers],[Code Project]],MATCH(MYCS[[#This Row],[Project Code and Name ]],DC[Code Project],0),-3),"")</f>
        <v/>
      </c>
      <c r="C629" s="89"/>
      <c r="D629" s="91" t="str">
        <f ca="1">IFERROR(OFFSET(DC[[#Headers],[Code Project]],MATCH(MYCS[[#This Row],[Project Code and Name ]],DC[Code Project],0),1),"")</f>
        <v/>
      </c>
      <c r="E629" s="92" t="str">
        <f ca="1">IFERROR(OFFSET(DC[[#Headers],[Code Project]],MATCH(MYCS[[#This Row],[Project Code and Name ]],DC[Code Project],0),6),"")</f>
        <v/>
      </c>
      <c r="F629" s="89"/>
      <c r="G629" s="89"/>
      <c r="H629" s="93"/>
      <c r="I629" s="93"/>
      <c r="J629" s="93"/>
      <c r="K629" s="93"/>
      <c r="L629" s="93"/>
      <c r="M629" s="93"/>
      <c r="N629" s="94">
        <f>J629+K629+L629+MYCS[[#This Row],[Non contractual commitments]]</f>
        <v>0</v>
      </c>
      <c r="O629" s="93"/>
      <c r="P629" s="93"/>
      <c r="Q629" s="93"/>
      <c r="R629" s="93"/>
      <c r="S629" s="93"/>
      <c r="T629" s="93"/>
      <c r="U629" s="94">
        <f>SUM(MYCS[[#This Row],[FY26-27 sum (signed)]:[Cumulative spending to end FY 24/25]],MYCS[[#This Row],[Approved budget FY 25/26]])</f>
        <v>0</v>
      </c>
      <c r="V629" s="95">
        <f>MYCS[[#This Row],[Total Project Commitments]]-MYCS[[#This Row],[Total approved cost of the project by DC (Value in UGX)]]</f>
        <v>0</v>
      </c>
      <c r="W629" s="89"/>
      <c r="X629" s="89"/>
      <c r="Y629" s="89"/>
      <c r="Z629" s="96"/>
    </row>
    <row r="630" spans="1:26" ht="21" x14ac:dyDescent="0.45">
      <c r="A630" s="89"/>
      <c r="B630" s="90" t="str">
        <f ca="1">IFERROR(OFFSET(DC[[#Headers],[Code Project]],MATCH(MYCS[[#This Row],[Project Code and Name ]],DC[Code Project],0),-3),"")</f>
        <v/>
      </c>
      <c r="C630" s="89"/>
      <c r="D630" s="91" t="str">
        <f ca="1">IFERROR(OFFSET(DC[[#Headers],[Code Project]],MATCH(MYCS[[#This Row],[Project Code and Name ]],DC[Code Project],0),1),"")</f>
        <v/>
      </c>
      <c r="E630" s="92" t="str">
        <f ca="1">IFERROR(OFFSET(DC[[#Headers],[Code Project]],MATCH(MYCS[[#This Row],[Project Code and Name ]],DC[Code Project],0),6),"")</f>
        <v/>
      </c>
      <c r="F630" s="89"/>
      <c r="G630" s="89"/>
      <c r="H630" s="93"/>
      <c r="I630" s="93"/>
      <c r="J630" s="93"/>
      <c r="K630" s="93"/>
      <c r="L630" s="93"/>
      <c r="M630" s="93"/>
      <c r="N630" s="94">
        <f>J630+K630+L630+MYCS[[#This Row],[Non contractual commitments]]</f>
        <v>0</v>
      </c>
      <c r="O630" s="93"/>
      <c r="P630" s="93"/>
      <c r="Q630" s="93"/>
      <c r="R630" s="93"/>
      <c r="S630" s="93"/>
      <c r="T630" s="93"/>
      <c r="U630" s="94">
        <f>SUM(MYCS[[#This Row],[FY26-27 sum (signed)]:[Cumulative spending to end FY 24/25]],MYCS[[#This Row],[Approved budget FY 25/26]])</f>
        <v>0</v>
      </c>
      <c r="V630" s="95">
        <f>MYCS[[#This Row],[Total Project Commitments]]-MYCS[[#This Row],[Total approved cost of the project by DC (Value in UGX)]]</f>
        <v>0</v>
      </c>
      <c r="W630" s="89"/>
      <c r="X630" s="89"/>
      <c r="Y630" s="89"/>
      <c r="Z630" s="96"/>
    </row>
    <row r="631" spans="1:26" ht="21" x14ac:dyDescent="0.45">
      <c r="A631" s="89"/>
      <c r="B631" s="90" t="str">
        <f ca="1">IFERROR(OFFSET(DC[[#Headers],[Code Project]],MATCH(MYCS[[#This Row],[Project Code and Name ]],DC[Code Project],0),-3),"")</f>
        <v/>
      </c>
      <c r="C631" s="89"/>
      <c r="D631" s="91" t="str">
        <f ca="1">IFERROR(OFFSET(DC[[#Headers],[Code Project]],MATCH(MYCS[[#This Row],[Project Code and Name ]],DC[Code Project],0),1),"")</f>
        <v/>
      </c>
      <c r="E631" s="92" t="str">
        <f ca="1">IFERROR(OFFSET(DC[[#Headers],[Code Project]],MATCH(MYCS[[#This Row],[Project Code and Name ]],DC[Code Project],0),6),"")</f>
        <v/>
      </c>
      <c r="F631" s="89"/>
      <c r="G631" s="89"/>
      <c r="H631" s="93"/>
      <c r="I631" s="93"/>
      <c r="J631" s="93"/>
      <c r="K631" s="93"/>
      <c r="L631" s="93"/>
      <c r="M631" s="93"/>
      <c r="N631" s="94">
        <f>J631+K631+L631+MYCS[[#This Row],[Non contractual commitments]]</f>
        <v>0</v>
      </c>
      <c r="O631" s="93"/>
      <c r="P631" s="93"/>
      <c r="Q631" s="93"/>
      <c r="R631" s="93"/>
      <c r="S631" s="93"/>
      <c r="T631" s="93"/>
      <c r="U631" s="94">
        <f>SUM(MYCS[[#This Row],[FY26-27 sum (signed)]:[Cumulative spending to end FY 24/25]],MYCS[[#This Row],[Approved budget FY 25/26]])</f>
        <v>0</v>
      </c>
      <c r="V631" s="95">
        <f>MYCS[[#This Row],[Total Project Commitments]]-MYCS[[#This Row],[Total approved cost of the project by DC (Value in UGX)]]</f>
        <v>0</v>
      </c>
      <c r="W631" s="89"/>
      <c r="X631" s="89"/>
      <c r="Y631" s="89"/>
      <c r="Z631" s="96"/>
    </row>
    <row r="632" spans="1:26" ht="21" x14ac:dyDescent="0.45">
      <c r="A632" s="89"/>
      <c r="B632" s="90" t="str">
        <f ca="1">IFERROR(OFFSET(DC[[#Headers],[Code Project]],MATCH(MYCS[[#This Row],[Project Code and Name ]],DC[Code Project],0),-3),"")</f>
        <v/>
      </c>
      <c r="C632" s="89"/>
      <c r="D632" s="91" t="str">
        <f ca="1">IFERROR(OFFSET(DC[[#Headers],[Code Project]],MATCH(MYCS[[#This Row],[Project Code and Name ]],DC[Code Project],0),1),"")</f>
        <v/>
      </c>
      <c r="E632" s="92" t="str">
        <f ca="1">IFERROR(OFFSET(DC[[#Headers],[Code Project]],MATCH(MYCS[[#This Row],[Project Code and Name ]],DC[Code Project],0),6),"")</f>
        <v/>
      </c>
      <c r="F632" s="89"/>
      <c r="G632" s="89"/>
      <c r="H632" s="93"/>
      <c r="I632" s="93"/>
      <c r="J632" s="93"/>
      <c r="K632" s="93"/>
      <c r="L632" s="93"/>
      <c r="M632" s="93"/>
      <c r="N632" s="94">
        <f>J632+K632+L632+MYCS[[#This Row],[Non contractual commitments]]</f>
        <v>0</v>
      </c>
      <c r="O632" s="93"/>
      <c r="P632" s="93"/>
      <c r="Q632" s="93"/>
      <c r="R632" s="93"/>
      <c r="S632" s="93"/>
      <c r="T632" s="93"/>
      <c r="U632" s="94">
        <f>SUM(MYCS[[#This Row],[FY26-27 sum (signed)]:[Cumulative spending to end FY 24/25]],MYCS[[#This Row],[Approved budget FY 25/26]])</f>
        <v>0</v>
      </c>
      <c r="V632" s="95">
        <f>MYCS[[#This Row],[Total Project Commitments]]-MYCS[[#This Row],[Total approved cost of the project by DC (Value in UGX)]]</f>
        <v>0</v>
      </c>
      <c r="W632" s="89"/>
      <c r="X632" s="89"/>
      <c r="Y632" s="89"/>
      <c r="Z632" s="96"/>
    </row>
    <row r="633" spans="1:26" ht="21" x14ac:dyDescent="0.45">
      <c r="A633" s="89"/>
      <c r="B633" s="90" t="str">
        <f ca="1">IFERROR(OFFSET(DC[[#Headers],[Code Project]],MATCH(MYCS[[#This Row],[Project Code and Name ]],DC[Code Project],0),-3),"")</f>
        <v/>
      </c>
      <c r="C633" s="89"/>
      <c r="D633" s="91" t="str">
        <f ca="1">IFERROR(OFFSET(DC[[#Headers],[Code Project]],MATCH(MYCS[[#This Row],[Project Code and Name ]],DC[Code Project],0),1),"")</f>
        <v/>
      </c>
      <c r="E633" s="92" t="str">
        <f ca="1">IFERROR(OFFSET(DC[[#Headers],[Code Project]],MATCH(MYCS[[#This Row],[Project Code and Name ]],DC[Code Project],0),6),"")</f>
        <v/>
      </c>
      <c r="F633" s="89"/>
      <c r="G633" s="89"/>
      <c r="H633" s="93"/>
      <c r="I633" s="93"/>
      <c r="J633" s="93"/>
      <c r="K633" s="93"/>
      <c r="L633" s="93"/>
      <c r="M633" s="93"/>
      <c r="N633" s="94">
        <f>J633+K633+L633+MYCS[[#This Row],[Non contractual commitments]]</f>
        <v>0</v>
      </c>
      <c r="O633" s="93"/>
      <c r="P633" s="93"/>
      <c r="Q633" s="93"/>
      <c r="R633" s="93"/>
      <c r="S633" s="93"/>
      <c r="T633" s="93"/>
      <c r="U633" s="94">
        <f>SUM(MYCS[[#This Row],[FY26-27 sum (signed)]:[Cumulative spending to end FY 24/25]],MYCS[[#This Row],[Approved budget FY 25/26]])</f>
        <v>0</v>
      </c>
      <c r="V633" s="95">
        <f>MYCS[[#This Row],[Total Project Commitments]]-MYCS[[#This Row],[Total approved cost of the project by DC (Value in UGX)]]</f>
        <v>0</v>
      </c>
      <c r="W633" s="89"/>
      <c r="X633" s="89"/>
      <c r="Y633" s="89"/>
      <c r="Z633" s="96"/>
    </row>
    <row r="634" spans="1:26" ht="21" x14ac:dyDescent="0.45">
      <c r="A634" s="89"/>
      <c r="B634" s="90" t="str">
        <f ca="1">IFERROR(OFFSET(DC[[#Headers],[Code Project]],MATCH(MYCS[[#This Row],[Project Code and Name ]],DC[Code Project],0),-3),"")</f>
        <v/>
      </c>
      <c r="C634" s="89"/>
      <c r="D634" s="91" t="str">
        <f ca="1">IFERROR(OFFSET(DC[[#Headers],[Code Project]],MATCH(MYCS[[#This Row],[Project Code and Name ]],DC[Code Project],0),1),"")</f>
        <v/>
      </c>
      <c r="E634" s="92" t="str">
        <f ca="1">IFERROR(OFFSET(DC[[#Headers],[Code Project]],MATCH(MYCS[[#This Row],[Project Code and Name ]],DC[Code Project],0),6),"")</f>
        <v/>
      </c>
      <c r="F634" s="89"/>
      <c r="G634" s="89"/>
      <c r="H634" s="93"/>
      <c r="I634" s="93"/>
      <c r="J634" s="93"/>
      <c r="K634" s="93"/>
      <c r="L634" s="93"/>
      <c r="M634" s="93"/>
      <c r="N634" s="94">
        <f>J634+K634+L634+MYCS[[#This Row],[Non contractual commitments]]</f>
        <v>0</v>
      </c>
      <c r="O634" s="93"/>
      <c r="P634" s="93"/>
      <c r="Q634" s="93"/>
      <c r="R634" s="93"/>
      <c r="S634" s="93"/>
      <c r="T634" s="93"/>
      <c r="U634" s="94">
        <f>SUM(MYCS[[#This Row],[FY26-27 sum (signed)]:[Cumulative spending to end FY 24/25]],MYCS[[#This Row],[Approved budget FY 25/26]])</f>
        <v>0</v>
      </c>
      <c r="V634" s="95">
        <f>MYCS[[#This Row],[Total Project Commitments]]-MYCS[[#This Row],[Total approved cost of the project by DC (Value in UGX)]]</f>
        <v>0</v>
      </c>
      <c r="W634" s="89"/>
      <c r="X634" s="89"/>
      <c r="Y634" s="89"/>
      <c r="Z634" s="96"/>
    </row>
    <row r="635" spans="1:26" ht="21" x14ac:dyDescent="0.45">
      <c r="A635" s="89"/>
      <c r="B635" s="90" t="str">
        <f ca="1">IFERROR(OFFSET(DC[[#Headers],[Code Project]],MATCH(MYCS[[#This Row],[Project Code and Name ]],DC[Code Project],0),-3),"")</f>
        <v/>
      </c>
      <c r="C635" s="89"/>
      <c r="D635" s="91" t="str">
        <f ca="1">IFERROR(OFFSET(DC[[#Headers],[Code Project]],MATCH(MYCS[[#This Row],[Project Code and Name ]],DC[Code Project],0),1),"")</f>
        <v/>
      </c>
      <c r="E635" s="92" t="str">
        <f ca="1">IFERROR(OFFSET(DC[[#Headers],[Code Project]],MATCH(MYCS[[#This Row],[Project Code and Name ]],DC[Code Project],0),6),"")</f>
        <v/>
      </c>
      <c r="F635" s="89"/>
      <c r="G635" s="89"/>
      <c r="H635" s="93"/>
      <c r="I635" s="93"/>
      <c r="J635" s="93"/>
      <c r="K635" s="93"/>
      <c r="L635" s="93"/>
      <c r="M635" s="93"/>
      <c r="N635" s="94">
        <f>J635+K635+L635+MYCS[[#This Row],[Non contractual commitments]]</f>
        <v>0</v>
      </c>
      <c r="O635" s="93"/>
      <c r="P635" s="93"/>
      <c r="Q635" s="93"/>
      <c r="R635" s="93"/>
      <c r="S635" s="93"/>
      <c r="T635" s="93"/>
      <c r="U635" s="94">
        <f>SUM(MYCS[[#This Row],[FY26-27 sum (signed)]:[Cumulative spending to end FY 24/25]],MYCS[[#This Row],[Approved budget FY 25/26]])</f>
        <v>0</v>
      </c>
      <c r="V635" s="95">
        <f>MYCS[[#This Row],[Total Project Commitments]]-MYCS[[#This Row],[Total approved cost of the project by DC (Value in UGX)]]</f>
        <v>0</v>
      </c>
      <c r="W635" s="89"/>
      <c r="X635" s="89"/>
      <c r="Y635" s="89"/>
      <c r="Z635" s="96"/>
    </row>
    <row r="636" spans="1:26" ht="21" x14ac:dyDescent="0.45">
      <c r="A636" s="89"/>
      <c r="B636" s="90" t="str">
        <f ca="1">IFERROR(OFFSET(DC[[#Headers],[Code Project]],MATCH(MYCS[[#This Row],[Project Code and Name ]],DC[Code Project],0),-3),"")</f>
        <v/>
      </c>
      <c r="C636" s="89"/>
      <c r="D636" s="91" t="str">
        <f ca="1">IFERROR(OFFSET(DC[[#Headers],[Code Project]],MATCH(MYCS[[#This Row],[Project Code and Name ]],DC[Code Project],0),1),"")</f>
        <v/>
      </c>
      <c r="E636" s="92" t="str">
        <f ca="1">IFERROR(OFFSET(DC[[#Headers],[Code Project]],MATCH(MYCS[[#This Row],[Project Code and Name ]],DC[Code Project],0),6),"")</f>
        <v/>
      </c>
      <c r="F636" s="89"/>
      <c r="G636" s="89"/>
      <c r="H636" s="93"/>
      <c r="I636" s="93"/>
      <c r="J636" s="93"/>
      <c r="K636" s="93"/>
      <c r="L636" s="93"/>
      <c r="M636" s="93"/>
      <c r="N636" s="94">
        <f>J636+K636+L636+MYCS[[#This Row],[Non contractual commitments]]</f>
        <v>0</v>
      </c>
      <c r="O636" s="93"/>
      <c r="P636" s="93"/>
      <c r="Q636" s="93"/>
      <c r="R636" s="93"/>
      <c r="S636" s="93"/>
      <c r="T636" s="93"/>
      <c r="U636" s="94">
        <f>SUM(MYCS[[#This Row],[FY26-27 sum (signed)]:[Cumulative spending to end FY 24/25]],MYCS[[#This Row],[Approved budget FY 25/26]])</f>
        <v>0</v>
      </c>
      <c r="V636" s="95">
        <f>MYCS[[#This Row],[Total Project Commitments]]-MYCS[[#This Row],[Total approved cost of the project by DC (Value in UGX)]]</f>
        <v>0</v>
      </c>
      <c r="W636" s="89"/>
      <c r="X636" s="89"/>
      <c r="Y636" s="89"/>
      <c r="Z636" s="96"/>
    </row>
    <row r="637" spans="1:26" ht="21" x14ac:dyDescent="0.45">
      <c r="A637" s="89"/>
      <c r="B637" s="90" t="str">
        <f ca="1">IFERROR(OFFSET(DC[[#Headers],[Code Project]],MATCH(MYCS[[#This Row],[Project Code and Name ]],DC[Code Project],0),-3),"")</f>
        <v/>
      </c>
      <c r="C637" s="89"/>
      <c r="D637" s="91" t="str">
        <f ca="1">IFERROR(OFFSET(DC[[#Headers],[Code Project]],MATCH(MYCS[[#This Row],[Project Code and Name ]],DC[Code Project],0),1),"")</f>
        <v/>
      </c>
      <c r="E637" s="92" t="str">
        <f ca="1">IFERROR(OFFSET(DC[[#Headers],[Code Project]],MATCH(MYCS[[#This Row],[Project Code and Name ]],DC[Code Project],0),6),"")</f>
        <v/>
      </c>
      <c r="F637" s="89"/>
      <c r="G637" s="89"/>
      <c r="H637" s="93"/>
      <c r="I637" s="93"/>
      <c r="J637" s="93"/>
      <c r="K637" s="93"/>
      <c r="L637" s="93"/>
      <c r="M637" s="93"/>
      <c r="N637" s="94">
        <f>J637+K637+L637+MYCS[[#This Row],[Non contractual commitments]]</f>
        <v>0</v>
      </c>
      <c r="O637" s="93"/>
      <c r="P637" s="93"/>
      <c r="Q637" s="93"/>
      <c r="R637" s="93"/>
      <c r="S637" s="93"/>
      <c r="T637" s="93"/>
      <c r="U637" s="94">
        <f>SUM(MYCS[[#This Row],[FY26-27 sum (signed)]:[Cumulative spending to end FY 24/25]],MYCS[[#This Row],[Approved budget FY 25/26]])</f>
        <v>0</v>
      </c>
      <c r="V637" s="95">
        <f>MYCS[[#This Row],[Total Project Commitments]]-MYCS[[#This Row],[Total approved cost of the project by DC (Value in UGX)]]</f>
        <v>0</v>
      </c>
      <c r="W637" s="89"/>
      <c r="X637" s="89"/>
      <c r="Y637" s="89"/>
      <c r="Z637" s="96"/>
    </row>
    <row r="638" spans="1:26" ht="21" x14ac:dyDescent="0.45">
      <c r="A638" s="89"/>
      <c r="B638" s="90" t="str">
        <f ca="1">IFERROR(OFFSET(DC[[#Headers],[Code Project]],MATCH(MYCS[[#This Row],[Project Code and Name ]],DC[Code Project],0),-3),"")</f>
        <v/>
      </c>
      <c r="C638" s="89"/>
      <c r="D638" s="91" t="str">
        <f ca="1">IFERROR(OFFSET(DC[[#Headers],[Code Project]],MATCH(MYCS[[#This Row],[Project Code and Name ]],DC[Code Project],0),1),"")</f>
        <v/>
      </c>
      <c r="E638" s="92" t="str">
        <f ca="1">IFERROR(OFFSET(DC[[#Headers],[Code Project]],MATCH(MYCS[[#This Row],[Project Code and Name ]],DC[Code Project],0),6),"")</f>
        <v/>
      </c>
      <c r="F638" s="89"/>
      <c r="G638" s="89"/>
      <c r="H638" s="93"/>
      <c r="I638" s="93"/>
      <c r="J638" s="93"/>
      <c r="K638" s="93"/>
      <c r="L638" s="93"/>
      <c r="M638" s="93"/>
      <c r="N638" s="94">
        <f>J638+K638+L638+MYCS[[#This Row],[Non contractual commitments]]</f>
        <v>0</v>
      </c>
      <c r="O638" s="93"/>
      <c r="P638" s="93"/>
      <c r="Q638" s="93"/>
      <c r="R638" s="93"/>
      <c r="S638" s="93"/>
      <c r="T638" s="93"/>
      <c r="U638" s="94">
        <f>SUM(MYCS[[#This Row],[FY26-27 sum (signed)]:[Cumulative spending to end FY 24/25]],MYCS[[#This Row],[Approved budget FY 25/26]])</f>
        <v>0</v>
      </c>
      <c r="V638" s="95">
        <f>MYCS[[#This Row],[Total Project Commitments]]-MYCS[[#This Row],[Total approved cost of the project by DC (Value in UGX)]]</f>
        <v>0</v>
      </c>
      <c r="W638" s="89"/>
      <c r="X638" s="89"/>
      <c r="Y638" s="89"/>
      <c r="Z638" s="96"/>
    </row>
    <row r="639" spans="1:26" ht="21" x14ac:dyDescent="0.45">
      <c r="A639" s="89"/>
      <c r="B639" s="90" t="str">
        <f ca="1">IFERROR(OFFSET(DC[[#Headers],[Code Project]],MATCH(MYCS[[#This Row],[Project Code and Name ]],DC[Code Project],0),-3),"")</f>
        <v/>
      </c>
      <c r="C639" s="89"/>
      <c r="D639" s="91" t="str">
        <f ca="1">IFERROR(OFFSET(DC[[#Headers],[Code Project]],MATCH(MYCS[[#This Row],[Project Code and Name ]],DC[Code Project],0),1),"")</f>
        <v/>
      </c>
      <c r="E639" s="92" t="str">
        <f ca="1">IFERROR(OFFSET(DC[[#Headers],[Code Project]],MATCH(MYCS[[#This Row],[Project Code and Name ]],DC[Code Project],0),6),"")</f>
        <v/>
      </c>
      <c r="F639" s="89"/>
      <c r="G639" s="89"/>
      <c r="H639" s="93"/>
      <c r="I639" s="93"/>
      <c r="J639" s="93"/>
      <c r="K639" s="93"/>
      <c r="L639" s="93"/>
      <c r="M639" s="93"/>
      <c r="N639" s="94">
        <f>J639+K639+L639+MYCS[[#This Row],[Non contractual commitments]]</f>
        <v>0</v>
      </c>
      <c r="O639" s="93"/>
      <c r="P639" s="93"/>
      <c r="Q639" s="93"/>
      <c r="R639" s="93"/>
      <c r="S639" s="93"/>
      <c r="T639" s="93"/>
      <c r="U639" s="94">
        <f>SUM(MYCS[[#This Row],[FY26-27 sum (signed)]:[Cumulative spending to end FY 24/25]],MYCS[[#This Row],[Approved budget FY 25/26]])</f>
        <v>0</v>
      </c>
      <c r="V639" s="95">
        <f>MYCS[[#This Row],[Total Project Commitments]]-MYCS[[#This Row],[Total approved cost of the project by DC (Value in UGX)]]</f>
        <v>0</v>
      </c>
      <c r="W639" s="89"/>
      <c r="X639" s="89"/>
      <c r="Y639" s="89"/>
      <c r="Z639" s="96"/>
    </row>
    <row r="640" spans="1:26" ht="21" x14ac:dyDescent="0.45">
      <c r="A640" s="89"/>
      <c r="B640" s="90" t="str">
        <f ca="1">IFERROR(OFFSET(DC[[#Headers],[Code Project]],MATCH(MYCS[[#This Row],[Project Code and Name ]],DC[Code Project],0),-3),"")</f>
        <v/>
      </c>
      <c r="C640" s="89"/>
      <c r="D640" s="91" t="str">
        <f ca="1">IFERROR(OFFSET(DC[[#Headers],[Code Project]],MATCH(MYCS[[#This Row],[Project Code and Name ]],DC[Code Project],0),1),"")</f>
        <v/>
      </c>
      <c r="E640" s="92" t="str">
        <f ca="1">IFERROR(OFFSET(DC[[#Headers],[Code Project]],MATCH(MYCS[[#This Row],[Project Code and Name ]],DC[Code Project],0),6),"")</f>
        <v/>
      </c>
      <c r="F640" s="89"/>
      <c r="G640" s="89"/>
      <c r="H640" s="93"/>
      <c r="I640" s="93"/>
      <c r="J640" s="93"/>
      <c r="K640" s="93"/>
      <c r="L640" s="93"/>
      <c r="M640" s="93"/>
      <c r="N640" s="94">
        <f>J640+K640+L640+MYCS[[#This Row],[Non contractual commitments]]</f>
        <v>0</v>
      </c>
      <c r="O640" s="93"/>
      <c r="P640" s="93"/>
      <c r="Q640" s="93"/>
      <c r="R640" s="93"/>
      <c r="S640" s="93"/>
      <c r="T640" s="93"/>
      <c r="U640" s="94">
        <f>SUM(MYCS[[#This Row],[FY26-27 sum (signed)]:[Cumulative spending to end FY 24/25]],MYCS[[#This Row],[Approved budget FY 25/26]])</f>
        <v>0</v>
      </c>
      <c r="V640" s="95">
        <f>MYCS[[#This Row],[Total Project Commitments]]-MYCS[[#This Row],[Total approved cost of the project by DC (Value in UGX)]]</f>
        <v>0</v>
      </c>
      <c r="W640" s="89"/>
      <c r="X640" s="89"/>
      <c r="Y640" s="89"/>
      <c r="Z640" s="96"/>
    </row>
    <row r="641" spans="1:26" ht="21" x14ac:dyDescent="0.45">
      <c r="A641" s="89"/>
      <c r="B641" s="90" t="str">
        <f ca="1">IFERROR(OFFSET(DC[[#Headers],[Code Project]],MATCH(MYCS[[#This Row],[Project Code and Name ]],DC[Code Project],0),-3),"")</f>
        <v/>
      </c>
      <c r="C641" s="89"/>
      <c r="D641" s="91" t="str">
        <f ca="1">IFERROR(OFFSET(DC[[#Headers],[Code Project]],MATCH(MYCS[[#This Row],[Project Code and Name ]],DC[Code Project],0),1),"")</f>
        <v/>
      </c>
      <c r="E641" s="92" t="str">
        <f ca="1">IFERROR(OFFSET(DC[[#Headers],[Code Project]],MATCH(MYCS[[#This Row],[Project Code and Name ]],DC[Code Project],0),6),"")</f>
        <v/>
      </c>
      <c r="F641" s="89"/>
      <c r="G641" s="89"/>
      <c r="H641" s="93"/>
      <c r="I641" s="93"/>
      <c r="J641" s="93"/>
      <c r="K641" s="93"/>
      <c r="L641" s="93"/>
      <c r="M641" s="93"/>
      <c r="N641" s="94">
        <f>J641+K641+L641+MYCS[[#This Row],[Non contractual commitments]]</f>
        <v>0</v>
      </c>
      <c r="O641" s="93"/>
      <c r="P641" s="93"/>
      <c r="Q641" s="93"/>
      <c r="R641" s="93"/>
      <c r="S641" s="93"/>
      <c r="T641" s="93"/>
      <c r="U641" s="94">
        <f>SUM(MYCS[[#This Row],[FY26-27 sum (signed)]:[Cumulative spending to end FY 24/25]],MYCS[[#This Row],[Approved budget FY 25/26]])</f>
        <v>0</v>
      </c>
      <c r="V641" s="95">
        <f>MYCS[[#This Row],[Total Project Commitments]]-MYCS[[#This Row],[Total approved cost of the project by DC (Value in UGX)]]</f>
        <v>0</v>
      </c>
      <c r="W641" s="89"/>
      <c r="X641" s="89"/>
      <c r="Y641" s="89"/>
      <c r="Z641" s="96"/>
    </row>
    <row r="642" spans="1:26" ht="21" x14ac:dyDescent="0.45">
      <c r="A642" s="89"/>
      <c r="B642" s="90" t="str">
        <f ca="1">IFERROR(OFFSET(DC[[#Headers],[Code Project]],MATCH(MYCS[[#This Row],[Project Code and Name ]],DC[Code Project],0),-3),"")</f>
        <v/>
      </c>
      <c r="C642" s="89"/>
      <c r="D642" s="91" t="str">
        <f ca="1">IFERROR(OFFSET(DC[[#Headers],[Code Project]],MATCH(MYCS[[#This Row],[Project Code and Name ]],DC[Code Project],0),1),"")</f>
        <v/>
      </c>
      <c r="E642" s="92" t="str">
        <f ca="1">IFERROR(OFFSET(DC[[#Headers],[Code Project]],MATCH(MYCS[[#This Row],[Project Code and Name ]],DC[Code Project],0),6),"")</f>
        <v/>
      </c>
      <c r="F642" s="89"/>
      <c r="G642" s="89"/>
      <c r="H642" s="93"/>
      <c r="I642" s="93"/>
      <c r="J642" s="93"/>
      <c r="K642" s="93"/>
      <c r="L642" s="93"/>
      <c r="M642" s="93"/>
      <c r="N642" s="94">
        <f>J642+K642+L642+MYCS[[#This Row],[Non contractual commitments]]</f>
        <v>0</v>
      </c>
      <c r="O642" s="93"/>
      <c r="P642" s="93"/>
      <c r="Q642" s="93"/>
      <c r="R642" s="93"/>
      <c r="S642" s="93"/>
      <c r="T642" s="93"/>
      <c r="U642" s="94">
        <f>SUM(MYCS[[#This Row],[FY26-27 sum (signed)]:[Cumulative spending to end FY 24/25]],MYCS[[#This Row],[Approved budget FY 25/26]])</f>
        <v>0</v>
      </c>
      <c r="V642" s="95">
        <f>MYCS[[#This Row],[Total Project Commitments]]-MYCS[[#This Row],[Total approved cost of the project by DC (Value in UGX)]]</f>
        <v>0</v>
      </c>
      <c r="W642" s="89"/>
      <c r="X642" s="89"/>
      <c r="Y642" s="89"/>
      <c r="Z642" s="96"/>
    </row>
    <row r="643" spans="1:26" ht="21" x14ac:dyDescent="0.45">
      <c r="A643" s="89"/>
      <c r="B643" s="90" t="str">
        <f ca="1">IFERROR(OFFSET(DC[[#Headers],[Code Project]],MATCH(MYCS[[#This Row],[Project Code and Name ]],DC[Code Project],0),-3),"")</f>
        <v/>
      </c>
      <c r="C643" s="89"/>
      <c r="D643" s="91" t="str">
        <f ca="1">IFERROR(OFFSET(DC[[#Headers],[Code Project]],MATCH(MYCS[[#This Row],[Project Code and Name ]],DC[Code Project],0),1),"")</f>
        <v/>
      </c>
      <c r="E643" s="92" t="str">
        <f ca="1">IFERROR(OFFSET(DC[[#Headers],[Code Project]],MATCH(MYCS[[#This Row],[Project Code and Name ]],DC[Code Project],0),6),"")</f>
        <v/>
      </c>
      <c r="F643" s="89"/>
      <c r="G643" s="89"/>
      <c r="H643" s="93"/>
      <c r="I643" s="93"/>
      <c r="J643" s="93"/>
      <c r="K643" s="93"/>
      <c r="L643" s="93"/>
      <c r="M643" s="93"/>
      <c r="N643" s="94">
        <f>J643+K643+L643+MYCS[[#This Row],[Non contractual commitments]]</f>
        <v>0</v>
      </c>
      <c r="O643" s="93"/>
      <c r="P643" s="93"/>
      <c r="Q643" s="93"/>
      <c r="R643" s="93"/>
      <c r="S643" s="93"/>
      <c r="T643" s="93"/>
      <c r="U643" s="94">
        <f>SUM(MYCS[[#This Row],[FY26-27 sum (signed)]:[Cumulative spending to end FY 24/25]],MYCS[[#This Row],[Approved budget FY 25/26]])</f>
        <v>0</v>
      </c>
      <c r="V643" s="95">
        <f>MYCS[[#This Row],[Total Project Commitments]]-MYCS[[#This Row],[Total approved cost of the project by DC (Value in UGX)]]</f>
        <v>0</v>
      </c>
      <c r="W643" s="89"/>
      <c r="X643" s="89"/>
      <c r="Y643" s="89"/>
      <c r="Z643" s="96"/>
    </row>
    <row r="644" spans="1:26" ht="21" x14ac:dyDescent="0.45">
      <c r="A644" s="89"/>
      <c r="B644" s="90" t="str">
        <f ca="1">IFERROR(OFFSET(DC[[#Headers],[Code Project]],MATCH(MYCS[[#This Row],[Project Code and Name ]],DC[Code Project],0),-3),"")</f>
        <v/>
      </c>
      <c r="C644" s="89"/>
      <c r="D644" s="91" t="str">
        <f ca="1">IFERROR(OFFSET(DC[[#Headers],[Code Project]],MATCH(MYCS[[#This Row],[Project Code and Name ]],DC[Code Project],0),1),"")</f>
        <v/>
      </c>
      <c r="E644" s="92" t="str">
        <f ca="1">IFERROR(OFFSET(DC[[#Headers],[Code Project]],MATCH(MYCS[[#This Row],[Project Code and Name ]],DC[Code Project],0),6),"")</f>
        <v/>
      </c>
      <c r="F644" s="89"/>
      <c r="G644" s="89"/>
      <c r="H644" s="93"/>
      <c r="I644" s="93"/>
      <c r="J644" s="93"/>
      <c r="K644" s="93"/>
      <c r="L644" s="93"/>
      <c r="M644" s="93"/>
      <c r="N644" s="94">
        <f>J644+K644+L644+MYCS[[#This Row],[Non contractual commitments]]</f>
        <v>0</v>
      </c>
      <c r="O644" s="93"/>
      <c r="P644" s="93"/>
      <c r="Q644" s="93"/>
      <c r="R644" s="93"/>
      <c r="S644" s="93"/>
      <c r="T644" s="93"/>
      <c r="U644" s="94">
        <f>SUM(MYCS[[#This Row],[FY26-27 sum (signed)]:[Cumulative spending to end FY 24/25]],MYCS[[#This Row],[Approved budget FY 25/26]])</f>
        <v>0</v>
      </c>
      <c r="V644" s="95">
        <f>MYCS[[#This Row],[Total Project Commitments]]-MYCS[[#This Row],[Total approved cost of the project by DC (Value in UGX)]]</f>
        <v>0</v>
      </c>
      <c r="W644" s="89"/>
      <c r="X644" s="89"/>
      <c r="Y644" s="89"/>
      <c r="Z644" s="96"/>
    </row>
    <row r="645" spans="1:26" ht="21" x14ac:dyDescent="0.45">
      <c r="A645" s="89"/>
      <c r="B645" s="90" t="str">
        <f ca="1">IFERROR(OFFSET(DC[[#Headers],[Code Project]],MATCH(MYCS[[#This Row],[Project Code and Name ]],DC[Code Project],0),-3),"")</f>
        <v/>
      </c>
      <c r="C645" s="89"/>
      <c r="D645" s="91" t="str">
        <f ca="1">IFERROR(OFFSET(DC[[#Headers],[Code Project]],MATCH(MYCS[[#This Row],[Project Code and Name ]],DC[Code Project],0),1),"")</f>
        <v/>
      </c>
      <c r="E645" s="92" t="str">
        <f ca="1">IFERROR(OFFSET(DC[[#Headers],[Code Project]],MATCH(MYCS[[#This Row],[Project Code and Name ]],DC[Code Project],0),6),"")</f>
        <v/>
      </c>
      <c r="F645" s="89"/>
      <c r="G645" s="89"/>
      <c r="H645" s="93"/>
      <c r="I645" s="93"/>
      <c r="J645" s="93"/>
      <c r="K645" s="93"/>
      <c r="L645" s="93"/>
      <c r="M645" s="93"/>
      <c r="N645" s="94">
        <f>J645+K645+L645+MYCS[[#This Row],[Non contractual commitments]]</f>
        <v>0</v>
      </c>
      <c r="O645" s="93"/>
      <c r="P645" s="93"/>
      <c r="Q645" s="93"/>
      <c r="R645" s="93"/>
      <c r="S645" s="93"/>
      <c r="T645" s="93"/>
      <c r="U645" s="94">
        <f>SUM(MYCS[[#This Row],[FY26-27 sum (signed)]:[Cumulative spending to end FY 24/25]],MYCS[[#This Row],[Approved budget FY 25/26]])</f>
        <v>0</v>
      </c>
      <c r="V645" s="95">
        <f>MYCS[[#This Row],[Total Project Commitments]]-MYCS[[#This Row],[Total approved cost of the project by DC (Value in UGX)]]</f>
        <v>0</v>
      </c>
      <c r="W645" s="89"/>
      <c r="X645" s="89"/>
      <c r="Y645" s="89"/>
      <c r="Z645" s="96"/>
    </row>
    <row r="646" spans="1:26" ht="21" x14ac:dyDescent="0.45">
      <c r="A646" s="89"/>
      <c r="B646" s="90" t="str">
        <f ca="1">IFERROR(OFFSET(DC[[#Headers],[Code Project]],MATCH(MYCS[[#This Row],[Project Code and Name ]],DC[Code Project],0),-3),"")</f>
        <v/>
      </c>
      <c r="C646" s="89"/>
      <c r="D646" s="91" t="str">
        <f ca="1">IFERROR(OFFSET(DC[[#Headers],[Code Project]],MATCH(MYCS[[#This Row],[Project Code and Name ]],DC[Code Project],0),1),"")</f>
        <v/>
      </c>
      <c r="E646" s="92" t="str">
        <f ca="1">IFERROR(OFFSET(DC[[#Headers],[Code Project]],MATCH(MYCS[[#This Row],[Project Code and Name ]],DC[Code Project],0),6),"")</f>
        <v/>
      </c>
      <c r="F646" s="89"/>
      <c r="G646" s="89"/>
      <c r="H646" s="93"/>
      <c r="I646" s="93"/>
      <c r="J646" s="93"/>
      <c r="K646" s="93"/>
      <c r="L646" s="93"/>
      <c r="M646" s="93"/>
      <c r="N646" s="94">
        <f>J646+K646+L646+MYCS[[#This Row],[Non contractual commitments]]</f>
        <v>0</v>
      </c>
      <c r="O646" s="93"/>
      <c r="P646" s="93"/>
      <c r="Q646" s="93"/>
      <c r="R646" s="93"/>
      <c r="S646" s="93"/>
      <c r="T646" s="93"/>
      <c r="U646" s="94">
        <f>SUM(MYCS[[#This Row],[FY26-27 sum (signed)]:[Cumulative spending to end FY 24/25]],MYCS[[#This Row],[Approved budget FY 25/26]])</f>
        <v>0</v>
      </c>
      <c r="V646" s="95">
        <f>MYCS[[#This Row],[Total Project Commitments]]-MYCS[[#This Row],[Total approved cost of the project by DC (Value in UGX)]]</f>
        <v>0</v>
      </c>
      <c r="W646" s="89"/>
      <c r="X646" s="89"/>
      <c r="Y646" s="89"/>
      <c r="Z646" s="96"/>
    </row>
    <row r="647" spans="1:26" ht="21" x14ac:dyDescent="0.45">
      <c r="A647" s="89"/>
      <c r="B647" s="90" t="str">
        <f ca="1">IFERROR(OFFSET(DC[[#Headers],[Code Project]],MATCH(MYCS[[#This Row],[Project Code and Name ]],DC[Code Project],0),-3),"")</f>
        <v/>
      </c>
      <c r="C647" s="89"/>
      <c r="D647" s="91" t="str">
        <f ca="1">IFERROR(OFFSET(DC[[#Headers],[Code Project]],MATCH(MYCS[[#This Row],[Project Code and Name ]],DC[Code Project],0),1),"")</f>
        <v/>
      </c>
      <c r="E647" s="92" t="str">
        <f ca="1">IFERROR(OFFSET(DC[[#Headers],[Code Project]],MATCH(MYCS[[#This Row],[Project Code and Name ]],DC[Code Project],0),6),"")</f>
        <v/>
      </c>
      <c r="F647" s="89"/>
      <c r="G647" s="89"/>
      <c r="H647" s="93"/>
      <c r="I647" s="93"/>
      <c r="J647" s="93"/>
      <c r="K647" s="93"/>
      <c r="L647" s="93"/>
      <c r="M647" s="93"/>
      <c r="N647" s="94">
        <f>J647+K647+L647+MYCS[[#This Row],[Non contractual commitments]]</f>
        <v>0</v>
      </c>
      <c r="O647" s="93"/>
      <c r="P647" s="93"/>
      <c r="Q647" s="93"/>
      <c r="R647" s="93"/>
      <c r="S647" s="93"/>
      <c r="T647" s="93"/>
      <c r="U647" s="94">
        <f>SUM(MYCS[[#This Row],[FY26-27 sum (signed)]:[Cumulative spending to end FY 24/25]],MYCS[[#This Row],[Approved budget FY 25/26]])</f>
        <v>0</v>
      </c>
      <c r="V647" s="95">
        <f>MYCS[[#This Row],[Total Project Commitments]]-MYCS[[#This Row],[Total approved cost of the project by DC (Value in UGX)]]</f>
        <v>0</v>
      </c>
      <c r="W647" s="89"/>
      <c r="X647" s="89"/>
      <c r="Y647" s="89"/>
      <c r="Z647" s="96"/>
    </row>
    <row r="648" spans="1:26" ht="21" x14ac:dyDescent="0.45">
      <c r="A648" s="89"/>
      <c r="B648" s="90" t="str">
        <f ca="1">IFERROR(OFFSET(DC[[#Headers],[Code Project]],MATCH(MYCS[[#This Row],[Project Code and Name ]],DC[Code Project],0),-3),"")</f>
        <v/>
      </c>
      <c r="C648" s="89"/>
      <c r="D648" s="91" t="str">
        <f ca="1">IFERROR(OFFSET(DC[[#Headers],[Code Project]],MATCH(MYCS[[#This Row],[Project Code and Name ]],DC[Code Project],0),1),"")</f>
        <v/>
      </c>
      <c r="E648" s="92" t="str">
        <f ca="1">IFERROR(OFFSET(DC[[#Headers],[Code Project]],MATCH(MYCS[[#This Row],[Project Code and Name ]],DC[Code Project],0),6),"")</f>
        <v/>
      </c>
      <c r="F648" s="89"/>
      <c r="G648" s="89"/>
      <c r="H648" s="93"/>
      <c r="I648" s="93"/>
      <c r="J648" s="93"/>
      <c r="K648" s="93"/>
      <c r="L648" s="93"/>
      <c r="M648" s="93"/>
      <c r="N648" s="94">
        <f>J648+K648+L648+MYCS[[#This Row],[Non contractual commitments]]</f>
        <v>0</v>
      </c>
      <c r="O648" s="93"/>
      <c r="P648" s="93"/>
      <c r="Q648" s="93"/>
      <c r="R648" s="93"/>
      <c r="S648" s="93"/>
      <c r="T648" s="93"/>
      <c r="U648" s="94">
        <f>SUM(MYCS[[#This Row],[FY26-27 sum (signed)]:[Cumulative spending to end FY 24/25]],MYCS[[#This Row],[Approved budget FY 25/26]])</f>
        <v>0</v>
      </c>
      <c r="V648" s="95">
        <f>MYCS[[#This Row],[Total Project Commitments]]-MYCS[[#This Row],[Total approved cost of the project by DC (Value in UGX)]]</f>
        <v>0</v>
      </c>
      <c r="W648" s="89"/>
      <c r="X648" s="89"/>
      <c r="Y648" s="89"/>
      <c r="Z648" s="96"/>
    </row>
    <row r="649" spans="1:26" ht="21" x14ac:dyDescent="0.45">
      <c r="A649" s="89"/>
      <c r="B649" s="90" t="str">
        <f ca="1">IFERROR(OFFSET(DC[[#Headers],[Code Project]],MATCH(MYCS[[#This Row],[Project Code and Name ]],DC[Code Project],0),-3),"")</f>
        <v/>
      </c>
      <c r="C649" s="89"/>
      <c r="D649" s="91" t="str">
        <f ca="1">IFERROR(OFFSET(DC[[#Headers],[Code Project]],MATCH(MYCS[[#This Row],[Project Code and Name ]],DC[Code Project],0),1),"")</f>
        <v/>
      </c>
      <c r="E649" s="92" t="str">
        <f ca="1">IFERROR(OFFSET(DC[[#Headers],[Code Project]],MATCH(MYCS[[#This Row],[Project Code and Name ]],DC[Code Project],0),6),"")</f>
        <v/>
      </c>
      <c r="F649" s="89"/>
      <c r="G649" s="89"/>
      <c r="H649" s="93"/>
      <c r="I649" s="93"/>
      <c r="J649" s="93"/>
      <c r="K649" s="93"/>
      <c r="L649" s="93"/>
      <c r="M649" s="93"/>
      <c r="N649" s="94">
        <f>J649+K649+L649+MYCS[[#This Row],[Non contractual commitments]]</f>
        <v>0</v>
      </c>
      <c r="O649" s="93"/>
      <c r="P649" s="93"/>
      <c r="Q649" s="93"/>
      <c r="R649" s="93"/>
      <c r="S649" s="93"/>
      <c r="T649" s="93"/>
      <c r="U649" s="94">
        <f>SUM(MYCS[[#This Row],[FY26-27 sum (signed)]:[Cumulative spending to end FY 24/25]],MYCS[[#This Row],[Approved budget FY 25/26]])</f>
        <v>0</v>
      </c>
      <c r="V649" s="95">
        <f>MYCS[[#This Row],[Total Project Commitments]]-MYCS[[#This Row],[Total approved cost of the project by DC (Value in UGX)]]</f>
        <v>0</v>
      </c>
      <c r="W649" s="89"/>
      <c r="X649" s="89"/>
      <c r="Y649" s="89"/>
      <c r="Z649" s="96"/>
    </row>
    <row r="650" spans="1:26" ht="21" x14ac:dyDescent="0.45">
      <c r="A650" s="89"/>
      <c r="B650" s="90" t="str">
        <f ca="1">IFERROR(OFFSET(DC[[#Headers],[Code Project]],MATCH(MYCS[[#This Row],[Project Code and Name ]],DC[Code Project],0),-3),"")</f>
        <v/>
      </c>
      <c r="C650" s="89"/>
      <c r="D650" s="91" t="str">
        <f ca="1">IFERROR(OFFSET(DC[[#Headers],[Code Project]],MATCH(MYCS[[#This Row],[Project Code and Name ]],DC[Code Project],0),1),"")</f>
        <v/>
      </c>
      <c r="E650" s="92" t="str">
        <f ca="1">IFERROR(OFFSET(DC[[#Headers],[Code Project]],MATCH(MYCS[[#This Row],[Project Code and Name ]],DC[Code Project],0),6),"")</f>
        <v/>
      </c>
      <c r="F650" s="89"/>
      <c r="G650" s="89"/>
      <c r="H650" s="93"/>
      <c r="I650" s="93"/>
      <c r="J650" s="93"/>
      <c r="K650" s="93"/>
      <c r="L650" s="93"/>
      <c r="M650" s="93"/>
      <c r="N650" s="94">
        <f>J650+K650+L650+MYCS[[#This Row],[Non contractual commitments]]</f>
        <v>0</v>
      </c>
      <c r="O650" s="93"/>
      <c r="P650" s="93"/>
      <c r="Q650" s="93"/>
      <c r="R650" s="93"/>
      <c r="S650" s="93"/>
      <c r="T650" s="93"/>
      <c r="U650" s="94">
        <f>SUM(MYCS[[#This Row],[FY26-27 sum (signed)]:[Cumulative spending to end FY 24/25]],MYCS[[#This Row],[Approved budget FY 25/26]])</f>
        <v>0</v>
      </c>
      <c r="V650" s="95">
        <f>MYCS[[#This Row],[Total Project Commitments]]-MYCS[[#This Row],[Total approved cost of the project by DC (Value in UGX)]]</f>
        <v>0</v>
      </c>
      <c r="W650" s="89"/>
      <c r="X650" s="89"/>
      <c r="Y650" s="89"/>
      <c r="Z650" s="96"/>
    </row>
    <row r="651" spans="1:26" ht="21" x14ac:dyDescent="0.45">
      <c r="A651" s="89"/>
      <c r="B651" s="90" t="str">
        <f ca="1">IFERROR(OFFSET(DC[[#Headers],[Code Project]],MATCH(MYCS[[#This Row],[Project Code and Name ]],DC[Code Project],0),-3),"")</f>
        <v/>
      </c>
      <c r="C651" s="89"/>
      <c r="D651" s="91" t="str">
        <f ca="1">IFERROR(OFFSET(DC[[#Headers],[Code Project]],MATCH(MYCS[[#This Row],[Project Code and Name ]],DC[Code Project],0),1),"")</f>
        <v/>
      </c>
      <c r="E651" s="92" t="str">
        <f ca="1">IFERROR(OFFSET(DC[[#Headers],[Code Project]],MATCH(MYCS[[#This Row],[Project Code and Name ]],DC[Code Project],0),6),"")</f>
        <v/>
      </c>
      <c r="F651" s="89"/>
      <c r="G651" s="89"/>
      <c r="H651" s="93"/>
      <c r="I651" s="93"/>
      <c r="J651" s="93"/>
      <c r="K651" s="93"/>
      <c r="L651" s="93"/>
      <c r="M651" s="93"/>
      <c r="N651" s="94">
        <f>J651+K651+L651+MYCS[[#This Row],[Non contractual commitments]]</f>
        <v>0</v>
      </c>
      <c r="O651" s="93"/>
      <c r="P651" s="93"/>
      <c r="Q651" s="93"/>
      <c r="R651" s="93"/>
      <c r="S651" s="93"/>
      <c r="T651" s="93"/>
      <c r="U651" s="94">
        <f>SUM(MYCS[[#This Row],[FY26-27 sum (signed)]:[Cumulative spending to end FY 24/25]],MYCS[[#This Row],[Approved budget FY 25/26]])</f>
        <v>0</v>
      </c>
      <c r="V651" s="95">
        <f>MYCS[[#This Row],[Total Project Commitments]]-MYCS[[#This Row],[Total approved cost of the project by DC (Value in UGX)]]</f>
        <v>0</v>
      </c>
      <c r="W651" s="89"/>
      <c r="X651" s="89"/>
      <c r="Y651" s="89"/>
      <c r="Z651" s="96"/>
    </row>
    <row r="652" spans="1:26" ht="21" x14ac:dyDescent="0.45">
      <c r="A652" s="89"/>
      <c r="B652" s="90" t="str">
        <f ca="1">IFERROR(OFFSET(DC[[#Headers],[Code Project]],MATCH(MYCS[[#This Row],[Project Code and Name ]],DC[Code Project],0),-3),"")</f>
        <v/>
      </c>
      <c r="C652" s="89"/>
      <c r="D652" s="91" t="str">
        <f ca="1">IFERROR(OFFSET(DC[[#Headers],[Code Project]],MATCH(MYCS[[#This Row],[Project Code and Name ]],DC[Code Project],0),1),"")</f>
        <v/>
      </c>
      <c r="E652" s="92" t="str">
        <f ca="1">IFERROR(OFFSET(DC[[#Headers],[Code Project]],MATCH(MYCS[[#This Row],[Project Code and Name ]],DC[Code Project],0),6),"")</f>
        <v/>
      </c>
      <c r="F652" s="89"/>
      <c r="G652" s="89"/>
      <c r="H652" s="93"/>
      <c r="I652" s="93"/>
      <c r="J652" s="93"/>
      <c r="K652" s="93"/>
      <c r="L652" s="93"/>
      <c r="M652" s="93"/>
      <c r="N652" s="94">
        <f>J652+K652+L652+MYCS[[#This Row],[Non contractual commitments]]</f>
        <v>0</v>
      </c>
      <c r="O652" s="93"/>
      <c r="P652" s="93"/>
      <c r="Q652" s="93"/>
      <c r="R652" s="93"/>
      <c r="S652" s="93"/>
      <c r="T652" s="93"/>
      <c r="U652" s="94">
        <f>SUM(MYCS[[#This Row],[FY26-27 sum (signed)]:[Cumulative spending to end FY 24/25]],MYCS[[#This Row],[Approved budget FY 25/26]])</f>
        <v>0</v>
      </c>
      <c r="V652" s="95">
        <f>MYCS[[#This Row],[Total Project Commitments]]-MYCS[[#This Row],[Total approved cost of the project by DC (Value in UGX)]]</f>
        <v>0</v>
      </c>
      <c r="W652" s="89"/>
      <c r="X652" s="89"/>
      <c r="Y652" s="89"/>
      <c r="Z652" s="96"/>
    </row>
    <row r="653" spans="1:26" ht="21" x14ac:dyDescent="0.45">
      <c r="A653" s="89"/>
      <c r="B653" s="90" t="str">
        <f ca="1">IFERROR(OFFSET(DC[[#Headers],[Code Project]],MATCH(MYCS[[#This Row],[Project Code and Name ]],DC[Code Project],0),-3),"")</f>
        <v/>
      </c>
      <c r="C653" s="89"/>
      <c r="D653" s="91" t="str">
        <f ca="1">IFERROR(OFFSET(DC[[#Headers],[Code Project]],MATCH(MYCS[[#This Row],[Project Code and Name ]],DC[Code Project],0),1),"")</f>
        <v/>
      </c>
      <c r="E653" s="92" t="str">
        <f ca="1">IFERROR(OFFSET(DC[[#Headers],[Code Project]],MATCH(MYCS[[#This Row],[Project Code and Name ]],DC[Code Project],0),6),"")</f>
        <v/>
      </c>
      <c r="F653" s="89"/>
      <c r="G653" s="89"/>
      <c r="H653" s="93"/>
      <c r="I653" s="93"/>
      <c r="J653" s="93"/>
      <c r="K653" s="93"/>
      <c r="L653" s="93"/>
      <c r="M653" s="93"/>
      <c r="N653" s="94">
        <f>J653+K653+L653+MYCS[[#This Row],[Non contractual commitments]]</f>
        <v>0</v>
      </c>
      <c r="O653" s="93"/>
      <c r="P653" s="93"/>
      <c r="Q653" s="93"/>
      <c r="R653" s="93"/>
      <c r="S653" s="93"/>
      <c r="T653" s="93"/>
      <c r="U653" s="94">
        <f>SUM(MYCS[[#This Row],[FY26-27 sum (signed)]:[Cumulative spending to end FY 24/25]],MYCS[[#This Row],[Approved budget FY 25/26]])</f>
        <v>0</v>
      </c>
      <c r="V653" s="95">
        <f>MYCS[[#This Row],[Total Project Commitments]]-MYCS[[#This Row],[Total approved cost of the project by DC (Value in UGX)]]</f>
        <v>0</v>
      </c>
      <c r="W653" s="89"/>
      <c r="X653" s="89"/>
      <c r="Y653" s="89"/>
      <c r="Z653" s="96"/>
    </row>
    <row r="654" spans="1:26" ht="21" x14ac:dyDescent="0.45">
      <c r="A654" s="89"/>
      <c r="B654" s="90" t="str">
        <f ca="1">IFERROR(OFFSET(DC[[#Headers],[Code Project]],MATCH(MYCS[[#This Row],[Project Code and Name ]],DC[Code Project],0),-3),"")</f>
        <v/>
      </c>
      <c r="C654" s="89"/>
      <c r="D654" s="91" t="str">
        <f ca="1">IFERROR(OFFSET(DC[[#Headers],[Code Project]],MATCH(MYCS[[#This Row],[Project Code and Name ]],DC[Code Project],0),1),"")</f>
        <v/>
      </c>
      <c r="E654" s="92" t="str">
        <f ca="1">IFERROR(OFFSET(DC[[#Headers],[Code Project]],MATCH(MYCS[[#This Row],[Project Code and Name ]],DC[Code Project],0),6),"")</f>
        <v/>
      </c>
      <c r="F654" s="89"/>
      <c r="G654" s="89"/>
      <c r="H654" s="93"/>
      <c r="I654" s="93"/>
      <c r="J654" s="93"/>
      <c r="K654" s="93"/>
      <c r="L654" s="93"/>
      <c r="M654" s="93"/>
      <c r="N654" s="94">
        <f>J654+K654+L654+MYCS[[#This Row],[Non contractual commitments]]</f>
        <v>0</v>
      </c>
      <c r="O654" s="93"/>
      <c r="P654" s="93"/>
      <c r="Q654" s="93"/>
      <c r="R654" s="93"/>
      <c r="S654" s="93"/>
      <c r="T654" s="93"/>
      <c r="U654" s="94">
        <f>SUM(MYCS[[#This Row],[FY26-27 sum (signed)]:[Cumulative spending to end FY 24/25]],MYCS[[#This Row],[Approved budget FY 25/26]])</f>
        <v>0</v>
      </c>
      <c r="V654" s="95">
        <f>MYCS[[#This Row],[Total Project Commitments]]-MYCS[[#This Row],[Total approved cost of the project by DC (Value in UGX)]]</f>
        <v>0</v>
      </c>
      <c r="W654" s="89"/>
      <c r="X654" s="89"/>
      <c r="Y654" s="89"/>
      <c r="Z654" s="96"/>
    </row>
    <row r="655" spans="1:26" ht="21" x14ac:dyDescent="0.45">
      <c r="A655" s="89"/>
      <c r="B655" s="90" t="str">
        <f ca="1">IFERROR(OFFSET(DC[[#Headers],[Code Project]],MATCH(MYCS[[#This Row],[Project Code and Name ]],DC[Code Project],0),-3),"")</f>
        <v/>
      </c>
      <c r="C655" s="89"/>
      <c r="D655" s="91" t="str">
        <f ca="1">IFERROR(OFFSET(DC[[#Headers],[Code Project]],MATCH(MYCS[[#This Row],[Project Code and Name ]],DC[Code Project],0),1),"")</f>
        <v/>
      </c>
      <c r="E655" s="92" t="str">
        <f ca="1">IFERROR(OFFSET(DC[[#Headers],[Code Project]],MATCH(MYCS[[#This Row],[Project Code and Name ]],DC[Code Project],0),6),"")</f>
        <v/>
      </c>
      <c r="F655" s="89"/>
      <c r="G655" s="89"/>
      <c r="H655" s="93"/>
      <c r="I655" s="93"/>
      <c r="J655" s="93"/>
      <c r="K655" s="93"/>
      <c r="L655" s="93"/>
      <c r="M655" s="93"/>
      <c r="N655" s="94">
        <f>J655+K655+L655+MYCS[[#This Row],[Non contractual commitments]]</f>
        <v>0</v>
      </c>
      <c r="O655" s="93"/>
      <c r="P655" s="93"/>
      <c r="Q655" s="93"/>
      <c r="R655" s="93"/>
      <c r="S655" s="93"/>
      <c r="T655" s="93"/>
      <c r="U655" s="94">
        <f>SUM(MYCS[[#This Row],[FY26-27 sum (signed)]:[Cumulative spending to end FY 24/25]],MYCS[[#This Row],[Approved budget FY 25/26]])</f>
        <v>0</v>
      </c>
      <c r="V655" s="95">
        <f>MYCS[[#This Row],[Total Project Commitments]]-MYCS[[#This Row],[Total approved cost of the project by DC (Value in UGX)]]</f>
        <v>0</v>
      </c>
      <c r="W655" s="89"/>
      <c r="X655" s="89"/>
      <c r="Y655" s="89"/>
      <c r="Z655" s="96"/>
    </row>
    <row r="656" spans="1:26" ht="21" x14ac:dyDescent="0.45">
      <c r="A656" s="89"/>
      <c r="B656" s="90" t="str">
        <f ca="1">IFERROR(OFFSET(DC[[#Headers],[Code Project]],MATCH(MYCS[[#This Row],[Project Code and Name ]],DC[Code Project],0),-3),"")</f>
        <v/>
      </c>
      <c r="C656" s="89"/>
      <c r="D656" s="91" t="str">
        <f ca="1">IFERROR(OFFSET(DC[[#Headers],[Code Project]],MATCH(MYCS[[#This Row],[Project Code and Name ]],DC[Code Project],0),1),"")</f>
        <v/>
      </c>
      <c r="E656" s="92" t="str">
        <f ca="1">IFERROR(OFFSET(DC[[#Headers],[Code Project]],MATCH(MYCS[[#This Row],[Project Code and Name ]],DC[Code Project],0),6),"")</f>
        <v/>
      </c>
      <c r="F656" s="89"/>
      <c r="G656" s="89"/>
      <c r="H656" s="93"/>
      <c r="I656" s="93"/>
      <c r="J656" s="93"/>
      <c r="K656" s="93"/>
      <c r="L656" s="93"/>
      <c r="M656" s="93"/>
      <c r="N656" s="94">
        <f>J656+K656+L656+MYCS[[#This Row],[Non contractual commitments]]</f>
        <v>0</v>
      </c>
      <c r="O656" s="93"/>
      <c r="P656" s="93"/>
      <c r="Q656" s="93"/>
      <c r="R656" s="93"/>
      <c r="S656" s="93"/>
      <c r="T656" s="93"/>
      <c r="U656" s="94">
        <f>SUM(MYCS[[#This Row],[FY26-27 sum (signed)]:[Cumulative spending to end FY 24/25]],MYCS[[#This Row],[Approved budget FY 25/26]])</f>
        <v>0</v>
      </c>
      <c r="V656" s="95">
        <f>MYCS[[#This Row],[Total Project Commitments]]-MYCS[[#This Row],[Total approved cost of the project by DC (Value in UGX)]]</f>
        <v>0</v>
      </c>
      <c r="W656" s="89"/>
      <c r="X656" s="89"/>
      <c r="Y656" s="89"/>
      <c r="Z656" s="96"/>
    </row>
    <row r="657" spans="1:26" ht="21" x14ac:dyDescent="0.45">
      <c r="A657" s="89"/>
      <c r="B657" s="90" t="str">
        <f ca="1">IFERROR(OFFSET(DC[[#Headers],[Code Project]],MATCH(MYCS[[#This Row],[Project Code and Name ]],DC[Code Project],0),-3),"")</f>
        <v/>
      </c>
      <c r="C657" s="89"/>
      <c r="D657" s="91" t="str">
        <f ca="1">IFERROR(OFFSET(DC[[#Headers],[Code Project]],MATCH(MYCS[[#This Row],[Project Code and Name ]],DC[Code Project],0),1),"")</f>
        <v/>
      </c>
      <c r="E657" s="92" t="str">
        <f ca="1">IFERROR(OFFSET(DC[[#Headers],[Code Project]],MATCH(MYCS[[#This Row],[Project Code and Name ]],DC[Code Project],0),6),"")</f>
        <v/>
      </c>
      <c r="F657" s="89"/>
      <c r="G657" s="89"/>
      <c r="H657" s="93"/>
      <c r="I657" s="93"/>
      <c r="J657" s="93"/>
      <c r="K657" s="93"/>
      <c r="L657" s="93"/>
      <c r="M657" s="93"/>
      <c r="N657" s="94">
        <f>J657+K657+L657+MYCS[[#This Row],[Non contractual commitments]]</f>
        <v>0</v>
      </c>
      <c r="O657" s="93"/>
      <c r="P657" s="93"/>
      <c r="Q657" s="93"/>
      <c r="R657" s="93"/>
      <c r="S657" s="93"/>
      <c r="T657" s="93"/>
      <c r="U657" s="94">
        <f>SUM(MYCS[[#This Row],[FY26-27 sum (signed)]:[Cumulative spending to end FY 24/25]],MYCS[[#This Row],[Approved budget FY 25/26]])</f>
        <v>0</v>
      </c>
      <c r="V657" s="95">
        <f>MYCS[[#This Row],[Total Project Commitments]]-MYCS[[#This Row],[Total approved cost of the project by DC (Value in UGX)]]</f>
        <v>0</v>
      </c>
      <c r="W657" s="89"/>
      <c r="X657" s="89"/>
      <c r="Y657" s="89"/>
      <c r="Z657" s="96"/>
    </row>
    <row r="658" spans="1:26" ht="21" x14ac:dyDescent="0.45">
      <c r="A658" s="89"/>
      <c r="B658" s="90" t="str">
        <f ca="1">IFERROR(OFFSET(DC[[#Headers],[Code Project]],MATCH(MYCS[[#This Row],[Project Code and Name ]],DC[Code Project],0),-3),"")</f>
        <v/>
      </c>
      <c r="C658" s="89"/>
      <c r="D658" s="91" t="str">
        <f ca="1">IFERROR(OFFSET(DC[[#Headers],[Code Project]],MATCH(MYCS[[#This Row],[Project Code and Name ]],DC[Code Project],0),1),"")</f>
        <v/>
      </c>
      <c r="E658" s="92" t="str">
        <f ca="1">IFERROR(OFFSET(DC[[#Headers],[Code Project]],MATCH(MYCS[[#This Row],[Project Code and Name ]],DC[Code Project],0),6),"")</f>
        <v/>
      </c>
      <c r="F658" s="89"/>
      <c r="G658" s="89"/>
      <c r="H658" s="93"/>
      <c r="I658" s="93"/>
      <c r="J658" s="93"/>
      <c r="K658" s="93"/>
      <c r="L658" s="93"/>
      <c r="M658" s="93"/>
      <c r="N658" s="94">
        <f>J658+K658+L658+MYCS[[#This Row],[Non contractual commitments]]</f>
        <v>0</v>
      </c>
      <c r="O658" s="93"/>
      <c r="P658" s="93"/>
      <c r="Q658" s="93"/>
      <c r="R658" s="93"/>
      <c r="S658" s="93"/>
      <c r="T658" s="93"/>
      <c r="U658" s="94">
        <f>SUM(MYCS[[#This Row],[FY26-27 sum (signed)]:[Cumulative spending to end FY 24/25]],MYCS[[#This Row],[Approved budget FY 25/26]])</f>
        <v>0</v>
      </c>
      <c r="V658" s="95">
        <f>MYCS[[#This Row],[Total Project Commitments]]-MYCS[[#This Row],[Total approved cost of the project by DC (Value in UGX)]]</f>
        <v>0</v>
      </c>
      <c r="W658" s="89"/>
      <c r="X658" s="89"/>
      <c r="Y658" s="89"/>
      <c r="Z658" s="96"/>
    </row>
    <row r="659" spans="1:26" ht="21" x14ac:dyDescent="0.45">
      <c r="A659" s="89"/>
      <c r="B659" s="90" t="str">
        <f ca="1">IFERROR(OFFSET(DC[[#Headers],[Code Project]],MATCH(MYCS[[#This Row],[Project Code and Name ]],DC[Code Project],0),-3),"")</f>
        <v/>
      </c>
      <c r="C659" s="89"/>
      <c r="D659" s="91" t="str">
        <f ca="1">IFERROR(OFFSET(DC[[#Headers],[Code Project]],MATCH(MYCS[[#This Row],[Project Code and Name ]],DC[Code Project],0),1),"")</f>
        <v/>
      </c>
      <c r="E659" s="92" t="str">
        <f ca="1">IFERROR(OFFSET(DC[[#Headers],[Code Project]],MATCH(MYCS[[#This Row],[Project Code and Name ]],DC[Code Project],0),6),"")</f>
        <v/>
      </c>
      <c r="F659" s="89"/>
      <c r="G659" s="89"/>
      <c r="H659" s="93"/>
      <c r="I659" s="93"/>
      <c r="J659" s="93"/>
      <c r="K659" s="93"/>
      <c r="L659" s="93"/>
      <c r="M659" s="93"/>
      <c r="N659" s="94">
        <f>J659+K659+L659+MYCS[[#This Row],[Non contractual commitments]]</f>
        <v>0</v>
      </c>
      <c r="O659" s="93"/>
      <c r="P659" s="93"/>
      <c r="Q659" s="93"/>
      <c r="R659" s="93"/>
      <c r="S659" s="93"/>
      <c r="T659" s="93"/>
      <c r="U659" s="94">
        <f>SUM(MYCS[[#This Row],[FY26-27 sum (signed)]:[Cumulative spending to end FY 24/25]],MYCS[[#This Row],[Approved budget FY 25/26]])</f>
        <v>0</v>
      </c>
      <c r="V659" s="95">
        <f>MYCS[[#This Row],[Total Project Commitments]]-MYCS[[#This Row],[Total approved cost of the project by DC (Value in UGX)]]</f>
        <v>0</v>
      </c>
      <c r="W659" s="89"/>
      <c r="X659" s="89"/>
      <c r="Y659" s="89"/>
      <c r="Z659" s="96"/>
    </row>
    <row r="660" spans="1:26" ht="21" x14ac:dyDescent="0.45">
      <c r="A660" s="89"/>
      <c r="B660" s="90" t="str">
        <f ca="1">IFERROR(OFFSET(DC[[#Headers],[Code Project]],MATCH(MYCS[[#This Row],[Project Code and Name ]],DC[Code Project],0),-3),"")</f>
        <v/>
      </c>
      <c r="C660" s="89"/>
      <c r="D660" s="91" t="str">
        <f ca="1">IFERROR(OFFSET(DC[[#Headers],[Code Project]],MATCH(MYCS[[#This Row],[Project Code and Name ]],DC[Code Project],0),1),"")</f>
        <v/>
      </c>
      <c r="E660" s="92" t="str">
        <f ca="1">IFERROR(OFFSET(DC[[#Headers],[Code Project]],MATCH(MYCS[[#This Row],[Project Code and Name ]],DC[Code Project],0),6),"")</f>
        <v/>
      </c>
      <c r="F660" s="89"/>
      <c r="G660" s="89"/>
      <c r="H660" s="93"/>
      <c r="I660" s="93"/>
      <c r="J660" s="93"/>
      <c r="K660" s="93"/>
      <c r="L660" s="93"/>
      <c r="M660" s="93"/>
      <c r="N660" s="94">
        <f>J660+K660+L660+MYCS[[#This Row],[Non contractual commitments]]</f>
        <v>0</v>
      </c>
      <c r="O660" s="93"/>
      <c r="P660" s="93"/>
      <c r="Q660" s="93"/>
      <c r="R660" s="93"/>
      <c r="S660" s="93"/>
      <c r="T660" s="93"/>
      <c r="U660" s="94">
        <f>SUM(MYCS[[#This Row],[FY26-27 sum (signed)]:[Cumulative spending to end FY 24/25]],MYCS[[#This Row],[Approved budget FY 25/26]])</f>
        <v>0</v>
      </c>
      <c r="V660" s="95">
        <f>MYCS[[#This Row],[Total Project Commitments]]-MYCS[[#This Row],[Total approved cost of the project by DC (Value in UGX)]]</f>
        <v>0</v>
      </c>
      <c r="W660" s="89"/>
      <c r="X660" s="89"/>
      <c r="Y660" s="89"/>
      <c r="Z660" s="96"/>
    </row>
    <row r="661" spans="1:26" ht="21" x14ac:dyDescent="0.45">
      <c r="A661" s="89"/>
      <c r="B661" s="90" t="str">
        <f ca="1">IFERROR(OFFSET(DC[[#Headers],[Code Project]],MATCH(MYCS[[#This Row],[Project Code and Name ]],DC[Code Project],0),-3),"")</f>
        <v/>
      </c>
      <c r="C661" s="89"/>
      <c r="D661" s="91" t="str">
        <f ca="1">IFERROR(OFFSET(DC[[#Headers],[Code Project]],MATCH(MYCS[[#This Row],[Project Code and Name ]],DC[Code Project],0),1),"")</f>
        <v/>
      </c>
      <c r="E661" s="92" t="str">
        <f ca="1">IFERROR(OFFSET(DC[[#Headers],[Code Project]],MATCH(MYCS[[#This Row],[Project Code and Name ]],DC[Code Project],0),6),"")</f>
        <v/>
      </c>
      <c r="F661" s="89"/>
      <c r="G661" s="89"/>
      <c r="H661" s="93"/>
      <c r="I661" s="93"/>
      <c r="J661" s="93"/>
      <c r="K661" s="93"/>
      <c r="L661" s="93"/>
      <c r="M661" s="93"/>
      <c r="N661" s="94">
        <f>J661+K661+L661+MYCS[[#This Row],[Non contractual commitments]]</f>
        <v>0</v>
      </c>
      <c r="O661" s="93"/>
      <c r="P661" s="93"/>
      <c r="Q661" s="93"/>
      <c r="R661" s="93"/>
      <c r="S661" s="93"/>
      <c r="T661" s="93"/>
      <c r="U661" s="94">
        <f>SUM(MYCS[[#This Row],[FY26-27 sum (signed)]:[Cumulative spending to end FY 24/25]],MYCS[[#This Row],[Approved budget FY 25/26]])</f>
        <v>0</v>
      </c>
      <c r="V661" s="95">
        <f>MYCS[[#This Row],[Total Project Commitments]]-MYCS[[#This Row],[Total approved cost of the project by DC (Value in UGX)]]</f>
        <v>0</v>
      </c>
      <c r="W661" s="89"/>
      <c r="X661" s="89"/>
      <c r="Y661" s="89"/>
      <c r="Z661" s="96"/>
    </row>
    <row r="662" spans="1:26" ht="21" x14ac:dyDescent="0.45">
      <c r="A662" s="89"/>
      <c r="B662" s="90" t="str">
        <f ca="1">IFERROR(OFFSET(DC[[#Headers],[Code Project]],MATCH(MYCS[[#This Row],[Project Code and Name ]],DC[Code Project],0),-3),"")</f>
        <v/>
      </c>
      <c r="C662" s="89"/>
      <c r="D662" s="91" t="str">
        <f ca="1">IFERROR(OFFSET(DC[[#Headers],[Code Project]],MATCH(MYCS[[#This Row],[Project Code and Name ]],DC[Code Project],0),1),"")</f>
        <v/>
      </c>
      <c r="E662" s="92" t="str">
        <f ca="1">IFERROR(OFFSET(DC[[#Headers],[Code Project]],MATCH(MYCS[[#This Row],[Project Code and Name ]],DC[Code Project],0),6),"")</f>
        <v/>
      </c>
      <c r="F662" s="89"/>
      <c r="G662" s="89"/>
      <c r="H662" s="93"/>
      <c r="I662" s="93"/>
      <c r="J662" s="93"/>
      <c r="K662" s="93"/>
      <c r="L662" s="93"/>
      <c r="M662" s="93"/>
      <c r="N662" s="94">
        <f>J662+K662+L662+MYCS[[#This Row],[Non contractual commitments]]</f>
        <v>0</v>
      </c>
      <c r="O662" s="93"/>
      <c r="P662" s="93"/>
      <c r="Q662" s="93"/>
      <c r="R662" s="93"/>
      <c r="S662" s="93"/>
      <c r="T662" s="93"/>
      <c r="U662" s="94">
        <f>SUM(MYCS[[#This Row],[FY26-27 sum (signed)]:[Cumulative spending to end FY 24/25]],MYCS[[#This Row],[Approved budget FY 25/26]])</f>
        <v>0</v>
      </c>
      <c r="V662" s="95">
        <f>MYCS[[#This Row],[Total Project Commitments]]-MYCS[[#This Row],[Total approved cost of the project by DC (Value in UGX)]]</f>
        <v>0</v>
      </c>
      <c r="W662" s="89"/>
      <c r="X662" s="89"/>
      <c r="Y662" s="89"/>
      <c r="Z662" s="96"/>
    </row>
    <row r="663" spans="1:26" ht="21" x14ac:dyDescent="0.45">
      <c r="A663" s="89"/>
      <c r="B663" s="90" t="str">
        <f ca="1">IFERROR(OFFSET(DC[[#Headers],[Code Project]],MATCH(MYCS[[#This Row],[Project Code and Name ]],DC[Code Project],0),-3),"")</f>
        <v/>
      </c>
      <c r="C663" s="89"/>
      <c r="D663" s="91" t="str">
        <f ca="1">IFERROR(OFFSET(DC[[#Headers],[Code Project]],MATCH(MYCS[[#This Row],[Project Code and Name ]],DC[Code Project],0),1),"")</f>
        <v/>
      </c>
      <c r="E663" s="92" t="str">
        <f ca="1">IFERROR(OFFSET(DC[[#Headers],[Code Project]],MATCH(MYCS[[#This Row],[Project Code and Name ]],DC[Code Project],0),6),"")</f>
        <v/>
      </c>
      <c r="F663" s="89"/>
      <c r="G663" s="89"/>
      <c r="H663" s="93"/>
      <c r="I663" s="93"/>
      <c r="J663" s="93"/>
      <c r="K663" s="93"/>
      <c r="L663" s="93"/>
      <c r="M663" s="93"/>
      <c r="N663" s="94">
        <f>J663+K663+L663+MYCS[[#This Row],[Non contractual commitments]]</f>
        <v>0</v>
      </c>
      <c r="O663" s="93"/>
      <c r="P663" s="93"/>
      <c r="Q663" s="93"/>
      <c r="R663" s="93"/>
      <c r="S663" s="93"/>
      <c r="T663" s="93"/>
      <c r="U663" s="94">
        <f>SUM(MYCS[[#This Row],[FY26-27 sum (signed)]:[Cumulative spending to end FY 24/25]],MYCS[[#This Row],[Approved budget FY 25/26]])</f>
        <v>0</v>
      </c>
      <c r="V663" s="95">
        <f>MYCS[[#This Row],[Total Project Commitments]]-MYCS[[#This Row],[Total approved cost of the project by DC (Value in UGX)]]</f>
        <v>0</v>
      </c>
      <c r="W663" s="89"/>
      <c r="X663" s="89"/>
      <c r="Y663" s="89"/>
      <c r="Z663" s="96"/>
    </row>
    <row r="664" spans="1:26" ht="21" x14ac:dyDescent="0.45">
      <c r="A664" s="89"/>
      <c r="B664" s="90" t="str">
        <f ca="1">IFERROR(OFFSET(DC[[#Headers],[Code Project]],MATCH(MYCS[[#This Row],[Project Code and Name ]],DC[Code Project],0),-3),"")</f>
        <v/>
      </c>
      <c r="C664" s="89"/>
      <c r="D664" s="91" t="str">
        <f ca="1">IFERROR(OFFSET(DC[[#Headers],[Code Project]],MATCH(MYCS[[#This Row],[Project Code and Name ]],DC[Code Project],0),1),"")</f>
        <v/>
      </c>
      <c r="E664" s="92" t="str">
        <f ca="1">IFERROR(OFFSET(DC[[#Headers],[Code Project]],MATCH(MYCS[[#This Row],[Project Code and Name ]],DC[Code Project],0),6),"")</f>
        <v/>
      </c>
      <c r="F664" s="89"/>
      <c r="G664" s="89"/>
      <c r="H664" s="93"/>
      <c r="I664" s="93"/>
      <c r="J664" s="93"/>
      <c r="K664" s="93"/>
      <c r="L664" s="93"/>
      <c r="M664" s="93"/>
      <c r="N664" s="94">
        <f>J664+K664+L664+MYCS[[#This Row],[Non contractual commitments]]</f>
        <v>0</v>
      </c>
      <c r="O664" s="93"/>
      <c r="P664" s="93"/>
      <c r="Q664" s="93"/>
      <c r="R664" s="93"/>
      <c r="S664" s="93"/>
      <c r="T664" s="93"/>
      <c r="U664" s="94">
        <f>SUM(MYCS[[#This Row],[FY26-27 sum (signed)]:[Cumulative spending to end FY 24/25]],MYCS[[#This Row],[Approved budget FY 25/26]])</f>
        <v>0</v>
      </c>
      <c r="V664" s="95">
        <f>MYCS[[#This Row],[Total Project Commitments]]-MYCS[[#This Row],[Total approved cost of the project by DC (Value in UGX)]]</f>
        <v>0</v>
      </c>
      <c r="W664" s="89"/>
      <c r="X664" s="89"/>
      <c r="Y664" s="89"/>
      <c r="Z664" s="96"/>
    </row>
    <row r="665" spans="1:26" ht="21" x14ac:dyDescent="0.45">
      <c r="A665" s="89"/>
      <c r="B665" s="90" t="str">
        <f ca="1">IFERROR(OFFSET(DC[[#Headers],[Code Project]],MATCH(MYCS[[#This Row],[Project Code and Name ]],DC[Code Project],0),-3),"")</f>
        <v/>
      </c>
      <c r="C665" s="89"/>
      <c r="D665" s="91" t="str">
        <f ca="1">IFERROR(OFFSET(DC[[#Headers],[Code Project]],MATCH(MYCS[[#This Row],[Project Code and Name ]],DC[Code Project],0),1),"")</f>
        <v/>
      </c>
      <c r="E665" s="92" t="str">
        <f ca="1">IFERROR(OFFSET(DC[[#Headers],[Code Project]],MATCH(MYCS[[#This Row],[Project Code and Name ]],DC[Code Project],0),6),"")</f>
        <v/>
      </c>
      <c r="F665" s="89"/>
      <c r="G665" s="89"/>
      <c r="H665" s="93"/>
      <c r="I665" s="93"/>
      <c r="J665" s="93"/>
      <c r="K665" s="93"/>
      <c r="L665" s="93"/>
      <c r="M665" s="93"/>
      <c r="N665" s="94">
        <f>J665+K665+L665+MYCS[[#This Row],[Non contractual commitments]]</f>
        <v>0</v>
      </c>
      <c r="O665" s="93"/>
      <c r="P665" s="93"/>
      <c r="Q665" s="93"/>
      <c r="R665" s="93"/>
      <c r="S665" s="93"/>
      <c r="T665" s="93"/>
      <c r="U665" s="94">
        <f>SUM(MYCS[[#This Row],[FY26-27 sum (signed)]:[Cumulative spending to end FY 24/25]],MYCS[[#This Row],[Approved budget FY 25/26]])</f>
        <v>0</v>
      </c>
      <c r="V665" s="95">
        <f>MYCS[[#This Row],[Total Project Commitments]]-MYCS[[#This Row],[Total approved cost of the project by DC (Value in UGX)]]</f>
        <v>0</v>
      </c>
      <c r="W665" s="89"/>
      <c r="X665" s="89"/>
      <c r="Y665" s="89"/>
      <c r="Z665" s="96"/>
    </row>
    <row r="666" spans="1:26" ht="21" x14ac:dyDescent="0.45">
      <c r="A666" s="89"/>
      <c r="B666" s="90" t="str">
        <f ca="1">IFERROR(OFFSET(DC[[#Headers],[Code Project]],MATCH(MYCS[[#This Row],[Project Code and Name ]],DC[Code Project],0),-3),"")</f>
        <v/>
      </c>
      <c r="C666" s="89"/>
      <c r="D666" s="91" t="str">
        <f ca="1">IFERROR(OFFSET(DC[[#Headers],[Code Project]],MATCH(MYCS[[#This Row],[Project Code and Name ]],DC[Code Project],0),1),"")</f>
        <v/>
      </c>
      <c r="E666" s="92" t="str">
        <f ca="1">IFERROR(OFFSET(DC[[#Headers],[Code Project]],MATCH(MYCS[[#This Row],[Project Code and Name ]],DC[Code Project],0),6),"")</f>
        <v/>
      </c>
      <c r="F666" s="89"/>
      <c r="G666" s="89"/>
      <c r="H666" s="93"/>
      <c r="I666" s="93"/>
      <c r="J666" s="93"/>
      <c r="K666" s="93"/>
      <c r="L666" s="93"/>
      <c r="M666" s="93"/>
      <c r="N666" s="94">
        <f>J666+K666+L666+MYCS[[#This Row],[Non contractual commitments]]</f>
        <v>0</v>
      </c>
      <c r="O666" s="93"/>
      <c r="P666" s="93"/>
      <c r="Q666" s="93"/>
      <c r="R666" s="93"/>
      <c r="S666" s="93"/>
      <c r="T666" s="93"/>
      <c r="U666" s="94">
        <f>SUM(MYCS[[#This Row],[FY26-27 sum (signed)]:[Cumulative spending to end FY 24/25]],MYCS[[#This Row],[Approved budget FY 25/26]])</f>
        <v>0</v>
      </c>
      <c r="V666" s="95">
        <f>MYCS[[#This Row],[Total Project Commitments]]-MYCS[[#This Row],[Total approved cost of the project by DC (Value in UGX)]]</f>
        <v>0</v>
      </c>
      <c r="W666" s="89"/>
      <c r="X666" s="89"/>
      <c r="Y666" s="89"/>
      <c r="Z666" s="96"/>
    </row>
    <row r="667" spans="1:26" ht="21" x14ac:dyDescent="0.45">
      <c r="A667" s="89"/>
      <c r="B667" s="90" t="str">
        <f ca="1">IFERROR(OFFSET(DC[[#Headers],[Code Project]],MATCH(MYCS[[#This Row],[Project Code and Name ]],DC[Code Project],0),-3),"")</f>
        <v/>
      </c>
      <c r="C667" s="89"/>
      <c r="D667" s="91" t="str">
        <f ca="1">IFERROR(OFFSET(DC[[#Headers],[Code Project]],MATCH(MYCS[[#This Row],[Project Code and Name ]],DC[Code Project],0),1),"")</f>
        <v/>
      </c>
      <c r="E667" s="92" t="str">
        <f ca="1">IFERROR(OFFSET(DC[[#Headers],[Code Project]],MATCH(MYCS[[#This Row],[Project Code and Name ]],DC[Code Project],0),6),"")</f>
        <v/>
      </c>
      <c r="F667" s="89"/>
      <c r="G667" s="89"/>
      <c r="H667" s="93"/>
      <c r="I667" s="93"/>
      <c r="J667" s="93"/>
      <c r="K667" s="93"/>
      <c r="L667" s="93"/>
      <c r="M667" s="93"/>
      <c r="N667" s="94">
        <f>J667+K667+L667+MYCS[[#This Row],[Non contractual commitments]]</f>
        <v>0</v>
      </c>
      <c r="O667" s="93"/>
      <c r="P667" s="93"/>
      <c r="Q667" s="93"/>
      <c r="R667" s="93"/>
      <c r="S667" s="93"/>
      <c r="T667" s="93"/>
      <c r="U667" s="94">
        <f>SUM(MYCS[[#This Row],[FY26-27 sum (signed)]:[Cumulative spending to end FY 24/25]],MYCS[[#This Row],[Approved budget FY 25/26]])</f>
        <v>0</v>
      </c>
      <c r="V667" s="95">
        <f>MYCS[[#This Row],[Total Project Commitments]]-MYCS[[#This Row],[Total approved cost of the project by DC (Value in UGX)]]</f>
        <v>0</v>
      </c>
      <c r="W667" s="89"/>
      <c r="X667" s="89"/>
      <c r="Y667" s="89"/>
      <c r="Z667" s="96"/>
    </row>
    <row r="668" spans="1:26" ht="21" x14ac:dyDescent="0.45">
      <c r="A668" s="89"/>
      <c r="B668" s="90" t="str">
        <f ca="1">IFERROR(OFFSET(DC[[#Headers],[Code Project]],MATCH(MYCS[[#This Row],[Project Code and Name ]],DC[Code Project],0),-3),"")</f>
        <v/>
      </c>
      <c r="C668" s="89"/>
      <c r="D668" s="91" t="str">
        <f ca="1">IFERROR(OFFSET(DC[[#Headers],[Code Project]],MATCH(MYCS[[#This Row],[Project Code and Name ]],DC[Code Project],0),1),"")</f>
        <v/>
      </c>
      <c r="E668" s="92" t="str">
        <f ca="1">IFERROR(OFFSET(DC[[#Headers],[Code Project]],MATCH(MYCS[[#This Row],[Project Code and Name ]],DC[Code Project],0),6),"")</f>
        <v/>
      </c>
      <c r="F668" s="89"/>
      <c r="G668" s="89"/>
      <c r="H668" s="93"/>
      <c r="I668" s="93"/>
      <c r="J668" s="93"/>
      <c r="K668" s="93"/>
      <c r="L668" s="93"/>
      <c r="M668" s="93"/>
      <c r="N668" s="94">
        <f>J668+K668+L668+MYCS[[#This Row],[Non contractual commitments]]</f>
        <v>0</v>
      </c>
      <c r="O668" s="93"/>
      <c r="P668" s="93"/>
      <c r="Q668" s="93"/>
      <c r="R668" s="93"/>
      <c r="S668" s="93"/>
      <c r="T668" s="93"/>
      <c r="U668" s="94">
        <f>SUM(MYCS[[#This Row],[FY26-27 sum (signed)]:[Cumulative spending to end FY 24/25]],MYCS[[#This Row],[Approved budget FY 25/26]])</f>
        <v>0</v>
      </c>
      <c r="V668" s="95">
        <f>MYCS[[#This Row],[Total Project Commitments]]-MYCS[[#This Row],[Total approved cost of the project by DC (Value in UGX)]]</f>
        <v>0</v>
      </c>
      <c r="W668" s="89"/>
      <c r="X668" s="89"/>
      <c r="Y668" s="89"/>
      <c r="Z668" s="96"/>
    </row>
    <row r="669" spans="1:26" ht="21" x14ac:dyDescent="0.45">
      <c r="A669" s="89"/>
      <c r="B669" s="90" t="str">
        <f ca="1">IFERROR(OFFSET(DC[[#Headers],[Code Project]],MATCH(MYCS[[#This Row],[Project Code and Name ]],DC[Code Project],0),-3),"")</f>
        <v/>
      </c>
      <c r="C669" s="89"/>
      <c r="D669" s="91" t="str">
        <f ca="1">IFERROR(OFFSET(DC[[#Headers],[Code Project]],MATCH(MYCS[[#This Row],[Project Code and Name ]],DC[Code Project],0),1),"")</f>
        <v/>
      </c>
      <c r="E669" s="92" t="str">
        <f ca="1">IFERROR(OFFSET(DC[[#Headers],[Code Project]],MATCH(MYCS[[#This Row],[Project Code and Name ]],DC[Code Project],0),6),"")</f>
        <v/>
      </c>
      <c r="F669" s="89"/>
      <c r="G669" s="89"/>
      <c r="H669" s="93"/>
      <c r="I669" s="93"/>
      <c r="J669" s="93"/>
      <c r="K669" s="93"/>
      <c r="L669" s="93"/>
      <c r="M669" s="93"/>
      <c r="N669" s="94">
        <f>J669+K669+L669+MYCS[[#This Row],[Non contractual commitments]]</f>
        <v>0</v>
      </c>
      <c r="O669" s="93"/>
      <c r="P669" s="93"/>
      <c r="Q669" s="93"/>
      <c r="R669" s="93"/>
      <c r="S669" s="93"/>
      <c r="T669" s="93"/>
      <c r="U669" s="94">
        <f>SUM(MYCS[[#This Row],[FY26-27 sum (signed)]:[Cumulative spending to end FY 24/25]],MYCS[[#This Row],[Approved budget FY 25/26]])</f>
        <v>0</v>
      </c>
      <c r="V669" s="95">
        <f>MYCS[[#This Row],[Total Project Commitments]]-MYCS[[#This Row],[Total approved cost of the project by DC (Value in UGX)]]</f>
        <v>0</v>
      </c>
      <c r="W669" s="89"/>
      <c r="X669" s="89"/>
      <c r="Y669" s="89"/>
      <c r="Z669" s="96"/>
    </row>
    <row r="670" spans="1:26" ht="21" x14ac:dyDescent="0.45">
      <c r="A670" s="89"/>
      <c r="B670" s="90" t="str">
        <f ca="1">IFERROR(OFFSET(DC[[#Headers],[Code Project]],MATCH(MYCS[[#This Row],[Project Code and Name ]],DC[Code Project],0),-3),"")</f>
        <v/>
      </c>
      <c r="C670" s="89"/>
      <c r="D670" s="91" t="str">
        <f ca="1">IFERROR(OFFSET(DC[[#Headers],[Code Project]],MATCH(MYCS[[#This Row],[Project Code and Name ]],DC[Code Project],0),1),"")</f>
        <v/>
      </c>
      <c r="E670" s="92" t="str">
        <f ca="1">IFERROR(OFFSET(DC[[#Headers],[Code Project]],MATCH(MYCS[[#This Row],[Project Code and Name ]],DC[Code Project],0),6),"")</f>
        <v/>
      </c>
      <c r="F670" s="89"/>
      <c r="G670" s="89"/>
      <c r="H670" s="93"/>
      <c r="I670" s="93"/>
      <c r="J670" s="93"/>
      <c r="K670" s="93"/>
      <c r="L670" s="93"/>
      <c r="M670" s="93"/>
      <c r="N670" s="94">
        <f>J670+K670+L670+MYCS[[#This Row],[Non contractual commitments]]</f>
        <v>0</v>
      </c>
      <c r="O670" s="93"/>
      <c r="P670" s="93"/>
      <c r="Q670" s="93"/>
      <c r="R670" s="93"/>
      <c r="S670" s="93"/>
      <c r="T670" s="93"/>
      <c r="U670" s="94">
        <f>SUM(MYCS[[#This Row],[FY26-27 sum (signed)]:[Cumulative spending to end FY 24/25]],MYCS[[#This Row],[Approved budget FY 25/26]])</f>
        <v>0</v>
      </c>
      <c r="V670" s="95">
        <f>MYCS[[#This Row],[Total Project Commitments]]-MYCS[[#This Row],[Total approved cost of the project by DC (Value in UGX)]]</f>
        <v>0</v>
      </c>
      <c r="W670" s="89"/>
      <c r="X670" s="89"/>
      <c r="Y670" s="89"/>
      <c r="Z670" s="96"/>
    </row>
    <row r="671" spans="1:26" ht="21" x14ac:dyDescent="0.45">
      <c r="A671" s="89"/>
      <c r="B671" s="90" t="str">
        <f ca="1">IFERROR(OFFSET(DC[[#Headers],[Code Project]],MATCH(MYCS[[#This Row],[Project Code and Name ]],DC[Code Project],0),-3),"")</f>
        <v/>
      </c>
      <c r="C671" s="89"/>
      <c r="D671" s="91" t="str">
        <f ca="1">IFERROR(OFFSET(DC[[#Headers],[Code Project]],MATCH(MYCS[[#This Row],[Project Code and Name ]],DC[Code Project],0),1),"")</f>
        <v/>
      </c>
      <c r="E671" s="92" t="str">
        <f ca="1">IFERROR(OFFSET(DC[[#Headers],[Code Project]],MATCH(MYCS[[#This Row],[Project Code and Name ]],DC[Code Project],0),6),"")</f>
        <v/>
      </c>
      <c r="F671" s="89"/>
      <c r="G671" s="89"/>
      <c r="H671" s="93"/>
      <c r="I671" s="93"/>
      <c r="J671" s="93"/>
      <c r="K671" s="93"/>
      <c r="L671" s="93"/>
      <c r="M671" s="93"/>
      <c r="N671" s="94">
        <f>J671+K671+L671+MYCS[[#This Row],[Non contractual commitments]]</f>
        <v>0</v>
      </c>
      <c r="O671" s="93"/>
      <c r="P671" s="93"/>
      <c r="Q671" s="93"/>
      <c r="R671" s="93"/>
      <c r="S671" s="93"/>
      <c r="T671" s="93"/>
      <c r="U671" s="94">
        <f>SUM(MYCS[[#This Row],[FY26-27 sum (signed)]:[Cumulative spending to end FY 24/25]],MYCS[[#This Row],[Approved budget FY 25/26]])</f>
        <v>0</v>
      </c>
      <c r="V671" s="95">
        <f>MYCS[[#This Row],[Total Project Commitments]]-MYCS[[#This Row],[Total approved cost of the project by DC (Value in UGX)]]</f>
        <v>0</v>
      </c>
      <c r="W671" s="89"/>
      <c r="X671" s="89"/>
      <c r="Y671" s="89"/>
      <c r="Z671" s="96"/>
    </row>
    <row r="672" spans="1:26" ht="21" x14ac:dyDescent="0.45">
      <c r="A672" s="89"/>
      <c r="B672" s="90" t="str">
        <f ca="1">IFERROR(OFFSET(DC[[#Headers],[Code Project]],MATCH(MYCS[[#This Row],[Project Code and Name ]],DC[Code Project],0),-3),"")</f>
        <v/>
      </c>
      <c r="C672" s="89"/>
      <c r="D672" s="91" t="str">
        <f ca="1">IFERROR(OFFSET(DC[[#Headers],[Code Project]],MATCH(MYCS[[#This Row],[Project Code and Name ]],DC[Code Project],0),1),"")</f>
        <v/>
      </c>
      <c r="E672" s="92" t="str">
        <f ca="1">IFERROR(OFFSET(DC[[#Headers],[Code Project]],MATCH(MYCS[[#This Row],[Project Code and Name ]],DC[Code Project],0),6),"")</f>
        <v/>
      </c>
      <c r="F672" s="89"/>
      <c r="G672" s="89"/>
      <c r="H672" s="93"/>
      <c r="I672" s="93"/>
      <c r="J672" s="93"/>
      <c r="K672" s="93"/>
      <c r="L672" s="93"/>
      <c r="M672" s="93"/>
      <c r="N672" s="94">
        <f>J672+K672+L672+MYCS[[#This Row],[Non contractual commitments]]</f>
        <v>0</v>
      </c>
      <c r="O672" s="93"/>
      <c r="P672" s="93"/>
      <c r="Q672" s="93"/>
      <c r="R672" s="93"/>
      <c r="S672" s="93"/>
      <c r="T672" s="93"/>
      <c r="U672" s="94">
        <f>SUM(MYCS[[#This Row],[FY26-27 sum (signed)]:[Cumulative spending to end FY 24/25]],MYCS[[#This Row],[Approved budget FY 25/26]])</f>
        <v>0</v>
      </c>
      <c r="V672" s="95">
        <f>MYCS[[#This Row],[Total Project Commitments]]-MYCS[[#This Row],[Total approved cost of the project by DC (Value in UGX)]]</f>
        <v>0</v>
      </c>
      <c r="W672" s="89"/>
      <c r="X672" s="89"/>
      <c r="Y672" s="89"/>
      <c r="Z672" s="96"/>
    </row>
    <row r="673" spans="1:26" ht="21" x14ac:dyDescent="0.45">
      <c r="A673" s="89"/>
      <c r="B673" s="90" t="str">
        <f ca="1">IFERROR(OFFSET(DC[[#Headers],[Code Project]],MATCH(MYCS[[#This Row],[Project Code and Name ]],DC[Code Project],0),-3),"")</f>
        <v/>
      </c>
      <c r="C673" s="89"/>
      <c r="D673" s="91" t="str">
        <f ca="1">IFERROR(OFFSET(DC[[#Headers],[Code Project]],MATCH(MYCS[[#This Row],[Project Code and Name ]],DC[Code Project],0),1),"")</f>
        <v/>
      </c>
      <c r="E673" s="92" t="str">
        <f ca="1">IFERROR(OFFSET(DC[[#Headers],[Code Project]],MATCH(MYCS[[#This Row],[Project Code and Name ]],DC[Code Project],0),6),"")</f>
        <v/>
      </c>
      <c r="F673" s="89"/>
      <c r="G673" s="89"/>
      <c r="H673" s="93"/>
      <c r="I673" s="93"/>
      <c r="J673" s="93"/>
      <c r="K673" s="93"/>
      <c r="L673" s="93"/>
      <c r="M673" s="93"/>
      <c r="N673" s="94">
        <f>J673+K673+L673+MYCS[[#This Row],[Non contractual commitments]]</f>
        <v>0</v>
      </c>
      <c r="O673" s="93"/>
      <c r="P673" s="93"/>
      <c r="Q673" s="93"/>
      <c r="R673" s="93"/>
      <c r="S673" s="93"/>
      <c r="T673" s="93"/>
      <c r="U673" s="94">
        <f>SUM(MYCS[[#This Row],[FY26-27 sum (signed)]:[Cumulative spending to end FY 24/25]],MYCS[[#This Row],[Approved budget FY 25/26]])</f>
        <v>0</v>
      </c>
      <c r="V673" s="95">
        <f>MYCS[[#This Row],[Total Project Commitments]]-MYCS[[#This Row],[Total approved cost of the project by DC (Value in UGX)]]</f>
        <v>0</v>
      </c>
      <c r="W673" s="89"/>
      <c r="X673" s="89"/>
      <c r="Y673" s="89"/>
      <c r="Z673" s="96"/>
    </row>
    <row r="674" spans="1:26" ht="21" x14ac:dyDescent="0.45">
      <c r="A674" s="89"/>
      <c r="B674" s="90" t="str">
        <f ca="1">IFERROR(OFFSET(DC[[#Headers],[Code Project]],MATCH(MYCS[[#This Row],[Project Code and Name ]],DC[Code Project],0),-3),"")</f>
        <v/>
      </c>
      <c r="C674" s="89"/>
      <c r="D674" s="91" t="str">
        <f ca="1">IFERROR(OFFSET(DC[[#Headers],[Code Project]],MATCH(MYCS[[#This Row],[Project Code and Name ]],DC[Code Project],0),1),"")</f>
        <v/>
      </c>
      <c r="E674" s="92" t="str">
        <f ca="1">IFERROR(OFFSET(DC[[#Headers],[Code Project]],MATCH(MYCS[[#This Row],[Project Code and Name ]],DC[Code Project],0),6),"")</f>
        <v/>
      </c>
      <c r="F674" s="89"/>
      <c r="G674" s="89"/>
      <c r="H674" s="93"/>
      <c r="I674" s="93"/>
      <c r="J674" s="93"/>
      <c r="K674" s="93"/>
      <c r="L674" s="93"/>
      <c r="M674" s="93"/>
      <c r="N674" s="94">
        <f>J674+K674+L674+MYCS[[#This Row],[Non contractual commitments]]</f>
        <v>0</v>
      </c>
      <c r="O674" s="93"/>
      <c r="P674" s="93"/>
      <c r="Q674" s="93"/>
      <c r="R674" s="93"/>
      <c r="S674" s="93"/>
      <c r="T674" s="93"/>
      <c r="U674" s="94">
        <f>SUM(MYCS[[#This Row],[FY26-27 sum (signed)]:[Cumulative spending to end FY 24/25]],MYCS[[#This Row],[Approved budget FY 25/26]])</f>
        <v>0</v>
      </c>
      <c r="V674" s="95">
        <f>MYCS[[#This Row],[Total Project Commitments]]-MYCS[[#This Row],[Total approved cost of the project by DC (Value in UGX)]]</f>
        <v>0</v>
      </c>
      <c r="W674" s="89"/>
      <c r="X674" s="89"/>
      <c r="Y674" s="89"/>
      <c r="Z674" s="96"/>
    </row>
    <row r="675" spans="1:26" ht="21" x14ac:dyDescent="0.45">
      <c r="A675" s="89"/>
      <c r="B675" s="90" t="str">
        <f ca="1">IFERROR(OFFSET(DC[[#Headers],[Code Project]],MATCH(MYCS[[#This Row],[Project Code and Name ]],DC[Code Project],0),-3),"")</f>
        <v/>
      </c>
      <c r="C675" s="89"/>
      <c r="D675" s="91" t="str">
        <f ca="1">IFERROR(OFFSET(DC[[#Headers],[Code Project]],MATCH(MYCS[[#This Row],[Project Code and Name ]],DC[Code Project],0),1),"")</f>
        <v/>
      </c>
      <c r="E675" s="92" t="str">
        <f ca="1">IFERROR(OFFSET(DC[[#Headers],[Code Project]],MATCH(MYCS[[#This Row],[Project Code and Name ]],DC[Code Project],0),6),"")</f>
        <v/>
      </c>
      <c r="F675" s="89"/>
      <c r="G675" s="89"/>
      <c r="H675" s="93"/>
      <c r="I675" s="93"/>
      <c r="J675" s="93"/>
      <c r="K675" s="93"/>
      <c r="L675" s="93"/>
      <c r="M675" s="93"/>
      <c r="N675" s="94">
        <f>J675+K675+L675+MYCS[[#This Row],[Non contractual commitments]]</f>
        <v>0</v>
      </c>
      <c r="O675" s="93"/>
      <c r="P675" s="93"/>
      <c r="Q675" s="93"/>
      <c r="R675" s="93"/>
      <c r="S675" s="93"/>
      <c r="T675" s="93"/>
      <c r="U675" s="94">
        <f>SUM(MYCS[[#This Row],[FY26-27 sum (signed)]:[Cumulative spending to end FY 24/25]],MYCS[[#This Row],[Approved budget FY 25/26]])</f>
        <v>0</v>
      </c>
      <c r="V675" s="95">
        <f>MYCS[[#This Row],[Total Project Commitments]]-MYCS[[#This Row],[Total approved cost of the project by DC (Value in UGX)]]</f>
        <v>0</v>
      </c>
      <c r="W675" s="89"/>
      <c r="X675" s="89"/>
      <c r="Y675" s="89"/>
      <c r="Z675" s="96"/>
    </row>
    <row r="676" spans="1:26" ht="21" x14ac:dyDescent="0.45">
      <c r="A676" s="89"/>
      <c r="B676" s="90" t="str">
        <f ca="1">IFERROR(OFFSET(DC[[#Headers],[Code Project]],MATCH(MYCS[[#This Row],[Project Code and Name ]],DC[Code Project],0),-3),"")</f>
        <v/>
      </c>
      <c r="C676" s="89"/>
      <c r="D676" s="91" t="str">
        <f ca="1">IFERROR(OFFSET(DC[[#Headers],[Code Project]],MATCH(MYCS[[#This Row],[Project Code and Name ]],DC[Code Project],0),1),"")</f>
        <v/>
      </c>
      <c r="E676" s="92" t="str">
        <f ca="1">IFERROR(OFFSET(DC[[#Headers],[Code Project]],MATCH(MYCS[[#This Row],[Project Code and Name ]],DC[Code Project],0),6),"")</f>
        <v/>
      </c>
      <c r="F676" s="89"/>
      <c r="G676" s="89"/>
      <c r="H676" s="93"/>
      <c r="I676" s="93"/>
      <c r="J676" s="93"/>
      <c r="K676" s="93"/>
      <c r="L676" s="93"/>
      <c r="M676" s="93"/>
      <c r="N676" s="94">
        <f>J676+K676+L676+MYCS[[#This Row],[Non contractual commitments]]</f>
        <v>0</v>
      </c>
      <c r="O676" s="93"/>
      <c r="P676" s="93"/>
      <c r="Q676" s="93"/>
      <c r="R676" s="93"/>
      <c r="S676" s="93"/>
      <c r="T676" s="93"/>
      <c r="U676" s="94">
        <f>SUM(MYCS[[#This Row],[FY26-27 sum (signed)]:[Cumulative spending to end FY 24/25]],MYCS[[#This Row],[Approved budget FY 25/26]])</f>
        <v>0</v>
      </c>
      <c r="V676" s="95">
        <f>MYCS[[#This Row],[Total Project Commitments]]-MYCS[[#This Row],[Total approved cost of the project by DC (Value in UGX)]]</f>
        <v>0</v>
      </c>
      <c r="W676" s="89"/>
      <c r="X676" s="89"/>
      <c r="Y676" s="89"/>
      <c r="Z676" s="96"/>
    </row>
    <row r="677" spans="1:26" ht="21" x14ac:dyDescent="0.45">
      <c r="A677" s="89"/>
      <c r="B677" s="90" t="str">
        <f ca="1">IFERROR(OFFSET(DC[[#Headers],[Code Project]],MATCH(MYCS[[#This Row],[Project Code and Name ]],DC[Code Project],0),-3),"")</f>
        <v/>
      </c>
      <c r="C677" s="89"/>
      <c r="D677" s="91" t="str">
        <f ca="1">IFERROR(OFFSET(DC[[#Headers],[Code Project]],MATCH(MYCS[[#This Row],[Project Code and Name ]],DC[Code Project],0),1),"")</f>
        <v/>
      </c>
      <c r="E677" s="92" t="str">
        <f ca="1">IFERROR(OFFSET(DC[[#Headers],[Code Project]],MATCH(MYCS[[#This Row],[Project Code and Name ]],DC[Code Project],0),6),"")</f>
        <v/>
      </c>
      <c r="F677" s="89"/>
      <c r="G677" s="89"/>
      <c r="H677" s="93"/>
      <c r="I677" s="93"/>
      <c r="J677" s="93"/>
      <c r="K677" s="93"/>
      <c r="L677" s="93"/>
      <c r="M677" s="93"/>
      <c r="N677" s="94">
        <f>J677+K677+L677+MYCS[[#This Row],[Non contractual commitments]]</f>
        <v>0</v>
      </c>
      <c r="O677" s="93"/>
      <c r="P677" s="93"/>
      <c r="Q677" s="93"/>
      <c r="R677" s="93"/>
      <c r="S677" s="93"/>
      <c r="T677" s="93"/>
      <c r="U677" s="94">
        <f>SUM(MYCS[[#This Row],[FY26-27 sum (signed)]:[Cumulative spending to end FY 24/25]],MYCS[[#This Row],[Approved budget FY 25/26]])</f>
        <v>0</v>
      </c>
      <c r="V677" s="95">
        <f>MYCS[[#This Row],[Total Project Commitments]]-MYCS[[#This Row],[Total approved cost of the project by DC (Value in UGX)]]</f>
        <v>0</v>
      </c>
      <c r="W677" s="89"/>
      <c r="X677" s="89"/>
      <c r="Y677" s="89"/>
      <c r="Z677" s="96"/>
    </row>
    <row r="678" spans="1:26" ht="21" x14ac:dyDescent="0.45">
      <c r="A678" s="89"/>
      <c r="B678" s="90" t="str">
        <f ca="1">IFERROR(OFFSET(DC[[#Headers],[Code Project]],MATCH(MYCS[[#This Row],[Project Code and Name ]],DC[Code Project],0),-3),"")</f>
        <v/>
      </c>
      <c r="C678" s="89"/>
      <c r="D678" s="91" t="str">
        <f ca="1">IFERROR(OFFSET(DC[[#Headers],[Code Project]],MATCH(MYCS[[#This Row],[Project Code and Name ]],DC[Code Project],0),1),"")</f>
        <v/>
      </c>
      <c r="E678" s="92" t="str">
        <f ca="1">IFERROR(OFFSET(DC[[#Headers],[Code Project]],MATCH(MYCS[[#This Row],[Project Code and Name ]],DC[Code Project],0),6),"")</f>
        <v/>
      </c>
      <c r="F678" s="89"/>
      <c r="G678" s="89"/>
      <c r="H678" s="93"/>
      <c r="I678" s="93"/>
      <c r="J678" s="93"/>
      <c r="K678" s="93"/>
      <c r="L678" s="93"/>
      <c r="M678" s="93"/>
      <c r="N678" s="94">
        <f>J678+K678+L678+MYCS[[#This Row],[Non contractual commitments]]</f>
        <v>0</v>
      </c>
      <c r="O678" s="93"/>
      <c r="P678" s="93"/>
      <c r="Q678" s="93"/>
      <c r="R678" s="93"/>
      <c r="S678" s="93"/>
      <c r="T678" s="93"/>
      <c r="U678" s="94">
        <f>SUM(MYCS[[#This Row],[FY26-27 sum (signed)]:[Cumulative spending to end FY 24/25]],MYCS[[#This Row],[Approved budget FY 25/26]])</f>
        <v>0</v>
      </c>
      <c r="V678" s="95">
        <f>MYCS[[#This Row],[Total Project Commitments]]-MYCS[[#This Row],[Total approved cost of the project by DC (Value in UGX)]]</f>
        <v>0</v>
      </c>
      <c r="W678" s="89"/>
      <c r="X678" s="89"/>
      <c r="Y678" s="89"/>
      <c r="Z678" s="96"/>
    </row>
    <row r="679" spans="1:26" ht="21" x14ac:dyDescent="0.45">
      <c r="A679" s="89"/>
      <c r="B679" s="90" t="str">
        <f ca="1">IFERROR(OFFSET(DC[[#Headers],[Code Project]],MATCH(MYCS[[#This Row],[Project Code and Name ]],DC[Code Project],0),-3),"")</f>
        <v/>
      </c>
      <c r="C679" s="89"/>
      <c r="D679" s="91" t="str">
        <f ca="1">IFERROR(OFFSET(DC[[#Headers],[Code Project]],MATCH(MYCS[[#This Row],[Project Code and Name ]],DC[Code Project],0),1),"")</f>
        <v/>
      </c>
      <c r="E679" s="92" t="str">
        <f ca="1">IFERROR(OFFSET(DC[[#Headers],[Code Project]],MATCH(MYCS[[#This Row],[Project Code and Name ]],DC[Code Project],0),6),"")</f>
        <v/>
      </c>
      <c r="F679" s="89"/>
      <c r="G679" s="89"/>
      <c r="H679" s="93"/>
      <c r="I679" s="93"/>
      <c r="J679" s="93"/>
      <c r="K679" s="93"/>
      <c r="L679" s="93"/>
      <c r="M679" s="93"/>
      <c r="N679" s="94">
        <f>J679+K679+L679+MYCS[[#This Row],[Non contractual commitments]]</f>
        <v>0</v>
      </c>
      <c r="O679" s="93"/>
      <c r="P679" s="93"/>
      <c r="Q679" s="93"/>
      <c r="R679" s="93"/>
      <c r="S679" s="93"/>
      <c r="T679" s="93"/>
      <c r="U679" s="94">
        <f>SUM(MYCS[[#This Row],[FY26-27 sum (signed)]:[Cumulative spending to end FY 24/25]],MYCS[[#This Row],[Approved budget FY 25/26]])</f>
        <v>0</v>
      </c>
      <c r="V679" s="95">
        <f>MYCS[[#This Row],[Total Project Commitments]]-MYCS[[#This Row],[Total approved cost of the project by DC (Value in UGX)]]</f>
        <v>0</v>
      </c>
      <c r="W679" s="89"/>
      <c r="X679" s="89"/>
      <c r="Y679" s="89"/>
      <c r="Z679" s="96"/>
    </row>
    <row r="680" spans="1:26" ht="21" x14ac:dyDescent="0.45">
      <c r="A680" s="89"/>
      <c r="B680" s="90" t="str">
        <f ca="1">IFERROR(OFFSET(DC[[#Headers],[Code Project]],MATCH(MYCS[[#This Row],[Project Code and Name ]],DC[Code Project],0),-3),"")</f>
        <v/>
      </c>
      <c r="C680" s="89"/>
      <c r="D680" s="91" t="str">
        <f ca="1">IFERROR(OFFSET(DC[[#Headers],[Code Project]],MATCH(MYCS[[#This Row],[Project Code and Name ]],DC[Code Project],0),1),"")</f>
        <v/>
      </c>
      <c r="E680" s="92" t="str">
        <f ca="1">IFERROR(OFFSET(DC[[#Headers],[Code Project]],MATCH(MYCS[[#This Row],[Project Code and Name ]],DC[Code Project],0),6),"")</f>
        <v/>
      </c>
      <c r="F680" s="89"/>
      <c r="G680" s="89"/>
      <c r="H680" s="93"/>
      <c r="I680" s="93"/>
      <c r="J680" s="93"/>
      <c r="K680" s="93"/>
      <c r="L680" s="93"/>
      <c r="M680" s="93"/>
      <c r="N680" s="94">
        <f>J680+K680+L680+MYCS[[#This Row],[Non contractual commitments]]</f>
        <v>0</v>
      </c>
      <c r="O680" s="93"/>
      <c r="P680" s="93"/>
      <c r="Q680" s="93"/>
      <c r="R680" s="93"/>
      <c r="S680" s="93"/>
      <c r="T680" s="93"/>
      <c r="U680" s="94">
        <f>SUM(MYCS[[#This Row],[FY26-27 sum (signed)]:[Cumulative spending to end FY 24/25]],MYCS[[#This Row],[Approved budget FY 25/26]])</f>
        <v>0</v>
      </c>
      <c r="V680" s="95">
        <f>MYCS[[#This Row],[Total Project Commitments]]-MYCS[[#This Row],[Total approved cost of the project by DC (Value in UGX)]]</f>
        <v>0</v>
      </c>
      <c r="W680" s="89"/>
      <c r="X680" s="89"/>
      <c r="Y680" s="89"/>
      <c r="Z680" s="96"/>
    </row>
    <row r="681" spans="1:26" ht="21" x14ac:dyDescent="0.45">
      <c r="A681" s="89"/>
      <c r="B681" s="90" t="str">
        <f ca="1">IFERROR(OFFSET(DC[[#Headers],[Code Project]],MATCH(MYCS[[#This Row],[Project Code and Name ]],DC[Code Project],0),-3),"")</f>
        <v/>
      </c>
      <c r="C681" s="89"/>
      <c r="D681" s="91" t="str">
        <f ca="1">IFERROR(OFFSET(DC[[#Headers],[Code Project]],MATCH(MYCS[[#This Row],[Project Code and Name ]],DC[Code Project],0),1),"")</f>
        <v/>
      </c>
      <c r="E681" s="92" t="str">
        <f ca="1">IFERROR(OFFSET(DC[[#Headers],[Code Project]],MATCH(MYCS[[#This Row],[Project Code and Name ]],DC[Code Project],0),6),"")</f>
        <v/>
      </c>
      <c r="F681" s="89"/>
      <c r="G681" s="89"/>
      <c r="H681" s="93"/>
      <c r="I681" s="93"/>
      <c r="J681" s="93"/>
      <c r="K681" s="93"/>
      <c r="L681" s="93"/>
      <c r="M681" s="93"/>
      <c r="N681" s="94">
        <f>J681+K681+L681+MYCS[[#This Row],[Non contractual commitments]]</f>
        <v>0</v>
      </c>
      <c r="O681" s="93"/>
      <c r="P681" s="93"/>
      <c r="Q681" s="93"/>
      <c r="R681" s="93"/>
      <c r="S681" s="93"/>
      <c r="T681" s="93"/>
      <c r="U681" s="94">
        <f>SUM(MYCS[[#This Row],[FY26-27 sum (signed)]:[Cumulative spending to end FY 24/25]],MYCS[[#This Row],[Approved budget FY 25/26]])</f>
        <v>0</v>
      </c>
      <c r="V681" s="95">
        <f>MYCS[[#This Row],[Total Project Commitments]]-MYCS[[#This Row],[Total approved cost of the project by DC (Value in UGX)]]</f>
        <v>0</v>
      </c>
      <c r="W681" s="89"/>
      <c r="X681" s="89"/>
      <c r="Y681" s="89"/>
      <c r="Z681" s="96"/>
    </row>
    <row r="682" spans="1:26" ht="21" x14ac:dyDescent="0.45">
      <c r="A682" s="89"/>
      <c r="B682" s="90" t="str">
        <f ca="1">IFERROR(OFFSET(DC[[#Headers],[Code Project]],MATCH(MYCS[[#This Row],[Project Code and Name ]],DC[Code Project],0),-3),"")</f>
        <v/>
      </c>
      <c r="C682" s="89"/>
      <c r="D682" s="91" t="str">
        <f ca="1">IFERROR(OFFSET(DC[[#Headers],[Code Project]],MATCH(MYCS[[#This Row],[Project Code and Name ]],DC[Code Project],0),1),"")</f>
        <v/>
      </c>
      <c r="E682" s="92" t="str">
        <f ca="1">IFERROR(OFFSET(DC[[#Headers],[Code Project]],MATCH(MYCS[[#This Row],[Project Code and Name ]],DC[Code Project],0),6),"")</f>
        <v/>
      </c>
      <c r="F682" s="89"/>
      <c r="G682" s="89"/>
      <c r="H682" s="93"/>
      <c r="I682" s="93"/>
      <c r="J682" s="93"/>
      <c r="K682" s="93"/>
      <c r="L682" s="93"/>
      <c r="M682" s="93"/>
      <c r="N682" s="94">
        <f>J682+K682+L682+MYCS[[#This Row],[Non contractual commitments]]</f>
        <v>0</v>
      </c>
      <c r="O682" s="93"/>
      <c r="P682" s="93"/>
      <c r="Q682" s="93"/>
      <c r="R682" s="93"/>
      <c r="S682" s="93"/>
      <c r="T682" s="93"/>
      <c r="U682" s="94">
        <f>SUM(MYCS[[#This Row],[FY26-27 sum (signed)]:[Cumulative spending to end FY 24/25]],MYCS[[#This Row],[Approved budget FY 25/26]])</f>
        <v>0</v>
      </c>
      <c r="V682" s="95">
        <f>MYCS[[#This Row],[Total Project Commitments]]-MYCS[[#This Row],[Total approved cost of the project by DC (Value in UGX)]]</f>
        <v>0</v>
      </c>
      <c r="W682" s="89"/>
      <c r="X682" s="89"/>
      <c r="Y682" s="89"/>
      <c r="Z682" s="96"/>
    </row>
    <row r="683" spans="1:26" ht="21" x14ac:dyDescent="0.45">
      <c r="A683" s="89"/>
      <c r="B683" s="90" t="str">
        <f ca="1">IFERROR(OFFSET(DC[[#Headers],[Code Project]],MATCH(MYCS[[#This Row],[Project Code and Name ]],DC[Code Project],0),-3),"")</f>
        <v/>
      </c>
      <c r="C683" s="89"/>
      <c r="D683" s="91" t="str">
        <f ca="1">IFERROR(OFFSET(DC[[#Headers],[Code Project]],MATCH(MYCS[[#This Row],[Project Code and Name ]],DC[Code Project],0),1),"")</f>
        <v/>
      </c>
      <c r="E683" s="92" t="str">
        <f ca="1">IFERROR(OFFSET(DC[[#Headers],[Code Project]],MATCH(MYCS[[#This Row],[Project Code and Name ]],DC[Code Project],0),6),"")</f>
        <v/>
      </c>
      <c r="F683" s="89"/>
      <c r="G683" s="89"/>
      <c r="H683" s="93"/>
      <c r="I683" s="93"/>
      <c r="J683" s="93"/>
      <c r="K683" s="93"/>
      <c r="L683" s="93"/>
      <c r="M683" s="93"/>
      <c r="N683" s="94">
        <f>J683+K683+L683+MYCS[[#This Row],[Non contractual commitments]]</f>
        <v>0</v>
      </c>
      <c r="O683" s="93"/>
      <c r="P683" s="93"/>
      <c r="Q683" s="93"/>
      <c r="R683" s="93"/>
      <c r="S683" s="93"/>
      <c r="T683" s="93"/>
      <c r="U683" s="94">
        <f>SUM(MYCS[[#This Row],[FY26-27 sum (signed)]:[Cumulative spending to end FY 24/25]],MYCS[[#This Row],[Approved budget FY 25/26]])</f>
        <v>0</v>
      </c>
      <c r="V683" s="95">
        <f>MYCS[[#This Row],[Total Project Commitments]]-MYCS[[#This Row],[Total approved cost of the project by DC (Value in UGX)]]</f>
        <v>0</v>
      </c>
      <c r="W683" s="89"/>
      <c r="X683" s="89"/>
      <c r="Y683" s="89"/>
      <c r="Z683" s="96"/>
    </row>
    <row r="684" spans="1:26" ht="21" x14ac:dyDescent="0.45">
      <c r="A684" s="89"/>
      <c r="B684" s="90" t="str">
        <f ca="1">IFERROR(OFFSET(DC[[#Headers],[Code Project]],MATCH(MYCS[[#This Row],[Project Code and Name ]],DC[Code Project],0),-3),"")</f>
        <v/>
      </c>
      <c r="C684" s="89"/>
      <c r="D684" s="91" t="str">
        <f ca="1">IFERROR(OFFSET(DC[[#Headers],[Code Project]],MATCH(MYCS[[#This Row],[Project Code and Name ]],DC[Code Project],0),1),"")</f>
        <v/>
      </c>
      <c r="E684" s="92" t="str">
        <f ca="1">IFERROR(OFFSET(DC[[#Headers],[Code Project]],MATCH(MYCS[[#This Row],[Project Code and Name ]],DC[Code Project],0),6),"")</f>
        <v/>
      </c>
      <c r="F684" s="89"/>
      <c r="G684" s="89"/>
      <c r="H684" s="93"/>
      <c r="I684" s="93"/>
      <c r="J684" s="93"/>
      <c r="K684" s="93"/>
      <c r="L684" s="93"/>
      <c r="M684" s="93"/>
      <c r="N684" s="94">
        <f>J684+K684+L684+MYCS[[#This Row],[Non contractual commitments]]</f>
        <v>0</v>
      </c>
      <c r="O684" s="93"/>
      <c r="P684" s="93"/>
      <c r="Q684" s="93"/>
      <c r="R684" s="93"/>
      <c r="S684" s="93"/>
      <c r="T684" s="93"/>
      <c r="U684" s="94">
        <f>SUM(MYCS[[#This Row],[FY26-27 sum (signed)]:[Cumulative spending to end FY 24/25]],MYCS[[#This Row],[Approved budget FY 25/26]])</f>
        <v>0</v>
      </c>
      <c r="V684" s="95">
        <f>MYCS[[#This Row],[Total Project Commitments]]-MYCS[[#This Row],[Total approved cost of the project by DC (Value in UGX)]]</f>
        <v>0</v>
      </c>
      <c r="W684" s="89"/>
      <c r="X684" s="89"/>
      <c r="Y684" s="89"/>
      <c r="Z684" s="96"/>
    </row>
    <row r="685" spans="1:26" ht="21" x14ac:dyDescent="0.45">
      <c r="A685" s="89"/>
      <c r="B685" s="90" t="str">
        <f ca="1">IFERROR(OFFSET(DC[[#Headers],[Code Project]],MATCH(MYCS[[#This Row],[Project Code and Name ]],DC[Code Project],0),-3),"")</f>
        <v/>
      </c>
      <c r="C685" s="89"/>
      <c r="D685" s="91" t="str">
        <f ca="1">IFERROR(OFFSET(DC[[#Headers],[Code Project]],MATCH(MYCS[[#This Row],[Project Code and Name ]],DC[Code Project],0),1),"")</f>
        <v/>
      </c>
      <c r="E685" s="92" t="str">
        <f ca="1">IFERROR(OFFSET(DC[[#Headers],[Code Project]],MATCH(MYCS[[#This Row],[Project Code and Name ]],DC[Code Project],0),6),"")</f>
        <v/>
      </c>
      <c r="F685" s="89"/>
      <c r="G685" s="89"/>
      <c r="H685" s="93"/>
      <c r="I685" s="93"/>
      <c r="J685" s="93"/>
      <c r="K685" s="93"/>
      <c r="L685" s="93"/>
      <c r="M685" s="93"/>
      <c r="N685" s="94">
        <f>J685+K685+L685+MYCS[[#This Row],[Non contractual commitments]]</f>
        <v>0</v>
      </c>
      <c r="O685" s="93"/>
      <c r="P685" s="93"/>
      <c r="Q685" s="93"/>
      <c r="R685" s="93"/>
      <c r="S685" s="93"/>
      <c r="T685" s="93"/>
      <c r="U685" s="94">
        <f>SUM(MYCS[[#This Row],[FY26-27 sum (signed)]:[Cumulative spending to end FY 24/25]],MYCS[[#This Row],[Approved budget FY 25/26]])</f>
        <v>0</v>
      </c>
      <c r="V685" s="95">
        <f>MYCS[[#This Row],[Total Project Commitments]]-MYCS[[#This Row],[Total approved cost of the project by DC (Value in UGX)]]</f>
        <v>0</v>
      </c>
      <c r="W685" s="89"/>
      <c r="X685" s="89"/>
      <c r="Y685" s="89"/>
      <c r="Z685" s="96"/>
    </row>
    <row r="686" spans="1:26" ht="21" x14ac:dyDescent="0.45">
      <c r="A686" s="89"/>
      <c r="B686" s="90" t="str">
        <f ca="1">IFERROR(OFFSET(DC[[#Headers],[Code Project]],MATCH(MYCS[[#This Row],[Project Code and Name ]],DC[Code Project],0),-3),"")</f>
        <v/>
      </c>
      <c r="C686" s="89"/>
      <c r="D686" s="91" t="str">
        <f ca="1">IFERROR(OFFSET(DC[[#Headers],[Code Project]],MATCH(MYCS[[#This Row],[Project Code and Name ]],DC[Code Project],0),1),"")</f>
        <v/>
      </c>
      <c r="E686" s="92" t="str">
        <f ca="1">IFERROR(OFFSET(DC[[#Headers],[Code Project]],MATCH(MYCS[[#This Row],[Project Code and Name ]],DC[Code Project],0),6),"")</f>
        <v/>
      </c>
      <c r="F686" s="89"/>
      <c r="G686" s="89"/>
      <c r="H686" s="93"/>
      <c r="I686" s="93"/>
      <c r="J686" s="93"/>
      <c r="K686" s="93"/>
      <c r="L686" s="93"/>
      <c r="M686" s="93"/>
      <c r="N686" s="94">
        <f>J686+K686+L686+MYCS[[#This Row],[Non contractual commitments]]</f>
        <v>0</v>
      </c>
      <c r="O686" s="93"/>
      <c r="P686" s="93"/>
      <c r="Q686" s="93"/>
      <c r="R686" s="93"/>
      <c r="S686" s="93"/>
      <c r="T686" s="93"/>
      <c r="U686" s="94">
        <f>SUM(MYCS[[#This Row],[FY26-27 sum (signed)]:[Cumulative spending to end FY 24/25]],MYCS[[#This Row],[Approved budget FY 25/26]])</f>
        <v>0</v>
      </c>
      <c r="V686" s="95">
        <f>MYCS[[#This Row],[Total Project Commitments]]-MYCS[[#This Row],[Total approved cost of the project by DC (Value in UGX)]]</f>
        <v>0</v>
      </c>
      <c r="W686" s="89"/>
      <c r="X686" s="89"/>
      <c r="Y686" s="89"/>
      <c r="Z686" s="96"/>
    </row>
    <row r="687" spans="1:26" ht="21" x14ac:dyDescent="0.45">
      <c r="A687" s="89"/>
      <c r="B687" s="90" t="str">
        <f ca="1">IFERROR(OFFSET(DC[[#Headers],[Code Project]],MATCH(MYCS[[#This Row],[Project Code and Name ]],DC[Code Project],0),-3),"")</f>
        <v/>
      </c>
      <c r="C687" s="89"/>
      <c r="D687" s="91" t="str">
        <f ca="1">IFERROR(OFFSET(DC[[#Headers],[Code Project]],MATCH(MYCS[[#This Row],[Project Code and Name ]],DC[Code Project],0),1),"")</f>
        <v/>
      </c>
      <c r="E687" s="92" t="str">
        <f ca="1">IFERROR(OFFSET(DC[[#Headers],[Code Project]],MATCH(MYCS[[#This Row],[Project Code and Name ]],DC[Code Project],0),6),"")</f>
        <v/>
      </c>
      <c r="F687" s="89"/>
      <c r="G687" s="89"/>
      <c r="H687" s="93"/>
      <c r="I687" s="93"/>
      <c r="J687" s="93"/>
      <c r="K687" s="93"/>
      <c r="L687" s="93"/>
      <c r="M687" s="93"/>
      <c r="N687" s="94">
        <f>J687+K687+L687+MYCS[[#This Row],[Non contractual commitments]]</f>
        <v>0</v>
      </c>
      <c r="O687" s="93"/>
      <c r="P687" s="93"/>
      <c r="Q687" s="93"/>
      <c r="R687" s="93"/>
      <c r="S687" s="93"/>
      <c r="T687" s="93"/>
      <c r="U687" s="94">
        <f>SUM(MYCS[[#This Row],[FY26-27 sum (signed)]:[Cumulative spending to end FY 24/25]],MYCS[[#This Row],[Approved budget FY 25/26]])</f>
        <v>0</v>
      </c>
      <c r="V687" s="95">
        <f>MYCS[[#This Row],[Total Project Commitments]]-MYCS[[#This Row],[Total approved cost of the project by DC (Value in UGX)]]</f>
        <v>0</v>
      </c>
      <c r="W687" s="89"/>
      <c r="X687" s="89"/>
      <c r="Y687" s="89"/>
      <c r="Z687" s="96"/>
    </row>
    <row r="688" spans="1:26" ht="21" x14ac:dyDescent="0.45">
      <c r="A688" s="89"/>
      <c r="B688" s="90" t="str">
        <f ca="1">IFERROR(OFFSET(DC[[#Headers],[Code Project]],MATCH(MYCS[[#This Row],[Project Code and Name ]],DC[Code Project],0),-3),"")</f>
        <v/>
      </c>
      <c r="C688" s="89"/>
      <c r="D688" s="91" t="str">
        <f ca="1">IFERROR(OFFSET(DC[[#Headers],[Code Project]],MATCH(MYCS[[#This Row],[Project Code and Name ]],DC[Code Project],0),1),"")</f>
        <v/>
      </c>
      <c r="E688" s="92" t="str">
        <f ca="1">IFERROR(OFFSET(DC[[#Headers],[Code Project]],MATCH(MYCS[[#This Row],[Project Code and Name ]],DC[Code Project],0),6),"")</f>
        <v/>
      </c>
      <c r="F688" s="89"/>
      <c r="G688" s="89"/>
      <c r="H688" s="93"/>
      <c r="I688" s="93"/>
      <c r="J688" s="93"/>
      <c r="K688" s="93"/>
      <c r="L688" s="93"/>
      <c r="M688" s="93"/>
      <c r="N688" s="94">
        <f>J688+K688+L688+MYCS[[#This Row],[Non contractual commitments]]</f>
        <v>0</v>
      </c>
      <c r="O688" s="93"/>
      <c r="P688" s="93"/>
      <c r="Q688" s="93"/>
      <c r="R688" s="93"/>
      <c r="S688" s="93"/>
      <c r="T688" s="93"/>
      <c r="U688" s="94">
        <f>SUM(MYCS[[#This Row],[FY26-27 sum (signed)]:[Cumulative spending to end FY 24/25]],MYCS[[#This Row],[Approved budget FY 25/26]])</f>
        <v>0</v>
      </c>
      <c r="V688" s="95">
        <f>MYCS[[#This Row],[Total Project Commitments]]-MYCS[[#This Row],[Total approved cost of the project by DC (Value in UGX)]]</f>
        <v>0</v>
      </c>
      <c r="W688" s="89"/>
      <c r="X688" s="89"/>
      <c r="Y688" s="89"/>
      <c r="Z688" s="96"/>
    </row>
    <row r="689" spans="1:26" ht="21" x14ac:dyDescent="0.45">
      <c r="A689" s="89"/>
      <c r="B689" s="90" t="str">
        <f ca="1">IFERROR(OFFSET(DC[[#Headers],[Code Project]],MATCH(MYCS[[#This Row],[Project Code and Name ]],DC[Code Project],0),-3),"")</f>
        <v/>
      </c>
      <c r="C689" s="89"/>
      <c r="D689" s="91" t="str">
        <f ca="1">IFERROR(OFFSET(DC[[#Headers],[Code Project]],MATCH(MYCS[[#This Row],[Project Code and Name ]],DC[Code Project],0),1),"")</f>
        <v/>
      </c>
      <c r="E689" s="92" t="str">
        <f ca="1">IFERROR(OFFSET(DC[[#Headers],[Code Project]],MATCH(MYCS[[#This Row],[Project Code and Name ]],DC[Code Project],0),6),"")</f>
        <v/>
      </c>
      <c r="F689" s="89"/>
      <c r="G689" s="89"/>
      <c r="H689" s="93"/>
      <c r="I689" s="93"/>
      <c r="J689" s="93"/>
      <c r="K689" s="93"/>
      <c r="L689" s="93"/>
      <c r="M689" s="93"/>
      <c r="N689" s="94">
        <f>J689+K689+L689+MYCS[[#This Row],[Non contractual commitments]]</f>
        <v>0</v>
      </c>
      <c r="O689" s="93"/>
      <c r="P689" s="93"/>
      <c r="Q689" s="93"/>
      <c r="R689" s="93"/>
      <c r="S689" s="93"/>
      <c r="T689" s="93"/>
      <c r="U689" s="94">
        <f>SUM(MYCS[[#This Row],[FY26-27 sum (signed)]:[Cumulative spending to end FY 24/25]],MYCS[[#This Row],[Approved budget FY 25/26]])</f>
        <v>0</v>
      </c>
      <c r="V689" s="95">
        <f>MYCS[[#This Row],[Total Project Commitments]]-MYCS[[#This Row],[Total approved cost of the project by DC (Value in UGX)]]</f>
        <v>0</v>
      </c>
      <c r="W689" s="89"/>
      <c r="X689" s="89"/>
      <c r="Y689" s="89"/>
      <c r="Z689" s="96"/>
    </row>
    <row r="690" spans="1:26" ht="21" x14ac:dyDescent="0.45">
      <c r="A690" s="89"/>
      <c r="B690" s="90" t="str">
        <f ca="1">IFERROR(OFFSET(DC[[#Headers],[Code Project]],MATCH(MYCS[[#This Row],[Project Code and Name ]],DC[Code Project],0),-3),"")</f>
        <v/>
      </c>
      <c r="C690" s="89"/>
      <c r="D690" s="91" t="str">
        <f ca="1">IFERROR(OFFSET(DC[[#Headers],[Code Project]],MATCH(MYCS[[#This Row],[Project Code and Name ]],DC[Code Project],0),1),"")</f>
        <v/>
      </c>
      <c r="E690" s="92" t="str">
        <f ca="1">IFERROR(OFFSET(DC[[#Headers],[Code Project]],MATCH(MYCS[[#This Row],[Project Code and Name ]],DC[Code Project],0),6),"")</f>
        <v/>
      </c>
      <c r="F690" s="89"/>
      <c r="G690" s="89"/>
      <c r="H690" s="93"/>
      <c r="I690" s="93"/>
      <c r="J690" s="93"/>
      <c r="K690" s="93"/>
      <c r="L690" s="93"/>
      <c r="M690" s="93"/>
      <c r="N690" s="94">
        <f>J690+K690+L690+MYCS[[#This Row],[Non contractual commitments]]</f>
        <v>0</v>
      </c>
      <c r="O690" s="93"/>
      <c r="P690" s="93"/>
      <c r="Q690" s="93"/>
      <c r="R690" s="93"/>
      <c r="S690" s="93"/>
      <c r="T690" s="93"/>
      <c r="U690" s="94">
        <f>SUM(MYCS[[#This Row],[FY26-27 sum (signed)]:[Cumulative spending to end FY 24/25]],MYCS[[#This Row],[Approved budget FY 25/26]])</f>
        <v>0</v>
      </c>
      <c r="V690" s="95">
        <f>MYCS[[#This Row],[Total Project Commitments]]-MYCS[[#This Row],[Total approved cost of the project by DC (Value in UGX)]]</f>
        <v>0</v>
      </c>
      <c r="W690" s="89"/>
      <c r="X690" s="89"/>
      <c r="Y690" s="89"/>
      <c r="Z690" s="96"/>
    </row>
    <row r="691" spans="1:26" ht="21" x14ac:dyDescent="0.45">
      <c r="A691" s="89"/>
      <c r="B691" s="90" t="str">
        <f ca="1">IFERROR(OFFSET(DC[[#Headers],[Code Project]],MATCH(MYCS[[#This Row],[Project Code and Name ]],DC[Code Project],0),-3),"")</f>
        <v/>
      </c>
      <c r="C691" s="89"/>
      <c r="D691" s="91" t="str">
        <f ca="1">IFERROR(OFFSET(DC[[#Headers],[Code Project]],MATCH(MYCS[[#This Row],[Project Code and Name ]],DC[Code Project],0),1),"")</f>
        <v/>
      </c>
      <c r="E691" s="92" t="str">
        <f ca="1">IFERROR(OFFSET(DC[[#Headers],[Code Project]],MATCH(MYCS[[#This Row],[Project Code and Name ]],DC[Code Project],0),6),"")</f>
        <v/>
      </c>
      <c r="F691" s="89"/>
      <c r="G691" s="89"/>
      <c r="H691" s="93"/>
      <c r="I691" s="93"/>
      <c r="J691" s="93"/>
      <c r="K691" s="93"/>
      <c r="L691" s="93"/>
      <c r="M691" s="93"/>
      <c r="N691" s="94">
        <f>J691+K691+L691+MYCS[[#This Row],[Non contractual commitments]]</f>
        <v>0</v>
      </c>
      <c r="O691" s="93"/>
      <c r="P691" s="93"/>
      <c r="Q691" s="93"/>
      <c r="R691" s="93"/>
      <c r="S691" s="93"/>
      <c r="T691" s="93"/>
      <c r="U691" s="94">
        <f>SUM(MYCS[[#This Row],[FY26-27 sum (signed)]:[Cumulative spending to end FY 24/25]],MYCS[[#This Row],[Approved budget FY 25/26]])</f>
        <v>0</v>
      </c>
      <c r="V691" s="95">
        <f>MYCS[[#This Row],[Total Project Commitments]]-MYCS[[#This Row],[Total approved cost of the project by DC (Value in UGX)]]</f>
        <v>0</v>
      </c>
      <c r="W691" s="89"/>
      <c r="X691" s="89"/>
      <c r="Y691" s="89"/>
      <c r="Z691" s="96"/>
    </row>
    <row r="692" spans="1:26" ht="21" x14ac:dyDescent="0.45">
      <c r="A692" s="89"/>
      <c r="B692" s="90" t="str">
        <f ca="1">IFERROR(OFFSET(DC[[#Headers],[Code Project]],MATCH(MYCS[[#This Row],[Project Code and Name ]],DC[Code Project],0),-3),"")</f>
        <v/>
      </c>
      <c r="C692" s="89"/>
      <c r="D692" s="91" t="str">
        <f ca="1">IFERROR(OFFSET(DC[[#Headers],[Code Project]],MATCH(MYCS[[#This Row],[Project Code and Name ]],DC[Code Project],0),1),"")</f>
        <v/>
      </c>
      <c r="E692" s="92" t="str">
        <f ca="1">IFERROR(OFFSET(DC[[#Headers],[Code Project]],MATCH(MYCS[[#This Row],[Project Code and Name ]],DC[Code Project],0),6),"")</f>
        <v/>
      </c>
      <c r="F692" s="89"/>
      <c r="G692" s="89"/>
      <c r="H692" s="93"/>
      <c r="I692" s="93"/>
      <c r="J692" s="93"/>
      <c r="K692" s="93"/>
      <c r="L692" s="93"/>
      <c r="M692" s="93"/>
      <c r="N692" s="94">
        <f>J692+K692+L692+MYCS[[#This Row],[Non contractual commitments]]</f>
        <v>0</v>
      </c>
      <c r="O692" s="93"/>
      <c r="P692" s="93"/>
      <c r="Q692" s="93"/>
      <c r="R692" s="93"/>
      <c r="S692" s="93"/>
      <c r="T692" s="93"/>
      <c r="U692" s="94">
        <f>SUM(MYCS[[#This Row],[FY26-27 sum (signed)]:[Cumulative spending to end FY 24/25]],MYCS[[#This Row],[Approved budget FY 25/26]])</f>
        <v>0</v>
      </c>
      <c r="V692" s="95">
        <f>MYCS[[#This Row],[Total Project Commitments]]-MYCS[[#This Row],[Total approved cost of the project by DC (Value in UGX)]]</f>
        <v>0</v>
      </c>
      <c r="W692" s="89"/>
      <c r="X692" s="89"/>
      <c r="Y692" s="89"/>
      <c r="Z692" s="96"/>
    </row>
    <row r="693" spans="1:26" ht="21" x14ac:dyDescent="0.45">
      <c r="A693" s="89"/>
      <c r="B693" s="90" t="str">
        <f ca="1">IFERROR(OFFSET(DC[[#Headers],[Code Project]],MATCH(MYCS[[#This Row],[Project Code and Name ]],DC[Code Project],0),-3),"")</f>
        <v/>
      </c>
      <c r="C693" s="89"/>
      <c r="D693" s="91" t="str">
        <f ca="1">IFERROR(OFFSET(DC[[#Headers],[Code Project]],MATCH(MYCS[[#This Row],[Project Code and Name ]],DC[Code Project],0),1),"")</f>
        <v/>
      </c>
      <c r="E693" s="92" t="str">
        <f ca="1">IFERROR(OFFSET(DC[[#Headers],[Code Project]],MATCH(MYCS[[#This Row],[Project Code and Name ]],DC[Code Project],0),6),"")</f>
        <v/>
      </c>
      <c r="F693" s="89"/>
      <c r="G693" s="89"/>
      <c r="H693" s="93"/>
      <c r="I693" s="93"/>
      <c r="J693" s="93"/>
      <c r="K693" s="93"/>
      <c r="L693" s="93"/>
      <c r="M693" s="93"/>
      <c r="N693" s="94">
        <f>J693+K693+L693+MYCS[[#This Row],[Non contractual commitments]]</f>
        <v>0</v>
      </c>
      <c r="O693" s="93"/>
      <c r="P693" s="93"/>
      <c r="Q693" s="93"/>
      <c r="R693" s="93"/>
      <c r="S693" s="93"/>
      <c r="T693" s="93"/>
      <c r="U693" s="94">
        <f>SUM(MYCS[[#This Row],[FY26-27 sum (signed)]:[Cumulative spending to end FY 24/25]],MYCS[[#This Row],[Approved budget FY 25/26]])</f>
        <v>0</v>
      </c>
      <c r="V693" s="95">
        <f>MYCS[[#This Row],[Total Project Commitments]]-MYCS[[#This Row],[Total approved cost of the project by DC (Value in UGX)]]</f>
        <v>0</v>
      </c>
      <c r="W693" s="89"/>
      <c r="X693" s="89"/>
      <c r="Y693" s="89"/>
      <c r="Z693" s="96"/>
    </row>
    <row r="694" spans="1:26" ht="21" x14ac:dyDescent="0.45">
      <c r="A694" s="89"/>
      <c r="B694" s="90" t="str">
        <f ca="1">IFERROR(OFFSET(DC[[#Headers],[Code Project]],MATCH(MYCS[[#This Row],[Project Code and Name ]],DC[Code Project],0),-3),"")</f>
        <v/>
      </c>
      <c r="C694" s="89"/>
      <c r="D694" s="91" t="str">
        <f ca="1">IFERROR(OFFSET(DC[[#Headers],[Code Project]],MATCH(MYCS[[#This Row],[Project Code and Name ]],DC[Code Project],0),1),"")</f>
        <v/>
      </c>
      <c r="E694" s="92" t="str">
        <f ca="1">IFERROR(OFFSET(DC[[#Headers],[Code Project]],MATCH(MYCS[[#This Row],[Project Code and Name ]],DC[Code Project],0),6),"")</f>
        <v/>
      </c>
      <c r="F694" s="89"/>
      <c r="G694" s="89"/>
      <c r="H694" s="93"/>
      <c r="I694" s="93"/>
      <c r="J694" s="93"/>
      <c r="K694" s="93"/>
      <c r="L694" s="93"/>
      <c r="M694" s="93"/>
      <c r="N694" s="94">
        <f>J694+K694+L694+MYCS[[#This Row],[Non contractual commitments]]</f>
        <v>0</v>
      </c>
      <c r="O694" s="93"/>
      <c r="P694" s="93"/>
      <c r="Q694" s="93"/>
      <c r="R694" s="93"/>
      <c r="S694" s="93"/>
      <c r="T694" s="93"/>
      <c r="U694" s="94">
        <f>SUM(MYCS[[#This Row],[FY26-27 sum (signed)]:[Cumulative spending to end FY 24/25]],MYCS[[#This Row],[Approved budget FY 25/26]])</f>
        <v>0</v>
      </c>
      <c r="V694" s="95">
        <f>MYCS[[#This Row],[Total Project Commitments]]-MYCS[[#This Row],[Total approved cost of the project by DC (Value in UGX)]]</f>
        <v>0</v>
      </c>
      <c r="W694" s="89"/>
      <c r="X694" s="89"/>
      <c r="Y694" s="89"/>
      <c r="Z694" s="96"/>
    </row>
    <row r="695" spans="1:26" ht="21" x14ac:dyDescent="0.45">
      <c r="A695" s="89"/>
      <c r="B695" s="90" t="str">
        <f ca="1">IFERROR(OFFSET(DC[[#Headers],[Code Project]],MATCH(MYCS[[#This Row],[Project Code and Name ]],DC[Code Project],0),-3),"")</f>
        <v/>
      </c>
      <c r="C695" s="89"/>
      <c r="D695" s="91" t="str">
        <f ca="1">IFERROR(OFFSET(DC[[#Headers],[Code Project]],MATCH(MYCS[[#This Row],[Project Code and Name ]],DC[Code Project],0),1),"")</f>
        <v/>
      </c>
      <c r="E695" s="92" t="str">
        <f ca="1">IFERROR(OFFSET(DC[[#Headers],[Code Project]],MATCH(MYCS[[#This Row],[Project Code and Name ]],DC[Code Project],0),6),"")</f>
        <v/>
      </c>
      <c r="F695" s="89"/>
      <c r="G695" s="89"/>
      <c r="H695" s="93"/>
      <c r="I695" s="93"/>
      <c r="J695" s="93"/>
      <c r="K695" s="93"/>
      <c r="L695" s="93"/>
      <c r="M695" s="93"/>
      <c r="N695" s="94">
        <f>J695+K695+L695+MYCS[[#This Row],[Non contractual commitments]]</f>
        <v>0</v>
      </c>
      <c r="O695" s="93"/>
      <c r="P695" s="93"/>
      <c r="Q695" s="93"/>
      <c r="R695" s="93"/>
      <c r="S695" s="93"/>
      <c r="T695" s="93"/>
      <c r="U695" s="94">
        <f>SUM(MYCS[[#This Row],[FY26-27 sum (signed)]:[Cumulative spending to end FY 24/25]],MYCS[[#This Row],[Approved budget FY 25/26]])</f>
        <v>0</v>
      </c>
      <c r="V695" s="95">
        <f>MYCS[[#This Row],[Total Project Commitments]]-MYCS[[#This Row],[Total approved cost of the project by DC (Value in UGX)]]</f>
        <v>0</v>
      </c>
      <c r="W695" s="89"/>
      <c r="X695" s="89"/>
      <c r="Y695" s="89"/>
      <c r="Z695" s="96"/>
    </row>
    <row r="696" spans="1:26" ht="21" x14ac:dyDescent="0.45">
      <c r="A696" s="89"/>
      <c r="B696" s="90" t="str">
        <f ca="1">IFERROR(OFFSET(DC[[#Headers],[Code Project]],MATCH(MYCS[[#This Row],[Project Code and Name ]],DC[Code Project],0),-3),"")</f>
        <v/>
      </c>
      <c r="C696" s="89"/>
      <c r="D696" s="91" t="str">
        <f ca="1">IFERROR(OFFSET(DC[[#Headers],[Code Project]],MATCH(MYCS[[#This Row],[Project Code and Name ]],DC[Code Project],0),1),"")</f>
        <v/>
      </c>
      <c r="E696" s="92" t="str">
        <f ca="1">IFERROR(OFFSET(DC[[#Headers],[Code Project]],MATCH(MYCS[[#This Row],[Project Code and Name ]],DC[Code Project],0),6),"")</f>
        <v/>
      </c>
      <c r="F696" s="89"/>
      <c r="G696" s="89"/>
      <c r="H696" s="93"/>
      <c r="I696" s="93"/>
      <c r="J696" s="93"/>
      <c r="K696" s="93"/>
      <c r="L696" s="93"/>
      <c r="M696" s="93"/>
      <c r="N696" s="94">
        <f>J696+K696+L696+MYCS[[#This Row],[Non contractual commitments]]</f>
        <v>0</v>
      </c>
      <c r="O696" s="93"/>
      <c r="P696" s="93"/>
      <c r="Q696" s="93"/>
      <c r="R696" s="93"/>
      <c r="S696" s="93"/>
      <c r="T696" s="93"/>
      <c r="U696" s="94">
        <f>SUM(MYCS[[#This Row],[FY26-27 sum (signed)]:[Cumulative spending to end FY 24/25]],MYCS[[#This Row],[Approved budget FY 25/26]])</f>
        <v>0</v>
      </c>
      <c r="V696" s="95">
        <f>MYCS[[#This Row],[Total Project Commitments]]-MYCS[[#This Row],[Total approved cost of the project by DC (Value in UGX)]]</f>
        <v>0</v>
      </c>
      <c r="W696" s="89"/>
      <c r="X696" s="89"/>
      <c r="Y696" s="89"/>
      <c r="Z696" s="96"/>
    </row>
    <row r="697" spans="1:26" ht="21" x14ac:dyDescent="0.45">
      <c r="A697" s="89"/>
      <c r="B697" s="90" t="str">
        <f ca="1">IFERROR(OFFSET(DC[[#Headers],[Code Project]],MATCH(MYCS[[#This Row],[Project Code and Name ]],DC[Code Project],0),-3),"")</f>
        <v/>
      </c>
      <c r="C697" s="89"/>
      <c r="D697" s="91" t="str">
        <f ca="1">IFERROR(OFFSET(DC[[#Headers],[Code Project]],MATCH(MYCS[[#This Row],[Project Code and Name ]],DC[Code Project],0),1),"")</f>
        <v/>
      </c>
      <c r="E697" s="92" t="str">
        <f ca="1">IFERROR(OFFSET(DC[[#Headers],[Code Project]],MATCH(MYCS[[#This Row],[Project Code and Name ]],DC[Code Project],0),6),"")</f>
        <v/>
      </c>
      <c r="F697" s="89"/>
      <c r="G697" s="89"/>
      <c r="H697" s="93"/>
      <c r="I697" s="93"/>
      <c r="J697" s="93"/>
      <c r="K697" s="93"/>
      <c r="L697" s="93"/>
      <c r="M697" s="93"/>
      <c r="N697" s="94">
        <f>J697+K697+L697+MYCS[[#This Row],[Non contractual commitments]]</f>
        <v>0</v>
      </c>
      <c r="O697" s="93"/>
      <c r="P697" s="93"/>
      <c r="Q697" s="93"/>
      <c r="R697" s="93"/>
      <c r="S697" s="93"/>
      <c r="T697" s="93"/>
      <c r="U697" s="94">
        <f>SUM(MYCS[[#This Row],[FY26-27 sum (signed)]:[Cumulative spending to end FY 24/25]],MYCS[[#This Row],[Approved budget FY 25/26]])</f>
        <v>0</v>
      </c>
      <c r="V697" s="95">
        <f>MYCS[[#This Row],[Total Project Commitments]]-MYCS[[#This Row],[Total approved cost of the project by DC (Value in UGX)]]</f>
        <v>0</v>
      </c>
      <c r="W697" s="89"/>
      <c r="X697" s="89"/>
      <c r="Y697" s="89"/>
      <c r="Z697" s="96"/>
    </row>
    <row r="698" spans="1:26" ht="21" x14ac:dyDescent="0.45">
      <c r="A698" s="89"/>
      <c r="B698" s="90" t="str">
        <f ca="1">IFERROR(OFFSET(DC[[#Headers],[Code Project]],MATCH(MYCS[[#This Row],[Project Code and Name ]],DC[Code Project],0),-3),"")</f>
        <v/>
      </c>
      <c r="C698" s="89"/>
      <c r="D698" s="91" t="str">
        <f ca="1">IFERROR(OFFSET(DC[[#Headers],[Code Project]],MATCH(MYCS[[#This Row],[Project Code and Name ]],DC[Code Project],0),1),"")</f>
        <v/>
      </c>
      <c r="E698" s="92" t="str">
        <f ca="1">IFERROR(OFFSET(DC[[#Headers],[Code Project]],MATCH(MYCS[[#This Row],[Project Code and Name ]],DC[Code Project],0),6),"")</f>
        <v/>
      </c>
      <c r="F698" s="89"/>
      <c r="G698" s="89"/>
      <c r="H698" s="93"/>
      <c r="I698" s="93"/>
      <c r="J698" s="93"/>
      <c r="K698" s="93"/>
      <c r="L698" s="93"/>
      <c r="M698" s="93"/>
      <c r="N698" s="94">
        <f>J698+K698+L698+MYCS[[#This Row],[Non contractual commitments]]</f>
        <v>0</v>
      </c>
      <c r="O698" s="93"/>
      <c r="P698" s="93"/>
      <c r="Q698" s="93"/>
      <c r="R698" s="93"/>
      <c r="S698" s="93"/>
      <c r="T698" s="93"/>
      <c r="U698" s="94">
        <f>SUM(MYCS[[#This Row],[FY26-27 sum (signed)]:[Cumulative spending to end FY 24/25]],MYCS[[#This Row],[Approved budget FY 25/26]])</f>
        <v>0</v>
      </c>
      <c r="V698" s="95">
        <f>MYCS[[#This Row],[Total Project Commitments]]-MYCS[[#This Row],[Total approved cost of the project by DC (Value in UGX)]]</f>
        <v>0</v>
      </c>
      <c r="W698" s="89"/>
      <c r="X698" s="89"/>
      <c r="Y698" s="89"/>
      <c r="Z698" s="96"/>
    </row>
    <row r="699" spans="1:26" ht="21" x14ac:dyDescent="0.45">
      <c r="A699" s="89"/>
      <c r="B699" s="90" t="str">
        <f ca="1">IFERROR(OFFSET(DC[[#Headers],[Code Project]],MATCH(MYCS[[#This Row],[Project Code and Name ]],DC[Code Project],0),-3),"")</f>
        <v/>
      </c>
      <c r="C699" s="89"/>
      <c r="D699" s="91" t="str">
        <f ca="1">IFERROR(OFFSET(DC[[#Headers],[Code Project]],MATCH(MYCS[[#This Row],[Project Code and Name ]],DC[Code Project],0),1),"")</f>
        <v/>
      </c>
      <c r="E699" s="92" t="str">
        <f ca="1">IFERROR(OFFSET(DC[[#Headers],[Code Project]],MATCH(MYCS[[#This Row],[Project Code and Name ]],DC[Code Project],0),6),"")</f>
        <v/>
      </c>
      <c r="F699" s="89"/>
      <c r="G699" s="89"/>
      <c r="H699" s="93"/>
      <c r="I699" s="93"/>
      <c r="J699" s="93"/>
      <c r="K699" s="93"/>
      <c r="L699" s="93"/>
      <c r="M699" s="93"/>
      <c r="N699" s="94">
        <f>J699+K699+L699+MYCS[[#This Row],[Non contractual commitments]]</f>
        <v>0</v>
      </c>
      <c r="O699" s="93"/>
      <c r="P699" s="93"/>
      <c r="Q699" s="93"/>
      <c r="R699" s="93"/>
      <c r="S699" s="93"/>
      <c r="T699" s="93"/>
      <c r="U699" s="94">
        <f>SUM(MYCS[[#This Row],[FY26-27 sum (signed)]:[Cumulative spending to end FY 24/25]],MYCS[[#This Row],[Approved budget FY 25/26]])</f>
        <v>0</v>
      </c>
      <c r="V699" s="95">
        <f>MYCS[[#This Row],[Total Project Commitments]]-MYCS[[#This Row],[Total approved cost of the project by DC (Value in UGX)]]</f>
        <v>0</v>
      </c>
      <c r="W699" s="89"/>
      <c r="X699" s="89"/>
      <c r="Y699" s="89"/>
      <c r="Z699" s="96"/>
    </row>
    <row r="700" spans="1:26" ht="21" x14ac:dyDescent="0.45">
      <c r="A700" s="89"/>
      <c r="B700" s="90" t="str">
        <f ca="1">IFERROR(OFFSET(DC[[#Headers],[Code Project]],MATCH(MYCS[[#This Row],[Project Code and Name ]],DC[Code Project],0),-3),"")</f>
        <v/>
      </c>
      <c r="C700" s="89"/>
      <c r="D700" s="91" t="str">
        <f ca="1">IFERROR(OFFSET(DC[[#Headers],[Code Project]],MATCH(MYCS[[#This Row],[Project Code and Name ]],DC[Code Project],0),1),"")</f>
        <v/>
      </c>
      <c r="E700" s="92" t="str">
        <f ca="1">IFERROR(OFFSET(DC[[#Headers],[Code Project]],MATCH(MYCS[[#This Row],[Project Code and Name ]],DC[Code Project],0),6),"")</f>
        <v/>
      </c>
      <c r="F700" s="89"/>
      <c r="G700" s="89"/>
      <c r="H700" s="93"/>
      <c r="I700" s="93"/>
      <c r="J700" s="93"/>
      <c r="K700" s="93"/>
      <c r="L700" s="93"/>
      <c r="M700" s="93"/>
      <c r="N700" s="94">
        <f>J700+K700+L700+MYCS[[#This Row],[Non contractual commitments]]</f>
        <v>0</v>
      </c>
      <c r="O700" s="93"/>
      <c r="P700" s="93"/>
      <c r="Q700" s="93"/>
      <c r="R700" s="93"/>
      <c r="S700" s="93"/>
      <c r="T700" s="93"/>
      <c r="U700" s="94">
        <f>SUM(MYCS[[#This Row],[FY26-27 sum (signed)]:[Cumulative spending to end FY 24/25]],MYCS[[#This Row],[Approved budget FY 25/26]])</f>
        <v>0</v>
      </c>
      <c r="V700" s="95">
        <f>MYCS[[#This Row],[Total Project Commitments]]-MYCS[[#This Row],[Total approved cost of the project by DC (Value in UGX)]]</f>
        <v>0</v>
      </c>
      <c r="W700" s="89"/>
      <c r="X700" s="89"/>
      <c r="Y700" s="89"/>
      <c r="Z700" s="96"/>
    </row>
    <row r="701" spans="1:26" ht="21" x14ac:dyDescent="0.45">
      <c r="A701" s="89"/>
      <c r="B701" s="90" t="str">
        <f ca="1">IFERROR(OFFSET(DC[[#Headers],[Code Project]],MATCH(MYCS[[#This Row],[Project Code and Name ]],DC[Code Project],0),-3),"")</f>
        <v/>
      </c>
      <c r="C701" s="89"/>
      <c r="D701" s="91" t="str">
        <f ca="1">IFERROR(OFFSET(DC[[#Headers],[Code Project]],MATCH(MYCS[[#This Row],[Project Code and Name ]],DC[Code Project],0),1),"")</f>
        <v/>
      </c>
      <c r="E701" s="92" t="str">
        <f ca="1">IFERROR(OFFSET(DC[[#Headers],[Code Project]],MATCH(MYCS[[#This Row],[Project Code and Name ]],DC[Code Project],0),6),"")</f>
        <v/>
      </c>
      <c r="F701" s="89"/>
      <c r="G701" s="89"/>
      <c r="H701" s="93"/>
      <c r="I701" s="93"/>
      <c r="J701" s="93"/>
      <c r="K701" s="93"/>
      <c r="L701" s="93"/>
      <c r="M701" s="93"/>
      <c r="N701" s="94">
        <f>J701+K701+L701+MYCS[[#This Row],[Non contractual commitments]]</f>
        <v>0</v>
      </c>
      <c r="O701" s="93"/>
      <c r="P701" s="93"/>
      <c r="Q701" s="93"/>
      <c r="R701" s="93"/>
      <c r="S701" s="93"/>
      <c r="T701" s="93"/>
      <c r="U701" s="94">
        <f>SUM(MYCS[[#This Row],[FY26-27 sum (signed)]:[Cumulative spending to end FY 24/25]],MYCS[[#This Row],[Approved budget FY 25/26]])</f>
        <v>0</v>
      </c>
      <c r="V701" s="95">
        <f>MYCS[[#This Row],[Total Project Commitments]]-MYCS[[#This Row],[Total approved cost of the project by DC (Value in UGX)]]</f>
        <v>0</v>
      </c>
      <c r="W701" s="89"/>
      <c r="X701" s="89"/>
      <c r="Y701" s="89"/>
      <c r="Z701" s="96"/>
    </row>
    <row r="702" spans="1:26" ht="21" x14ac:dyDescent="0.45">
      <c r="A702" s="89"/>
      <c r="B702" s="90" t="str">
        <f ca="1">IFERROR(OFFSET(DC[[#Headers],[Code Project]],MATCH(MYCS[[#This Row],[Project Code and Name ]],DC[Code Project],0),-3),"")</f>
        <v/>
      </c>
      <c r="C702" s="89"/>
      <c r="D702" s="91" t="str">
        <f ca="1">IFERROR(OFFSET(DC[[#Headers],[Code Project]],MATCH(MYCS[[#This Row],[Project Code and Name ]],DC[Code Project],0),1),"")</f>
        <v/>
      </c>
      <c r="E702" s="92" t="str">
        <f ca="1">IFERROR(OFFSET(DC[[#Headers],[Code Project]],MATCH(MYCS[[#This Row],[Project Code and Name ]],DC[Code Project],0),6),"")</f>
        <v/>
      </c>
      <c r="F702" s="89"/>
      <c r="G702" s="89"/>
      <c r="H702" s="93"/>
      <c r="I702" s="93"/>
      <c r="J702" s="93"/>
      <c r="K702" s="93"/>
      <c r="L702" s="93"/>
      <c r="M702" s="93"/>
      <c r="N702" s="94">
        <f>J702+K702+L702+MYCS[[#This Row],[Non contractual commitments]]</f>
        <v>0</v>
      </c>
      <c r="O702" s="93"/>
      <c r="P702" s="93"/>
      <c r="Q702" s="93"/>
      <c r="R702" s="93"/>
      <c r="S702" s="93"/>
      <c r="T702" s="93"/>
      <c r="U702" s="94">
        <f>SUM(MYCS[[#This Row],[FY26-27 sum (signed)]:[Cumulative spending to end FY 24/25]],MYCS[[#This Row],[Approved budget FY 25/26]])</f>
        <v>0</v>
      </c>
      <c r="V702" s="95">
        <f>MYCS[[#This Row],[Total Project Commitments]]-MYCS[[#This Row],[Total approved cost of the project by DC (Value in UGX)]]</f>
        <v>0</v>
      </c>
      <c r="W702" s="89"/>
      <c r="X702" s="89"/>
      <c r="Y702" s="89"/>
      <c r="Z702" s="96"/>
    </row>
    <row r="703" spans="1:26" ht="21" x14ac:dyDescent="0.45">
      <c r="A703" s="89"/>
      <c r="B703" s="90" t="str">
        <f ca="1">IFERROR(OFFSET(DC[[#Headers],[Code Project]],MATCH(MYCS[[#This Row],[Project Code and Name ]],DC[Code Project],0),-3),"")</f>
        <v/>
      </c>
      <c r="C703" s="89"/>
      <c r="D703" s="91" t="str">
        <f ca="1">IFERROR(OFFSET(DC[[#Headers],[Code Project]],MATCH(MYCS[[#This Row],[Project Code and Name ]],DC[Code Project],0),1),"")</f>
        <v/>
      </c>
      <c r="E703" s="92" t="str">
        <f ca="1">IFERROR(OFFSET(DC[[#Headers],[Code Project]],MATCH(MYCS[[#This Row],[Project Code and Name ]],DC[Code Project],0),6),"")</f>
        <v/>
      </c>
      <c r="F703" s="89"/>
      <c r="G703" s="89"/>
      <c r="H703" s="93"/>
      <c r="I703" s="93"/>
      <c r="J703" s="93"/>
      <c r="K703" s="93"/>
      <c r="L703" s="93"/>
      <c r="M703" s="93"/>
      <c r="N703" s="94">
        <f>J703+K703+L703+MYCS[[#This Row],[Non contractual commitments]]</f>
        <v>0</v>
      </c>
      <c r="O703" s="93"/>
      <c r="P703" s="93"/>
      <c r="Q703" s="93"/>
      <c r="R703" s="93"/>
      <c r="S703" s="93"/>
      <c r="T703" s="93"/>
      <c r="U703" s="94">
        <f>SUM(MYCS[[#This Row],[FY26-27 sum (signed)]:[Cumulative spending to end FY 24/25]],MYCS[[#This Row],[Approved budget FY 25/26]])</f>
        <v>0</v>
      </c>
      <c r="V703" s="95">
        <f>MYCS[[#This Row],[Total Project Commitments]]-MYCS[[#This Row],[Total approved cost of the project by DC (Value in UGX)]]</f>
        <v>0</v>
      </c>
      <c r="W703" s="89"/>
      <c r="X703" s="89"/>
      <c r="Y703" s="89"/>
      <c r="Z703" s="96"/>
    </row>
    <row r="704" spans="1:26" ht="21" x14ac:dyDescent="0.45">
      <c r="A704" s="89"/>
      <c r="B704" s="90" t="str">
        <f ca="1">IFERROR(OFFSET(DC[[#Headers],[Code Project]],MATCH(MYCS[[#This Row],[Project Code and Name ]],DC[Code Project],0),-3),"")</f>
        <v/>
      </c>
      <c r="C704" s="89"/>
      <c r="D704" s="91" t="str">
        <f ca="1">IFERROR(OFFSET(DC[[#Headers],[Code Project]],MATCH(MYCS[[#This Row],[Project Code and Name ]],DC[Code Project],0),1),"")</f>
        <v/>
      </c>
      <c r="E704" s="92" t="str">
        <f ca="1">IFERROR(OFFSET(DC[[#Headers],[Code Project]],MATCH(MYCS[[#This Row],[Project Code and Name ]],DC[Code Project],0),6),"")</f>
        <v/>
      </c>
      <c r="F704" s="89"/>
      <c r="G704" s="89"/>
      <c r="H704" s="93"/>
      <c r="I704" s="93"/>
      <c r="J704" s="93"/>
      <c r="K704" s="93"/>
      <c r="L704" s="93"/>
      <c r="M704" s="93"/>
      <c r="N704" s="94">
        <f>J704+K704+L704+MYCS[[#This Row],[Non contractual commitments]]</f>
        <v>0</v>
      </c>
      <c r="O704" s="93"/>
      <c r="P704" s="93"/>
      <c r="Q704" s="93"/>
      <c r="R704" s="93"/>
      <c r="S704" s="93"/>
      <c r="T704" s="93"/>
      <c r="U704" s="94">
        <f>SUM(MYCS[[#This Row],[FY26-27 sum (signed)]:[Cumulative spending to end FY 24/25]],MYCS[[#This Row],[Approved budget FY 25/26]])</f>
        <v>0</v>
      </c>
      <c r="V704" s="95">
        <f>MYCS[[#This Row],[Total Project Commitments]]-MYCS[[#This Row],[Total approved cost of the project by DC (Value in UGX)]]</f>
        <v>0</v>
      </c>
      <c r="W704" s="89"/>
      <c r="X704" s="89"/>
      <c r="Y704" s="89"/>
      <c r="Z704" s="96"/>
    </row>
    <row r="705" spans="1:26" ht="21" x14ac:dyDescent="0.45">
      <c r="A705" s="89"/>
      <c r="B705" s="90" t="str">
        <f ca="1">IFERROR(OFFSET(DC[[#Headers],[Code Project]],MATCH(MYCS[[#This Row],[Project Code and Name ]],DC[Code Project],0),-3),"")</f>
        <v/>
      </c>
      <c r="C705" s="89"/>
      <c r="D705" s="91" t="str">
        <f ca="1">IFERROR(OFFSET(DC[[#Headers],[Code Project]],MATCH(MYCS[[#This Row],[Project Code and Name ]],DC[Code Project],0),1),"")</f>
        <v/>
      </c>
      <c r="E705" s="92" t="str">
        <f ca="1">IFERROR(OFFSET(DC[[#Headers],[Code Project]],MATCH(MYCS[[#This Row],[Project Code and Name ]],DC[Code Project],0),6),"")</f>
        <v/>
      </c>
      <c r="F705" s="89"/>
      <c r="G705" s="89"/>
      <c r="H705" s="93"/>
      <c r="I705" s="93"/>
      <c r="J705" s="93"/>
      <c r="K705" s="93"/>
      <c r="L705" s="93"/>
      <c r="M705" s="93"/>
      <c r="N705" s="94">
        <f>J705+K705+L705+MYCS[[#This Row],[Non contractual commitments]]</f>
        <v>0</v>
      </c>
      <c r="O705" s="93"/>
      <c r="P705" s="93"/>
      <c r="Q705" s="93"/>
      <c r="R705" s="93"/>
      <c r="S705" s="93"/>
      <c r="T705" s="93"/>
      <c r="U705" s="94">
        <f>SUM(MYCS[[#This Row],[FY26-27 sum (signed)]:[Cumulative spending to end FY 24/25]],MYCS[[#This Row],[Approved budget FY 25/26]])</f>
        <v>0</v>
      </c>
      <c r="V705" s="95">
        <f>MYCS[[#This Row],[Total Project Commitments]]-MYCS[[#This Row],[Total approved cost of the project by DC (Value in UGX)]]</f>
        <v>0</v>
      </c>
      <c r="W705" s="89"/>
      <c r="X705" s="89"/>
      <c r="Y705" s="89"/>
      <c r="Z705" s="96"/>
    </row>
    <row r="706" spans="1:26" ht="21" x14ac:dyDescent="0.45">
      <c r="A706" s="89"/>
      <c r="B706" s="90" t="str">
        <f ca="1">IFERROR(OFFSET(DC[[#Headers],[Code Project]],MATCH(MYCS[[#This Row],[Project Code and Name ]],DC[Code Project],0),-3),"")</f>
        <v/>
      </c>
      <c r="C706" s="89"/>
      <c r="D706" s="91" t="str">
        <f ca="1">IFERROR(OFFSET(DC[[#Headers],[Code Project]],MATCH(MYCS[[#This Row],[Project Code and Name ]],DC[Code Project],0),1),"")</f>
        <v/>
      </c>
      <c r="E706" s="92" t="str">
        <f ca="1">IFERROR(OFFSET(DC[[#Headers],[Code Project]],MATCH(MYCS[[#This Row],[Project Code and Name ]],DC[Code Project],0),6),"")</f>
        <v/>
      </c>
      <c r="F706" s="89"/>
      <c r="G706" s="89"/>
      <c r="H706" s="93"/>
      <c r="I706" s="93"/>
      <c r="J706" s="93"/>
      <c r="K706" s="93"/>
      <c r="L706" s="93"/>
      <c r="M706" s="93"/>
      <c r="N706" s="94">
        <f>J706+K706+L706+MYCS[[#This Row],[Non contractual commitments]]</f>
        <v>0</v>
      </c>
      <c r="O706" s="93"/>
      <c r="P706" s="93"/>
      <c r="Q706" s="93"/>
      <c r="R706" s="93"/>
      <c r="S706" s="93"/>
      <c r="T706" s="93"/>
      <c r="U706" s="94">
        <f>SUM(MYCS[[#This Row],[FY26-27 sum (signed)]:[Cumulative spending to end FY 24/25]],MYCS[[#This Row],[Approved budget FY 25/26]])</f>
        <v>0</v>
      </c>
      <c r="V706" s="95">
        <f>MYCS[[#This Row],[Total Project Commitments]]-MYCS[[#This Row],[Total approved cost of the project by DC (Value in UGX)]]</f>
        <v>0</v>
      </c>
      <c r="W706" s="89"/>
      <c r="X706" s="89"/>
      <c r="Y706" s="89"/>
      <c r="Z706" s="96"/>
    </row>
    <row r="707" spans="1:26" ht="21" x14ac:dyDescent="0.45">
      <c r="A707" s="89"/>
      <c r="B707" s="90" t="str">
        <f ca="1">IFERROR(OFFSET(DC[[#Headers],[Code Project]],MATCH(MYCS[[#This Row],[Project Code and Name ]],DC[Code Project],0),-3),"")</f>
        <v/>
      </c>
      <c r="C707" s="89"/>
      <c r="D707" s="91" t="str">
        <f ca="1">IFERROR(OFFSET(DC[[#Headers],[Code Project]],MATCH(MYCS[[#This Row],[Project Code and Name ]],DC[Code Project],0),1),"")</f>
        <v/>
      </c>
      <c r="E707" s="92" t="str">
        <f ca="1">IFERROR(OFFSET(DC[[#Headers],[Code Project]],MATCH(MYCS[[#This Row],[Project Code and Name ]],DC[Code Project],0),6),"")</f>
        <v/>
      </c>
      <c r="F707" s="89"/>
      <c r="G707" s="89"/>
      <c r="H707" s="93"/>
      <c r="I707" s="93"/>
      <c r="J707" s="93"/>
      <c r="K707" s="93"/>
      <c r="L707" s="93"/>
      <c r="M707" s="93"/>
      <c r="N707" s="94">
        <f>J707+K707+L707+MYCS[[#This Row],[Non contractual commitments]]</f>
        <v>0</v>
      </c>
      <c r="O707" s="93"/>
      <c r="P707" s="93"/>
      <c r="Q707" s="93"/>
      <c r="R707" s="93"/>
      <c r="S707" s="93"/>
      <c r="T707" s="93"/>
      <c r="U707" s="94">
        <f>SUM(MYCS[[#This Row],[FY26-27 sum (signed)]:[Cumulative spending to end FY 24/25]],MYCS[[#This Row],[Approved budget FY 25/26]])</f>
        <v>0</v>
      </c>
      <c r="V707" s="95">
        <f>MYCS[[#This Row],[Total Project Commitments]]-MYCS[[#This Row],[Total approved cost of the project by DC (Value in UGX)]]</f>
        <v>0</v>
      </c>
      <c r="W707" s="89"/>
      <c r="X707" s="89"/>
      <c r="Y707" s="89"/>
      <c r="Z707" s="96"/>
    </row>
    <row r="708" spans="1:26" ht="21" x14ac:dyDescent="0.45">
      <c r="A708" s="89"/>
      <c r="B708" s="90" t="str">
        <f ca="1">IFERROR(OFFSET(DC[[#Headers],[Code Project]],MATCH(MYCS[[#This Row],[Project Code and Name ]],DC[Code Project],0),-3),"")</f>
        <v/>
      </c>
      <c r="C708" s="89"/>
      <c r="D708" s="91" t="str">
        <f ca="1">IFERROR(OFFSET(DC[[#Headers],[Code Project]],MATCH(MYCS[[#This Row],[Project Code and Name ]],DC[Code Project],0),1),"")</f>
        <v/>
      </c>
      <c r="E708" s="92" t="str">
        <f ca="1">IFERROR(OFFSET(DC[[#Headers],[Code Project]],MATCH(MYCS[[#This Row],[Project Code and Name ]],DC[Code Project],0),6),"")</f>
        <v/>
      </c>
      <c r="F708" s="89"/>
      <c r="G708" s="89"/>
      <c r="H708" s="93"/>
      <c r="I708" s="93"/>
      <c r="J708" s="93"/>
      <c r="K708" s="93"/>
      <c r="L708" s="93"/>
      <c r="M708" s="93"/>
      <c r="N708" s="94">
        <f>J708+K708+L708+MYCS[[#This Row],[Non contractual commitments]]</f>
        <v>0</v>
      </c>
      <c r="O708" s="93"/>
      <c r="P708" s="93"/>
      <c r="Q708" s="93"/>
      <c r="R708" s="93"/>
      <c r="S708" s="93"/>
      <c r="T708" s="93"/>
      <c r="U708" s="94">
        <f>SUM(MYCS[[#This Row],[FY26-27 sum (signed)]:[Cumulative spending to end FY 24/25]],MYCS[[#This Row],[Approved budget FY 25/26]])</f>
        <v>0</v>
      </c>
      <c r="V708" s="95">
        <f>MYCS[[#This Row],[Total Project Commitments]]-MYCS[[#This Row],[Total approved cost of the project by DC (Value in UGX)]]</f>
        <v>0</v>
      </c>
      <c r="W708" s="89"/>
      <c r="X708" s="89"/>
      <c r="Y708" s="89"/>
      <c r="Z708" s="96"/>
    </row>
    <row r="709" spans="1:26" ht="21" x14ac:dyDescent="0.45">
      <c r="A709" s="89"/>
      <c r="B709" s="90" t="str">
        <f ca="1">IFERROR(OFFSET(DC[[#Headers],[Code Project]],MATCH(MYCS[[#This Row],[Project Code and Name ]],DC[Code Project],0),-3),"")</f>
        <v/>
      </c>
      <c r="C709" s="89"/>
      <c r="D709" s="91" t="str">
        <f ca="1">IFERROR(OFFSET(DC[[#Headers],[Code Project]],MATCH(MYCS[[#This Row],[Project Code and Name ]],DC[Code Project],0),1),"")</f>
        <v/>
      </c>
      <c r="E709" s="92" t="str">
        <f ca="1">IFERROR(OFFSET(DC[[#Headers],[Code Project]],MATCH(MYCS[[#This Row],[Project Code and Name ]],DC[Code Project],0),6),"")</f>
        <v/>
      </c>
      <c r="F709" s="89"/>
      <c r="G709" s="89"/>
      <c r="H709" s="93"/>
      <c r="I709" s="93"/>
      <c r="J709" s="93"/>
      <c r="K709" s="93"/>
      <c r="L709" s="93"/>
      <c r="M709" s="93"/>
      <c r="N709" s="94">
        <f>J709+K709+L709+MYCS[[#This Row],[Non contractual commitments]]</f>
        <v>0</v>
      </c>
      <c r="O709" s="93"/>
      <c r="P709" s="93"/>
      <c r="Q709" s="93"/>
      <c r="R709" s="93"/>
      <c r="S709" s="93"/>
      <c r="T709" s="93"/>
      <c r="U709" s="94">
        <f>SUM(MYCS[[#This Row],[FY26-27 sum (signed)]:[Cumulative spending to end FY 24/25]],MYCS[[#This Row],[Approved budget FY 25/26]])</f>
        <v>0</v>
      </c>
      <c r="V709" s="95">
        <f>MYCS[[#This Row],[Total Project Commitments]]-MYCS[[#This Row],[Total approved cost of the project by DC (Value in UGX)]]</f>
        <v>0</v>
      </c>
      <c r="W709" s="89"/>
      <c r="X709" s="89"/>
      <c r="Y709" s="89"/>
      <c r="Z709" s="96"/>
    </row>
    <row r="710" spans="1:26" ht="21" x14ac:dyDescent="0.45">
      <c r="A710" s="89"/>
      <c r="B710" s="90" t="str">
        <f ca="1">IFERROR(OFFSET(DC[[#Headers],[Code Project]],MATCH(MYCS[[#This Row],[Project Code and Name ]],DC[Code Project],0),-3),"")</f>
        <v/>
      </c>
      <c r="C710" s="89"/>
      <c r="D710" s="91" t="str">
        <f ca="1">IFERROR(OFFSET(DC[[#Headers],[Code Project]],MATCH(MYCS[[#This Row],[Project Code and Name ]],DC[Code Project],0),1),"")</f>
        <v/>
      </c>
      <c r="E710" s="92" t="str">
        <f ca="1">IFERROR(OFFSET(DC[[#Headers],[Code Project]],MATCH(MYCS[[#This Row],[Project Code and Name ]],DC[Code Project],0),6),"")</f>
        <v/>
      </c>
      <c r="F710" s="89"/>
      <c r="G710" s="89"/>
      <c r="H710" s="93"/>
      <c r="I710" s="93"/>
      <c r="J710" s="93"/>
      <c r="K710" s="93"/>
      <c r="L710" s="93"/>
      <c r="M710" s="93"/>
      <c r="N710" s="94">
        <f>J710+K710+L710+MYCS[[#This Row],[Non contractual commitments]]</f>
        <v>0</v>
      </c>
      <c r="O710" s="93"/>
      <c r="P710" s="93"/>
      <c r="Q710" s="93"/>
      <c r="R710" s="93"/>
      <c r="S710" s="93"/>
      <c r="T710" s="93"/>
      <c r="U710" s="94">
        <f>SUM(MYCS[[#This Row],[FY26-27 sum (signed)]:[Cumulative spending to end FY 24/25]],MYCS[[#This Row],[Approved budget FY 25/26]])</f>
        <v>0</v>
      </c>
      <c r="V710" s="95">
        <f>MYCS[[#This Row],[Total Project Commitments]]-MYCS[[#This Row],[Total approved cost of the project by DC (Value in UGX)]]</f>
        <v>0</v>
      </c>
      <c r="W710" s="89"/>
      <c r="X710" s="89"/>
      <c r="Y710" s="89"/>
      <c r="Z710" s="96"/>
    </row>
    <row r="711" spans="1:26" ht="21" x14ac:dyDescent="0.45">
      <c r="A711" s="89"/>
      <c r="B711" s="90" t="str">
        <f ca="1">IFERROR(OFFSET(DC[[#Headers],[Code Project]],MATCH(MYCS[[#This Row],[Project Code and Name ]],DC[Code Project],0),-3),"")</f>
        <v/>
      </c>
      <c r="C711" s="89"/>
      <c r="D711" s="91" t="str">
        <f ca="1">IFERROR(OFFSET(DC[[#Headers],[Code Project]],MATCH(MYCS[[#This Row],[Project Code and Name ]],DC[Code Project],0),1),"")</f>
        <v/>
      </c>
      <c r="E711" s="92" t="str">
        <f ca="1">IFERROR(OFFSET(DC[[#Headers],[Code Project]],MATCH(MYCS[[#This Row],[Project Code and Name ]],DC[Code Project],0),6),"")</f>
        <v/>
      </c>
      <c r="F711" s="89"/>
      <c r="G711" s="89"/>
      <c r="H711" s="93"/>
      <c r="I711" s="93"/>
      <c r="J711" s="93"/>
      <c r="K711" s="93"/>
      <c r="L711" s="93"/>
      <c r="M711" s="93"/>
      <c r="N711" s="94">
        <f>J711+K711+L711+MYCS[[#This Row],[Non contractual commitments]]</f>
        <v>0</v>
      </c>
      <c r="O711" s="93"/>
      <c r="P711" s="93"/>
      <c r="Q711" s="93"/>
      <c r="R711" s="93"/>
      <c r="S711" s="93"/>
      <c r="T711" s="93"/>
      <c r="U711" s="94">
        <f>SUM(MYCS[[#This Row],[FY26-27 sum (signed)]:[Cumulative spending to end FY 24/25]],MYCS[[#This Row],[Approved budget FY 25/26]])</f>
        <v>0</v>
      </c>
      <c r="V711" s="95">
        <f>MYCS[[#This Row],[Total Project Commitments]]-MYCS[[#This Row],[Total approved cost of the project by DC (Value in UGX)]]</f>
        <v>0</v>
      </c>
      <c r="W711" s="89"/>
      <c r="X711" s="89"/>
      <c r="Y711" s="89"/>
      <c r="Z711" s="96"/>
    </row>
    <row r="712" spans="1:26" ht="21" x14ac:dyDescent="0.45">
      <c r="A712" s="89"/>
      <c r="B712" s="90" t="str">
        <f ca="1">IFERROR(OFFSET(DC[[#Headers],[Code Project]],MATCH(MYCS[[#This Row],[Project Code and Name ]],DC[Code Project],0),-3),"")</f>
        <v/>
      </c>
      <c r="C712" s="89"/>
      <c r="D712" s="91" t="str">
        <f ca="1">IFERROR(OFFSET(DC[[#Headers],[Code Project]],MATCH(MYCS[[#This Row],[Project Code and Name ]],DC[Code Project],0),1),"")</f>
        <v/>
      </c>
      <c r="E712" s="92" t="str">
        <f ca="1">IFERROR(OFFSET(DC[[#Headers],[Code Project]],MATCH(MYCS[[#This Row],[Project Code and Name ]],DC[Code Project],0),6),"")</f>
        <v/>
      </c>
      <c r="F712" s="89"/>
      <c r="G712" s="89"/>
      <c r="H712" s="93"/>
      <c r="I712" s="93"/>
      <c r="J712" s="93"/>
      <c r="K712" s="93"/>
      <c r="L712" s="93"/>
      <c r="M712" s="93"/>
      <c r="N712" s="94">
        <f>J712+K712+L712+MYCS[[#This Row],[Non contractual commitments]]</f>
        <v>0</v>
      </c>
      <c r="O712" s="93"/>
      <c r="P712" s="93"/>
      <c r="Q712" s="93"/>
      <c r="R712" s="93"/>
      <c r="S712" s="93"/>
      <c r="T712" s="93"/>
      <c r="U712" s="94">
        <f>SUM(MYCS[[#This Row],[FY26-27 sum (signed)]:[Cumulative spending to end FY 24/25]],MYCS[[#This Row],[Approved budget FY 25/26]])</f>
        <v>0</v>
      </c>
      <c r="V712" s="95">
        <f>MYCS[[#This Row],[Total Project Commitments]]-MYCS[[#This Row],[Total approved cost of the project by DC (Value in UGX)]]</f>
        <v>0</v>
      </c>
      <c r="W712" s="89"/>
      <c r="X712" s="89"/>
      <c r="Y712" s="89"/>
      <c r="Z712" s="96"/>
    </row>
    <row r="713" spans="1:26" ht="21" x14ac:dyDescent="0.45">
      <c r="A713" s="89"/>
      <c r="B713" s="90" t="str">
        <f ca="1">IFERROR(OFFSET(DC[[#Headers],[Code Project]],MATCH(MYCS[[#This Row],[Project Code and Name ]],DC[Code Project],0),-3),"")</f>
        <v/>
      </c>
      <c r="C713" s="89"/>
      <c r="D713" s="91" t="str">
        <f ca="1">IFERROR(OFFSET(DC[[#Headers],[Code Project]],MATCH(MYCS[[#This Row],[Project Code and Name ]],DC[Code Project],0),1),"")</f>
        <v/>
      </c>
      <c r="E713" s="92" t="str">
        <f ca="1">IFERROR(OFFSET(DC[[#Headers],[Code Project]],MATCH(MYCS[[#This Row],[Project Code and Name ]],DC[Code Project],0),6),"")</f>
        <v/>
      </c>
      <c r="F713" s="89"/>
      <c r="G713" s="89"/>
      <c r="H713" s="93"/>
      <c r="I713" s="93"/>
      <c r="J713" s="93"/>
      <c r="K713" s="93"/>
      <c r="L713" s="93"/>
      <c r="M713" s="93"/>
      <c r="N713" s="94">
        <f>J713+K713+L713+MYCS[[#This Row],[Non contractual commitments]]</f>
        <v>0</v>
      </c>
      <c r="O713" s="93"/>
      <c r="P713" s="93"/>
      <c r="Q713" s="93"/>
      <c r="R713" s="93"/>
      <c r="S713" s="93"/>
      <c r="T713" s="93"/>
      <c r="U713" s="94">
        <f>SUM(MYCS[[#This Row],[FY26-27 sum (signed)]:[Cumulative spending to end FY 24/25]],MYCS[[#This Row],[Approved budget FY 25/26]])</f>
        <v>0</v>
      </c>
      <c r="V713" s="95">
        <f>MYCS[[#This Row],[Total Project Commitments]]-MYCS[[#This Row],[Total approved cost of the project by DC (Value in UGX)]]</f>
        <v>0</v>
      </c>
      <c r="W713" s="89"/>
      <c r="X713" s="89"/>
      <c r="Y713" s="89"/>
      <c r="Z713" s="96"/>
    </row>
    <row r="714" spans="1:26" ht="21" x14ac:dyDescent="0.45">
      <c r="A714" s="89"/>
      <c r="B714" s="90" t="str">
        <f ca="1">IFERROR(OFFSET(DC[[#Headers],[Code Project]],MATCH(MYCS[[#This Row],[Project Code and Name ]],DC[Code Project],0),-3),"")</f>
        <v/>
      </c>
      <c r="C714" s="89"/>
      <c r="D714" s="91" t="str">
        <f ca="1">IFERROR(OFFSET(DC[[#Headers],[Code Project]],MATCH(MYCS[[#This Row],[Project Code and Name ]],DC[Code Project],0),1),"")</f>
        <v/>
      </c>
      <c r="E714" s="92" t="str">
        <f ca="1">IFERROR(OFFSET(DC[[#Headers],[Code Project]],MATCH(MYCS[[#This Row],[Project Code and Name ]],DC[Code Project],0),6),"")</f>
        <v/>
      </c>
      <c r="F714" s="89"/>
      <c r="G714" s="89"/>
      <c r="H714" s="93"/>
      <c r="I714" s="93"/>
      <c r="J714" s="93"/>
      <c r="K714" s="93"/>
      <c r="L714" s="93"/>
      <c r="M714" s="93"/>
      <c r="N714" s="94">
        <f>J714+K714+L714+MYCS[[#This Row],[Non contractual commitments]]</f>
        <v>0</v>
      </c>
      <c r="O714" s="93"/>
      <c r="P714" s="93"/>
      <c r="Q714" s="93"/>
      <c r="R714" s="93"/>
      <c r="S714" s="93"/>
      <c r="T714" s="93"/>
      <c r="U714" s="94">
        <f>SUM(MYCS[[#This Row],[FY26-27 sum (signed)]:[Cumulative spending to end FY 24/25]],MYCS[[#This Row],[Approved budget FY 25/26]])</f>
        <v>0</v>
      </c>
      <c r="V714" s="95">
        <f>MYCS[[#This Row],[Total Project Commitments]]-MYCS[[#This Row],[Total approved cost of the project by DC (Value in UGX)]]</f>
        <v>0</v>
      </c>
      <c r="W714" s="89"/>
      <c r="X714" s="89"/>
      <c r="Y714" s="89"/>
      <c r="Z714" s="96"/>
    </row>
    <row r="715" spans="1:26" ht="21" x14ac:dyDescent="0.45">
      <c r="A715" s="89"/>
      <c r="B715" s="90" t="str">
        <f ca="1">IFERROR(OFFSET(DC[[#Headers],[Code Project]],MATCH(MYCS[[#This Row],[Project Code and Name ]],DC[Code Project],0),-3),"")</f>
        <v/>
      </c>
      <c r="C715" s="89"/>
      <c r="D715" s="91" t="str">
        <f ca="1">IFERROR(OFFSET(DC[[#Headers],[Code Project]],MATCH(MYCS[[#This Row],[Project Code and Name ]],DC[Code Project],0),1),"")</f>
        <v/>
      </c>
      <c r="E715" s="92" t="str">
        <f ca="1">IFERROR(OFFSET(DC[[#Headers],[Code Project]],MATCH(MYCS[[#This Row],[Project Code and Name ]],DC[Code Project],0),6),"")</f>
        <v/>
      </c>
      <c r="F715" s="89"/>
      <c r="G715" s="89"/>
      <c r="H715" s="93"/>
      <c r="I715" s="93"/>
      <c r="J715" s="93"/>
      <c r="K715" s="93"/>
      <c r="L715" s="93"/>
      <c r="M715" s="93"/>
      <c r="N715" s="94">
        <f>J715+K715+L715+MYCS[[#This Row],[Non contractual commitments]]</f>
        <v>0</v>
      </c>
      <c r="O715" s="93"/>
      <c r="P715" s="93"/>
      <c r="Q715" s="93"/>
      <c r="R715" s="93"/>
      <c r="S715" s="93"/>
      <c r="T715" s="93"/>
      <c r="U715" s="94">
        <f>SUM(MYCS[[#This Row],[FY26-27 sum (signed)]:[Cumulative spending to end FY 24/25]],MYCS[[#This Row],[Approved budget FY 25/26]])</f>
        <v>0</v>
      </c>
      <c r="V715" s="95">
        <f>MYCS[[#This Row],[Total Project Commitments]]-MYCS[[#This Row],[Total approved cost of the project by DC (Value in UGX)]]</f>
        <v>0</v>
      </c>
      <c r="W715" s="89"/>
      <c r="X715" s="89"/>
      <c r="Y715" s="89"/>
      <c r="Z715" s="96"/>
    </row>
    <row r="716" spans="1:26" ht="21" x14ac:dyDescent="0.45">
      <c r="A716" s="89"/>
      <c r="B716" s="90" t="str">
        <f ca="1">IFERROR(OFFSET(DC[[#Headers],[Code Project]],MATCH(MYCS[[#This Row],[Project Code and Name ]],DC[Code Project],0),-3),"")</f>
        <v/>
      </c>
      <c r="C716" s="89"/>
      <c r="D716" s="91" t="str">
        <f ca="1">IFERROR(OFFSET(DC[[#Headers],[Code Project]],MATCH(MYCS[[#This Row],[Project Code and Name ]],DC[Code Project],0),1),"")</f>
        <v/>
      </c>
      <c r="E716" s="92" t="str">
        <f ca="1">IFERROR(OFFSET(DC[[#Headers],[Code Project]],MATCH(MYCS[[#This Row],[Project Code and Name ]],DC[Code Project],0),6),"")</f>
        <v/>
      </c>
      <c r="F716" s="89"/>
      <c r="G716" s="89"/>
      <c r="H716" s="93"/>
      <c r="I716" s="93"/>
      <c r="J716" s="93"/>
      <c r="K716" s="93"/>
      <c r="L716" s="93"/>
      <c r="M716" s="93"/>
      <c r="N716" s="94">
        <f>J716+K716+L716+MYCS[[#This Row],[Non contractual commitments]]</f>
        <v>0</v>
      </c>
      <c r="O716" s="93"/>
      <c r="P716" s="93"/>
      <c r="Q716" s="93"/>
      <c r="R716" s="93"/>
      <c r="S716" s="93"/>
      <c r="T716" s="93"/>
      <c r="U716" s="94">
        <f>SUM(MYCS[[#This Row],[FY26-27 sum (signed)]:[Cumulative spending to end FY 24/25]],MYCS[[#This Row],[Approved budget FY 25/26]])</f>
        <v>0</v>
      </c>
      <c r="V716" s="95">
        <f>MYCS[[#This Row],[Total Project Commitments]]-MYCS[[#This Row],[Total approved cost of the project by DC (Value in UGX)]]</f>
        <v>0</v>
      </c>
      <c r="W716" s="89"/>
      <c r="X716" s="89"/>
      <c r="Y716" s="89"/>
      <c r="Z716" s="96"/>
    </row>
    <row r="717" spans="1:26" ht="21" x14ac:dyDescent="0.45">
      <c r="A717" s="89"/>
      <c r="B717" s="90" t="str">
        <f ca="1">IFERROR(OFFSET(DC[[#Headers],[Code Project]],MATCH(MYCS[[#This Row],[Project Code and Name ]],DC[Code Project],0),-3),"")</f>
        <v/>
      </c>
      <c r="C717" s="89"/>
      <c r="D717" s="91" t="str">
        <f ca="1">IFERROR(OFFSET(DC[[#Headers],[Code Project]],MATCH(MYCS[[#This Row],[Project Code and Name ]],DC[Code Project],0),1),"")</f>
        <v/>
      </c>
      <c r="E717" s="92" t="str">
        <f ca="1">IFERROR(OFFSET(DC[[#Headers],[Code Project]],MATCH(MYCS[[#This Row],[Project Code and Name ]],DC[Code Project],0),6),"")</f>
        <v/>
      </c>
      <c r="F717" s="89"/>
      <c r="G717" s="89"/>
      <c r="H717" s="93"/>
      <c r="I717" s="93"/>
      <c r="J717" s="93"/>
      <c r="K717" s="93"/>
      <c r="L717" s="93"/>
      <c r="M717" s="93"/>
      <c r="N717" s="94">
        <f>J717+K717+L717+MYCS[[#This Row],[Non contractual commitments]]</f>
        <v>0</v>
      </c>
      <c r="O717" s="93"/>
      <c r="P717" s="93"/>
      <c r="Q717" s="93"/>
      <c r="R717" s="93"/>
      <c r="S717" s="93"/>
      <c r="T717" s="93"/>
      <c r="U717" s="94">
        <f>SUM(MYCS[[#This Row],[FY26-27 sum (signed)]:[Cumulative spending to end FY 24/25]],MYCS[[#This Row],[Approved budget FY 25/26]])</f>
        <v>0</v>
      </c>
      <c r="V717" s="95">
        <f>MYCS[[#This Row],[Total Project Commitments]]-MYCS[[#This Row],[Total approved cost of the project by DC (Value in UGX)]]</f>
        <v>0</v>
      </c>
      <c r="W717" s="89"/>
      <c r="X717" s="89"/>
      <c r="Y717" s="89"/>
      <c r="Z717" s="96"/>
    </row>
    <row r="718" spans="1:26" ht="21" x14ac:dyDescent="0.45">
      <c r="A718" s="89"/>
      <c r="B718" s="90" t="str">
        <f ca="1">IFERROR(OFFSET(DC[[#Headers],[Code Project]],MATCH(MYCS[[#This Row],[Project Code and Name ]],DC[Code Project],0),-3),"")</f>
        <v/>
      </c>
      <c r="C718" s="89"/>
      <c r="D718" s="91" t="str">
        <f ca="1">IFERROR(OFFSET(DC[[#Headers],[Code Project]],MATCH(MYCS[[#This Row],[Project Code and Name ]],DC[Code Project],0),1),"")</f>
        <v/>
      </c>
      <c r="E718" s="92" t="str">
        <f ca="1">IFERROR(OFFSET(DC[[#Headers],[Code Project]],MATCH(MYCS[[#This Row],[Project Code and Name ]],DC[Code Project],0),6),"")</f>
        <v/>
      </c>
      <c r="F718" s="89"/>
      <c r="G718" s="89"/>
      <c r="H718" s="93"/>
      <c r="I718" s="93"/>
      <c r="J718" s="93"/>
      <c r="K718" s="93"/>
      <c r="L718" s="93"/>
      <c r="M718" s="93"/>
      <c r="N718" s="94">
        <f>J718+K718+L718+MYCS[[#This Row],[Non contractual commitments]]</f>
        <v>0</v>
      </c>
      <c r="O718" s="93"/>
      <c r="P718" s="93"/>
      <c r="Q718" s="93"/>
      <c r="R718" s="93"/>
      <c r="S718" s="93"/>
      <c r="T718" s="93"/>
      <c r="U718" s="94">
        <f>SUM(MYCS[[#This Row],[FY26-27 sum (signed)]:[Cumulative spending to end FY 24/25]],MYCS[[#This Row],[Approved budget FY 25/26]])</f>
        <v>0</v>
      </c>
      <c r="V718" s="95">
        <f>MYCS[[#This Row],[Total Project Commitments]]-MYCS[[#This Row],[Total approved cost of the project by DC (Value in UGX)]]</f>
        <v>0</v>
      </c>
      <c r="W718" s="89"/>
      <c r="X718" s="89"/>
      <c r="Y718" s="89"/>
      <c r="Z718" s="96"/>
    </row>
    <row r="719" spans="1:26" ht="21" x14ac:dyDescent="0.45">
      <c r="A719" s="89"/>
      <c r="B719" s="90" t="str">
        <f ca="1">IFERROR(OFFSET(DC[[#Headers],[Code Project]],MATCH(MYCS[[#This Row],[Project Code and Name ]],DC[Code Project],0),-3),"")</f>
        <v/>
      </c>
      <c r="C719" s="89"/>
      <c r="D719" s="91" t="str">
        <f ca="1">IFERROR(OFFSET(DC[[#Headers],[Code Project]],MATCH(MYCS[[#This Row],[Project Code and Name ]],DC[Code Project],0),1),"")</f>
        <v/>
      </c>
      <c r="E719" s="92" t="str">
        <f ca="1">IFERROR(OFFSET(DC[[#Headers],[Code Project]],MATCH(MYCS[[#This Row],[Project Code and Name ]],DC[Code Project],0),6),"")</f>
        <v/>
      </c>
      <c r="F719" s="89"/>
      <c r="G719" s="89"/>
      <c r="H719" s="93"/>
      <c r="I719" s="93"/>
      <c r="J719" s="93"/>
      <c r="K719" s="93"/>
      <c r="L719" s="93"/>
      <c r="M719" s="93"/>
      <c r="N719" s="94">
        <f>J719+K719+L719+MYCS[[#This Row],[Non contractual commitments]]</f>
        <v>0</v>
      </c>
      <c r="O719" s="93"/>
      <c r="P719" s="93"/>
      <c r="Q719" s="93"/>
      <c r="R719" s="93"/>
      <c r="S719" s="93"/>
      <c r="T719" s="93"/>
      <c r="U719" s="94">
        <f>SUM(MYCS[[#This Row],[FY26-27 sum (signed)]:[Cumulative spending to end FY 24/25]],MYCS[[#This Row],[Approved budget FY 25/26]])</f>
        <v>0</v>
      </c>
      <c r="V719" s="95">
        <f>MYCS[[#This Row],[Total Project Commitments]]-MYCS[[#This Row],[Total approved cost of the project by DC (Value in UGX)]]</f>
        <v>0</v>
      </c>
      <c r="W719" s="89"/>
      <c r="X719" s="89"/>
      <c r="Y719" s="89"/>
      <c r="Z719" s="96"/>
    </row>
    <row r="720" spans="1:26" ht="21" x14ac:dyDescent="0.45">
      <c r="A720" s="89"/>
      <c r="B720" s="90" t="str">
        <f ca="1">IFERROR(OFFSET(DC[[#Headers],[Code Project]],MATCH(MYCS[[#This Row],[Project Code and Name ]],DC[Code Project],0),-3),"")</f>
        <v/>
      </c>
      <c r="C720" s="89"/>
      <c r="D720" s="91" t="str">
        <f ca="1">IFERROR(OFFSET(DC[[#Headers],[Code Project]],MATCH(MYCS[[#This Row],[Project Code and Name ]],DC[Code Project],0),1),"")</f>
        <v/>
      </c>
      <c r="E720" s="92" t="str">
        <f ca="1">IFERROR(OFFSET(DC[[#Headers],[Code Project]],MATCH(MYCS[[#This Row],[Project Code and Name ]],DC[Code Project],0),6),"")</f>
        <v/>
      </c>
      <c r="F720" s="89"/>
      <c r="G720" s="89"/>
      <c r="H720" s="93"/>
      <c r="I720" s="93"/>
      <c r="J720" s="93"/>
      <c r="K720" s="93"/>
      <c r="L720" s="93"/>
      <c r="M720" s="93"/>
      <c r="N720" s="94">
        <f>J720+K720+L720+MYCS[[#This Row],[Non contractual commitments]]</f>
        <v>0</v>
      </c>
      <c r="O720" s="93"/>
      <c r="P720" s="93"/>
      <c r="Q720" s="93"/>
      <c r="R720" s="93"/>
      <c r="S720" s="93"/>
      <c r="T720" s="93"/>
      <c r="U720" s="94">
        <f>SUM(MYCS[[#This Row],[FY26-27 sum (signed)]:[Cumulative spending to end FY 24/25]],MYCS[[#This Row],[Approved budget FY 25/26]])</f>
        <v>0</v>
      </c>
      <c r="V720" s="95">
        <f>MYCS[[#This Row],[Total Project Commitments]]-MYCS[[#This Row],[Total approved cost of the project by DC (Value in UGX)]]</f>
        <v>0</v>
      </c>
      <c r="W720" s="89"/>
      <c r="X720" s="89"/>
      <c r="Y720" s="89"/>
      <c r="Z720" s="96"/>
    </row>
    <row r="721" spans="1:26" ht="21" x14ac:dyDescent="0.45">
      <c r="A721" s="89"/>
      <c r="B721" s="90" t="str">
        <f ca="1">IFERROR(OFFSET(DC[[#Headers],[Code Project]],MATCH(MYCS[[#This Row],[Project Code and Name ]],DC[Code Project],0),-3),"")</f>
        <v/>
      </c>
      <c r="C721" s="89"/>
      <c r="D721" s="91" t="str">
        <f ca="1">IFERROR(OFFSET(DC[[#Headers],[Code Project]],MATCH(MYCS[[#This Row],[Project Code and Name ]],DC[Code Project],0),1),"")</f>
        <v/>
      </c>
      <c r="E721" s="92" t="str">
        <f ca="1">IFERROR(OFFSET(DC[[#Headers],[Code Project]],MATCH(MYCS[[#This Row],[Project Code and Name ]],DC[Code Project],0),6),"")</f>
        <v/>
      </c>
      <c r="F721" s="89"/>
      <c r="G721" s="89"/>
      <c r="H721" s="93"/>
      <c r="I721" s="93"/>
      <c r="J721" s="93"/>
      <c r="K721" s="93"/>
      <c r="L721" s="93"/>
      <c r="M721" s="93"/>
      <c r="N721" s="94">
        <f>J721+K721+L721+MYCS[[#This Row],[Non contractual commitments]]</f>
        <v>0</v>
      </c>
      <c r="O721" s="93"/>
      <c r="P721" s="93"/>
      <c r="Q721" s="93"/>
      <c r="R721" s="93"/>
      <c r="S721" s="93"/>
      <c r="T721" s="93"/>
      <c r="U721" s="94">
        <f>SUM(MYCS[[#This Row],[FY26-27 sum (signed)]:[Cumulative spending to end FY 24/25]],MYCS[[#This Row],[Approved budget FY 25/26]])</f>
        <v>0</v>
      </c>
      <c r="V721" s="95">
        <f>MYCS[[#This Row],[Total Project Commitments]]-MYCS[[#This Row],[Total approved cost of the project by DC (Value in UGX)]]</f>
        <v>0</v>
      </c>
      <c r="W721" s="89"/>
      <c r="X721" s="89"/>
      <c r="Y721" s="89"/>
      <c r="Z721" s="96"/>
    </row>
    <row r="722" spans="1:26" ht="21" x14ac:dyDescent="0.45">
      <c r="A722" s="89"/>
      <c r="B722" s="90" t="str">
        <f ca="1">IFERROR(OFFSET(DC[[#Headers],[Code Project]],MATCH(MYCS[[#This Row],[Project Code and Name ]],DC[Code Project],0),-3),"")</f>
        <v/>
      </c>
      <c r="C722" s="89"/>
      <c r="D722" s="91" t="str">
        <f ca="1">IFERROR(OFFSET(DC[[#Headers],[Code Project]],MATCH(MYCS[[#This Row],[Project Code and Name ]],DC[Code Project],0),1),"")</f>
        <v/>
      </c>
      <c r="E722" s="92" t="str">
        <f ca="1">IFERROR(OFFSET(DC[[#Headers],[Code Project]],MATCH(MYCS[[#This Row],[Project Code and Name ]],DC[Code Project],0),6),"")</f>
        <v/>
      </c>
      <c r="F722" s="89"/>
      <c r="G722" s="89"/>
      <c r="H722" s="93"/>
      <c r="I722" s="93"/>
      <c r="J722" s="93"/>
      <c r="K722" s="93"/>
      <c r="L722" s="93"/>
      <c r="M722" s="93"/>
      <c r="N722" s="94">
        <f>J722+K722+L722+MYCS[[#This Row],[Non contractual commitments]]</f>
        <v>0</v>
      </c>
      <c r="O722" s="93"/>
      <c r="P722" s="93"/>
      <c r="Q722" s="93"/>
      <c r="R722" s="93"/>
      <c r="S722" s="93"/>
      <c r="T722" s="93"/>
      <c r="U722" s="94">
        <f>SUM(MYCS[[#This Row],[FY26-27 sum (signed)]:[Cumulative spending to end FY 24/25]],MYCS[[#This Row],[Approved budget FY 25/26]])</f>
        <v>0</v>
      </c>
      <c r="V722" s="95">
        <f>MYCS[[#This Row],[Total Project Commitments]]-MYCS[[#This Row],[Total approved cost of the project by DC (Value in UGX)]]</f>
        <v>0</v>
      </c>
      <c r="W722" s="89"/>
      <c r="X722" s="89"/>
      <c r="Y722" s="89"/>
      <c r="Z722" s="96"/>
    </row>
    <row r="723" spans="1:26" ht="21" x14ac:dyDescent="0.45">
      <c r="A723" s="89"/>
      <c r="B723" s="90" t="str">
        <f ca="1">IFERROR(OFFSET(DC[[#Headers],[Code Project]],MATCH(MYCS[[#This Row],[Project Code and Name ]],DC[Code Project],0),-3),"")</f>
        <v/>
      </c>
      <c r="C723" s="89"/>
      <c r="D723" s="91" t="str">
        <f ca="1">IFERROR(OFFSET(DC[[#Headers],[Code Project]],MATCH(MYCS[[#This Row],[Project Code and Name ]],DC[Code Project],0),1),"")</f>
        <v/>
      </c>
      <c r="E723" s="92" t="str">
        <f ca="1">IFERROR(OFFSET(DC[[#Headers],[Code Project]],MATCH(MYCS[[#This Row],[Project Code and Name ]],DC[Code Project],0),6),"")</f>
        <v/>
      </c>
      <c r="F723" s="89"/>
      <c r="G723" s="89"/>
      <c r="H723" s="93"/>
      <c r="I723" s="93"/>
      <c r="J723" s="93"/>
      <c r="K723" s="93"/>
      <c r="L723" s="93"/>
      <c r="M723" s="93"/>
      <c r="N723" s="94">
        <f>J723+K723+L723+MYCS[[#This Row],[Non contractual commitments]]</f>
        <v>0</v>
      </c>
      <c r="O723" s="93"/>
      <c r="P723" s="93"/>
      <c r="Q723" s="93"/>
      <c r="R723" s="93"/>
      <c r="S723" s="93"/>
      <c r="T723" s="93"/>
      <c r="U723" s="94">
        <f>SUM(MYCS[[#This Row],[FY26-27 sum (signed)]:[Cumulative spending to end FY 24/25]],MYCS[[#This Row],[Approved budget FY 25/26]])</f>
        <v>0</v>
      </c>
      <c r="V723" s="95">
        <f>MYCS[[#This Row],[Total Project Commitments]]-MYCS[[#This Row],[Total approved cost of the project by DC (Value in UGX)]]</f>
        <v>0</v>
      </c>
      <c r="W723" s="89"/>
      <c r="X723" s="89"/>
      <c r="Y723" s="89"/>
      <c r="Z723" s="96"/>
    </row>
    <row r="724" spans="1:26" ht="21" x14ac:dyDescent="0.45">
      <c r="A724" s="89"/>
      <c r="B724" s="90" t="str">
        <f ca="1">IFERROR(OFFSET(DC[[#Headers],[Code Project]],MATCH(MYCS[[#This Row],[Project Code and Name ]],DC[Code Project],0),-3),"")</f>
        <v/>
      </c>
      <c r="C724" s="89"/>
      <c r="D724" s="91" t="str">
        <f ca="1">IFERROR(OFFSET(DC[[#Headers],[Code Project]],MATCH(MYCS[[#This Row],[Project Code and Name ]],DC[Code Project],0),1),"")</f>
        <v/>
      </c>
      <c r="E724" s="92" t="str">
        <f ca="1">IFERROR(OFFSET(DC[[#Headers],[Code Project]],MATCH(MYCS[[#This Row],[Project Code and Name ]],DC[Code Project],0),6),"")</f>
        <v/>
      </c>
      <c r="F724" s="89"/>
      <c r="G724" s="89"/>
      <c r="H724" s="93"/>
      <c r="I724" s="93"/>
      <c r="J724" s="93"/>
      <c r="K724" s="93"/>
      <c r="L724" s="93"/>
      <c r="M724" s="93"/>
      <c r="N724" s="94">
        <f>J724+K724+L724+MYCS[[#This Row],[Non contractual commitments]]</f>
        <v>0</v>
      </c>
      <c r="O724" s="93"/>
      <c r="P724" s="93"/>
      <c r="Q724" s="93"/>
      <c r="R724" s="93"/>
      <c r="S724" s="93"/>
      <c r="T724" s="93"/>
      <c r="U724" s="94">
        <f>SUM(MYCS[[#This Row],[FY26-27 sum (signed)]:[Cumulative spending to end FY 24/25]],MYCS[[#This Row],[Approved budget FY 25/26]])</f>
        <v>0</v>
      </c>
      <c r="V724" s="95">
        <f>MYCS[[#This Row],[Total Project Commitments]]-MYCS[[#This Row],[Total approved cost of the project by DC (Value in UGX)]]</f>
        <v>0</v>
      </c>
      <c r="W724" s="89"/>
      <c r="X724" s="89"/>
      <c r="Y724" s="89"/>
      <c r="Z724" s="96"/>
    </row>
    <row r="725" spans="1:26" ht="21" x14ac:dyDescent="0.45">
      <c r="A725" s="89"/>
      <c r="B725" s="90" t="str">
        <f ca="1">IFERROR(OFFSET(DC[[#Headers],[Code Project]],MATCH(MYCS[[#This Row],[Project Code and Name ]],DC[Code Project],0),-3),"")</f>
        <v/>
      </c>
      <c r="C725" s="89"/>
      <c r="D725" s="91" t="str">
        <f ca="1">IFERROR(OFFSET(DC[[#Headers],[Code Project]],MATCH(MYCS[[#This Row],[Project Code and Name ]],DC[Code Project],0),1),"")</f>
        <v/>
      </c>
      <c r="E725" s="92" t="str">
        <f ca="1">IFERROR(OFFSET(DC[[#Headers],[Code Project]],MATCH(MYCS[[#This Row],[Project Code and Name ]],DC[Code Project],0),6),"")</f>
        <v/>
      </c>
      <c r="F725" s="89"/>
      <c r="G725" s="89"/>
      <c r="H725" s="93"/>
      <c r="I725" s="93"/>
      <c r="J725" s="93"/>
      <c r="K725" s="93"/>
      <c r="L725" s="93"/>
      <c r="M725" s="93"/>
      <c r="N725" s="94">
        <f>J725+K725+L725+MYCS[[#This Row],[Non contractual commitments]]</f>
        <v>0</v>
      </c>
      <c r="O725" s="93"/>
      <c r="P725" s="93"/>
      <c r="Q725" s="93"/>
      <c r="R725" s="93"/>
      <c r="S725" s="93"/>
      <c r="T725" s="93"/>
      <c r="U725" s="94">
        <f>SUM(MYCS[[#This Row],[FY26-27 sum (signed)]:[Cumulative spending to end FY 24/25]],MYCS[[#This Row],[Approved budget FY 25/26]])</f>
        <v>0</v>
      </c>
      <c r="V725" s="95">
        <f>MYCS[[#This Row],[Total Project Commitments]]-MYCS[[#This Row],[Total approved cost of the project by DC (Value in UGX)]]</f>
        <v>0</v>
      </c>
      <c r="W725" s="89"/>
      <c r="X725" s="89"/>
      <c r="Y725" s="89"/>
      <c r="Z725" s="96"/>
    </row>
    <row r="726" spans="1:26" ht="21" x14ac:dyDescent="0.45">
      <c r="A726" s="89"/>
      <c r="B726" s="90" t="str">
        <f ca="1">IFERROR(OFFSET(DC[[#Headers],[Code Project]],MATCH(MYCS[[#This Row],[Project Code and Name ]],DC[Code Project],0),-3),"")</f>
        <v/>
      </c>
      <c r="C726" s="89"/>
      <c r="D726" s="91" t="str">
        <f ca="1">IFERROR(OFFSET(DC[[#Headers],[Code Project]],MATCH(MYCS[[#This Row],[Project Code and Name ]],DC[Code Project],0),1),"")</f>
        <v/>
      </c>
      <c r="E726" s="92" t="str">
        <f ca="1">IFERROR(OFFSET(DC[[#Headers],[Code Project]],MATCH(MYCS[[#This Row],[Project Code and Name ]],DC[Code Project],0),6),"")</f>
        <v/>
      </c>
      <c r="F726" s="89"/>
      <c r="G726" s="89"/>
      <c r="H726" s="93"/>
      <c r="I726" s="93"/>
      <c r="J726" s="93"/>
      <c r="K726" s="93"/>
      <c r="L726" s="93"/>
      <c r="M726" s="93"/>
      <c r="N726" s="94">
        <f>J726+K726+L726+MYCS[[#This Row],[Non contractual commitments]]</f>
        <v>0</v>
      </c>
      <c r="O726" s="93"/>
      <c r="P726" s="93"/>
      <c r="Q726" s="93"/>
      <c r="R726" s="93"/>
      <c r="S726" s="93"/>
      <c r="T726" s="93"/>
      <c r="U726" s="94">
        <f>SUM(MYCS[[#This Row],[FY26-27 sum (signed)]:[Cumulative spending to end FY 24/25]],MYCS[[#This Row],[Approved budget FY 25/26]])</f>
        <v>0</v>
      </c>
      <c r="V726" s="95">
        <f>MYCS[[#This Row],[Total Project Commitments]]-MYCS[[#This Row],[Total approved cost of the project by DC (Value in UGX)]]</f>
        <v>0</v>
      </c>
      <c r="W726" s="89"/>
      <c r="X726" s="89"/>
      <c r="Y726" s="89"/>
      <c r="Z726" s="96"/>
    </row>
    <row r="727" spans="1:26" ht="21" x14ac:dyDescent="0.45">
      <c r="A727" s="89"/>
      <c r="B727" s="90" t="str">
        <f ca="1">IFERROR(OFFSET(DC[[#Headers],[Code Project]],MATCH(MYCS[[#This Row],[Project Code and Name ]],DC[Code Project],0),-3),"")</f>
        <v/>
      </c>
      <c r="C727" s="89"/>
      <c r="D727" s="91" t="str">
        <f ca="1">IFERROR(OFFSET(DC[[#Headers],[Code Project]],MATCH(MYCS[[#This Row],[Project Code and Name ]],DC[Code Project],0),1),"")</f>
        <v/>
      </c>
      <c r="E727" s="92" t="str">
        <f ca="1">IFERROR(OFFSET(DC[[#Headers],[Code Project]],MATCH(MYCS[[#This Row],[Project Code and Name ]],DC[Code Project],0),6),"")</f>
        <v/>
      </c>
      <c r="F727" s="89"/>
      <c r="G727" s="89"/>
      <c r="H727" s="93"/>
      <c r="I727" s="93"/>
      <c r="J727" s="93"/>
      <c r="K727" s="93"/>
      <c r="L727" s="93"/>
      <c r="M727" s="93"/>
      <c r="N727" s="94">
        <f>J727+K727+L727+MYCS[[#This Row],[Non contractual commitments]]</f>
        <v>0</v>
      </c>
      <c r="O727" s="93"/>
      <c r="P727" s="93"/>
      <c r="Q727" s="93"/>
      <c r="R727" s="93"/>
      <c r="S727" s="93"/>
      <c r="T727" s="93"/>
      <c r="U727" s="94">
        <f>SUM(MYCS[[#This Row],[FY26-27 sum (signed)]:[Cumulative spending to end FY 24/25]],MYCS[[#This Row],[Approved budget FY 25/26]])</f>
        <v>0</v>
      </c>
      <c r="V727" s="95">
        <f>MYCS[[#This Row],[Total Project Commitments]]-MYCS[[#This Row],[Total approved cost of the project by DC (Value in UGX)]]</f>
        <v>0</v>
      </c>
      <c r="W727" s="89"/>
      <c r="X727" s="89"/>
      <c r="Y727" s="89"/>
      <c r="Z727" s="96"/>
    </row>
    <row r="728" spans="1:26" ht="21" x14ac:dyDescent="0.45">
      <c r="A728" s="89"/>
      <c r="B728" s="90" t="str">
        <f ca="1">IFERROR(OFFSET(DC[[#Headers],[Code Project]],MATCH(MYCS[[#This Row],[Project Code and Name ]],DC[Code Project],0),-3),"")</f>
        <v/>
      </c>
      <c r="C728" s="89"/>
      <c r="D728" s="91" t="str">
        <f ca="1">IFERROR(OFFSET(DC[[#Headers],[Code Project]],MATCH(MYCS[[#This Row],[Project Code and Name ]],DC[Code Project],0),1),"")</f>
        <v/>
      </c>
      <c r="E728" s="92" t="str">
        <f ca="1">IFERROR(OFFSET(DC[[#Headers],[Code Project]],MATCH(MYCS[[#This Row],[Project Code and Name ]],DC[Code Project],0),6),"")</f>
        <v/>
      </c>
      <c r="F728" s="89"/>
      <c r="G728" s="89"/>
      <c r="H728" s="93"/>
      <c r="I728" s="93"/>
      <c r="J728" s="93"/>
      <c r="K728" s="93"/>
      <c r="L728" s="93"/>
      <c r="M728" s="93"/>
      <c r="N728" s="94">
        <f>J728+K728+L728+MYCS[[#This Row],[Non contractual commitments]]</f>
        <v>0</v>
      </c>
      <c r="O728" s="93"/>
      <c r="P728" s="93"/>
      <c r="Q728" s="93"/>
      <c r="R728" s="93"/>
      <c r="S728" s="93"/>
      <c r="T728" s="93"/>
      <c r="U728" s="94">
        <f>SUM(MYCS[[#This Row],[FY26-27 sum (signed)]:[Cumulative spending to end FY 24/25]],MYCS[[#This Row],[Approved budget FY 25/26]])</f>
        <v>0</v>
      </c>
      <c r="V728" s="95">
        <f>MYCS[[#This Row],[Total Project Commitments]]-MYCS[[#This Row],[Total approved cost of the project by DC (Value in UGX)]]</f>
        <v>0</v>
      </c>
      <c r="W728" s="89"/>
      <c r="X728" s="89"/>
      <c r="Y728" s="89"/>
      <c r="Z728" s="96"/>
    </row>
    <row r="729" spans="1:26" ht="21" x14ac:dyDescent="0.45">
      <c r="A729" s="89"/>
      <c r="B729" s="90" t="str">
        <f ca="1">IFERROR(OFFSET(DC[[#Headers],[Code Project]],MATCH(MYCS[[#This Row],[Project Code and Name ]],DC[Code Project],0),-3),"")</f>
        <v/>
      </c>
      <c r="C729" s="89"/>
      <c r="D729" s="91" t="str">
        <f ca="1">IFERROR(OFFSET(DC[[#Headers],[Code Project]],MATCH(MYCS[[#This Row],[Project Code and Name ]],DC[Code Project],0),1),"")</f>
        <v/>
      </c>
      <c r="E729" s="92" t="str">
        <f ca="1">IFERROR(OFFSET(DC[[#Headers],[Code Project]],MATCH(MYCS[[#This Row],[Project Code and Name ]],DC[Code Project],0),6),"")</f>
        <v/>
      </c>
      <c r="F729" s="89"/>
      <c r="G729" s="89"/>
      <c r="H729" s="93"/>
      <c r="I729" s="93"/>
      <c r="J729" s="93"/>
      <c r="K729" s="93"/>
      <c r="L729" s="93"/>
      <c r="M729" s="93"/>
      <c r="N729" s="94">
        <f>J729+K729+L729+MYCS[[#This Row],[Non contractual commitments]]</f>
        <v>0</v>
      </c>
      <c r="O729" s="93"/>
      <c r="P729" s="93"/>
      <c r="Q729" s="93"/>
      <c r="R729" s="93"/>
      <c r="S729" s="93"/>
      <c r="T729" s="93"/>
      <c r="U729" s="94">
        <f>SUM(MYCS[[#This Row],[FY26-27 sum (signed)]:[Cumulative spending to end FY 24/25]],MYCS[[#This Row],[Approved budget FY 25/26]])</f>
        <v>0</v>
      </c>
      <c r="V729" s="95">
        <f>MYCS[[#This Row],[Total Project Commitments]]-MYCS[[#This Row],[Total approved cost of the project by DC (Value in UGX)]]</f>
        <v>0</v>
      </c>
      <c r="W729" s="89"/>
      <c r="X729" s="89"/>
      <c r="Y729" s="89"/>
      <c r="Z729" s="96"/>
    </row>
    <row r="730" spans="1:26" ht="21" x14ac:dyDescent="0.45">
      <c r="A730" s="89"/>
      <c r="B730" s="90" t="str">
        <f ca="1">IFERROR(OFFSET(DC[[#Headers],[Code Project]],MATCH(MYCS[[#This Row],[Project Code and Name ]],DC[Code Project],0),-3),"")</f>
        <v/>
      </c>
      <c r="C730" s="89"/>
      <c r="D730" s="91" t="str">
        <f ca="1">IFERROR(OFFSET(DC[[#Headers],[Code Project]],MATCH(MYCS[[#This Row],[Project Code and Name ]],DC[Code Project],0),1),"")</f>
        <v/>
      </c>
      <c r="E730" s="92" t="str">
        <f ca="1">IFERROR(OFFSET(DC[[#Headers],[Code Project]],MATCH(MYCS[[#This Row],[Project Code and Name ]],DC[Code Project],0),6),"")</f>
        <v/>
      </c>
      <c r="F730" s="89"/>
      <c r="G730" s="89"/>
      <c r="H730" s="93"/>
      <c r="I730" s="93"/>
      <c r="J730" s="93"/>
      <c r="K730" s="93"/>
      <c r="L730" s="93"/>
      <c r="M730" s="93"/>
      <c r="N730" s="94">
        <f>J730+K730+L730+MYCS[[#This Row],[Non contractual commitments]]</f>
        <v>0</v>
      </c>
      <c r="O730" s="93"/>
      <c r="P730" s="93"/>
      <c r="Q730" s="93"/>
      <c r="R730" s="93"/>
      <c r="S730" s="93"/>
      <c r="T730" s="93"/>
      <c r="U730" s="94">
        <f>SUM(MYCS[[#This Row],[FY26-27 sum (signed)]:[Cumulative spending to end FY 24/25]],MYCS[[#This Row],[Approved budget FY 25/26]])</f>
        <v>0</v>
      </c>
      <c r="V730" s="95">
        <f>MYCS[[#This Row],[Total Project Commitments]]-MYCS[[#This Row],[Total approved cost of the project by DC (Value in UGX)]]</f>
        <v>0</v>
      </c>
      <c r="W730" s="89"/>
      <c r="X730" s="89"/>
      <c r="Y730" s="89"/>
      <c r="Z730" s="96"/>
    </row>
    <row r="731" spans="1:26" ht="21" x14ac:dyDescent="0.45">
      <c r="A731" s="89"/>
      <c r="B731" s="90" t="str">
        <f ca="1">IFERROR(OFFSET(DC[[#Headers],[Code Project]],MATCH(MYCS[[#This Row],[Project Code and Name ]],DC[Code Project],0),-3),"")</f>
        <v/>
      </c>
      <c r="C731" s="89"/>
      <c r="D731" s="91" t="str">
        <f ca="1">IFERROR(OFFSET(DC[[#Headers],[Code Project]],MATCH(MYCS[[#This Row],[Project Code and Name ]],DC[Code Project],0),1),"")</f>
        <v/>
      </c>
      <c r="E731" s="92" t="str">
        <f ca="1">IFERROR(OFFSET(DC[[#Headers],[Code Project]],MATCH(MYCS[[#This Row],[Project Code and Name ]],DC[Code Project],0),6),"")</f>
        <v/>
      </c>
      <c r="F731" s="89"/>
      <c r="G731" s="89"/>
      <c r="H731" s="93"/>
      <c r="I731" s="93"/>
      <c r="J731" s="93"/>
      <c r="K731" s="93"/>
      <c r="L731" s="93"/>
      <c r="M731" s="93"/>
      <c r="N731" s="94">
        <f>J731+K731+L731+MYCS[[#This Row],[Non contractual commitments]]</f>
        <v>0</v>
      </c>
      <c r="O731" s="93"/>
      <c r="P731" s="93"/>
      <c r="Q731" s="93"/>
      <c r="R731" s="93"/>
      <c r="S731" s="93"/>
      <c r="T731" s="93"/>
      <c r="U731" s="94">
        <f>SUM(MYCS[[#This Row],[FY26-27 sum (signed)]:[Cumulative spending to end FY 24/25]],MYCS[[#This Row],[Approved budget FY 25/26]])</f>
        <v>0</v>
      </c>
      <c r="V731" s="95">
        <f>MYCS[[#This Row],[Total Project Commitments]]-MYCS[[#This Row],[Total approved cost of the project by DC (Value in UGX)]]</f>
        <v>0</v>
      </c>
      <c r="W731" s="89"/>
      <c r="X731" s="89"/>
      <c r="Y731" s="89"/>
      <c r="Z731" s="96"/>
    </row>
    <row r="732" spans="1:26" ht="21" x14ac:dyDescent="0.45">
      <c r="A732" s="89"/>
      <c r="B732" s="90" t="str">
        <f ca="1">IFERROR(OFFSET(DC[[#Headers],[Code Project]],MATCH(MYCS[[#This Row],[Project Code and Name ]],DC[Code Project],0),-3),"")</f>
        <v/>
      </c>
      <c r="C732" s="89"/>
      <c r="D732" s="91" t="str">
        <f ca="1">IFERROR(OFFSET(DC[[#Headers],[Code Project]],MATCH(MYCS[[#This Row],[Project Code and Name ]],DC[Code Project],0),1),"")</f>
        <v/>
      </c>
      <c r="E732" s="92" t="str">
        <f ca="1">IFERROR(OFFSET(DC[[#Headers],[Code Project]],MATCH(MYCS[[#This Row],[Project Code and Name ]],DC[Code Project],0),6),"")</f>
        <v/>
      </c>
      <c r="F732" s="89"/>
      <c r="G732" s="89"/>
      <c r="H732" s="93"/>
      <c r="I732" s="93"/>
      <c r="J732" s="93"/>
      <c r="K732" s="93"/>
      <c r="L732" s="93"/>
      <c r="M732" s="93"/>
      <c r="N732" s="94">
        <f>J732+K732+L732+MYCS[[#This Row],[Non contractual commitments]]</f>
        <v>0</v>
      </c>
      <c r="O732" s="93"/>
      <c r="P732" s="93"/>
      <c r="Q732" s="93"/>
      <c r="R732" s="93"/>
      <c r="S732" s="93"/>
      <c r="T732" s="93"/>
      <c r="U732" s="94">
        <f>SUM(MYCS[[#This Row],[FY26-27 sum (signed)]:[Cumulative spending to end FY 24/25]],MYCS[[#This Row],[Approved budget FY 25/26]])</f>
        <v>0</v>
      </c>
      <c r="V732" s="95">
        <f>MYCS[[#This Row],[Total Project Commitments]]-MYCS[[#This Row],[Total approved cost of the project by DC (Value in UGX)]]</f>
        <v>0</v>
      </c>
      <c r="W732" s="89"/>
      <c r="X732" s="89"/>
      <c r="Y732" s="89"/>
      <c r="Z732" s="96"/>
    </row>
    <row r="733" spans="1:26" ht="21" x14ac:dyDescent="0.45">
      <c r="A733" s="89"/>
      <c r="B733" s="90" t="str">
        <f ca="1">IFERROR(OFFSET(DC[[#Headers],[Code Project]],MATCH(MYCS[[#This Row],[Project Code and Name ]],DC[Code Project],0),-3),"")</f>
        <v/>
      </c>
      <c r="C733" s="89"/>
      <c r="D733" s="91" t="str">
        <f ca="1">IFERROR(OFFSET(DC[[#Headers],[Code Project]],MATCH(MYCS[[#This Row],[Project Code and Name ]],DC[Code Project],0),1),"")</f>
        <v/>
      </c>
      <c r="E733" s="92" t="str">
        <f ca="1">IFERROR(OFFSET(DC[[#Headers],[Code Project]],MATCH(MYCS[[#This Row],[Project Code and Name ]],DC[Code Project],0),6),"")</f>
        <v/>
      </c>
      <c r="F733" s="89"/>
      <c r="G733" s="89"/>
      <c r="H733" s="93"/>
      <c r="I733" s="93"/>
      <c r="J733" s="93"/>
      <c r="K733" s="93"/>
      <c r="L733" s="93"/>
      <c r="M733" s="93"/>
      <c r="N733" s="94">
        <f>J733+K733+L733+MYCS[[#This Row],[Non contractual commitments]]</f>
        <v>0</v>
      </c>
      <c r="O733" s="93"/>
      <c r="P733" s="93"/>
      <c r="Q733" s="93"/>
      <c r="R733" s="93"/>
      <c r="S733" s="93"/>
      <c r="T733" s="93"/>
      <c r="U733" s="94">
        <f>SUM(MYCS[[#This Row],[FY26-27 sum (signed)]:[Cumulative spending to end FY 24/25]],MYCS[[#This Row],[Approved budget FY 25/26]])</f>
        <v>0</v>
      </c>
      <c r="V733" s="95">
        <f>MYCS[[#This Row],[Total Project Commitments]]-MYCS[[#This Row],[Total approved cost of the project by DC (Value in UGX)]]</f>
        <v>0</v>
      </c>
      <c r="W733" s="89"/>
      <c r="X733" s="89"/>
      <c r="Y733" s="89"/>
      <c r="Z733" s="96"/>
    </row>
    <row r="734" spans="1:26" ht="21" x14ac:dyDescent="0.45">
      <c r="A734" s="89"/>
      <c r="B734" s="90" t="str">
        <f ca="1">IFERROR(OFFSET(DC[[#Headers],[Code Project]],MATCH(MYCS[[#This Row],[Project Code and Name ]],DC[Code Project],0),-3),"")</f>
        <v/>
      </c>
      <c r="C734" s="89"/>
      <c r="D734" s="91" t="str">
        <f ca="1">IFERROR(OFFSET(DC[[#Headers],[Code Project]],MATCH(MYCS[[#This Row],[Project Code and Name ]],DC[Code Project],0),1),"")</f>
        <v/>
      </c>
      <c r="E734" s="92" t="str">
        <f ca="1">IFERROR(OFFSET(DC[[#Headers],[Code Project]],MATCH(MYCS[[#This Row],[Project Code and Name ]],DC[Code Project],0),6),"")</f>
        <v/>
      </c>
      <c r="F734" s="89"/>
      <c r="G734" s="89"/>
      <c r="H734" s="93"/>
      <c r="I734" s="93"/>
      <c r="J734" s="93"/>
      <c r="K734" s="93"/>
      <c r="L734" s="93"/>
      <c r="M734" s="93"/>
      <c r="N734" s="94">
        <f>J734+K734+L734+MYCS[[#This Row],[Non contractual commitments]]</f>
        <v>0</v>
      </c>
      <c r="O734" s="93"/>
      <c r="P734" s="93"/>
      <c r="Q734" s="93"/>
      <c r="R734" s="93"/>
      <c r="S734" s="93"/>
      <c r="T734" s="93"/>
      <c r="U734" s="94">
        <f>SUM(MYCS[[#This Row],[FY26-27 sum (signed)]:[Cumulative spending to end FY 24/25]],MYCS[[#This Row],[Approved budget FY 25/26]])</f>
        <v>0</v>
      </c>
      <c r="V734" s="95">
        <f>MYCS[[#This Row],[Total Project Commitments]]-MYCS[[#This Row],[Total approved cost of the project by DC (Value in UGX)]]</f>
        <v>0</v>
      </c>
      <c r="W734" s="89"/>
      <c r="X734" s="89"/>
      <c r="Y734" s="89"/>
      <c r="Z734" s="96"/>
    </row>
    <row r="735" spans="1:26" ht="21" x14ac:dyDescent="0.45">
      <c r="A735" s="89"/>
      <c r="B735" s="90" t="str">
        <f ca="1">IFERROR(OFFSET(DC[[#Headers],[Code Project]],MATCH(MYCS[[#This Row],[Project Code and Name ]],DC[Code Project],0),-3),"")</f>
        <v/>
      </c>
      <c r="C735" s="89"/>
      <c r="D735" s="91" t="str">
        <f ca="1">IFERROR(OFFSET(DC[[#Headers],[Code Project]],MATCH(MYCS[[#This Row],[Project Code and Name ]],DC[Code Project],0),1),"")</f>
        <v/>
      </c>
      <c r="E735" s="92" t="str">
        <f ca="1">IFERROR(OFFSET(DC[[#Headers],[Code Project]],MATCH(MYCS[[#This Row],[Project Code and Name ]],DC[Code Project],0),6),"")</f>
        <v/>
      </c>
      <c r="F735" s="89"/>
      <c r="G735" s="89"/>
      <c r="H735" s="93"/>
      <c r="I735" s="93"/>
      <c r="J735" s="93"/>
      <c r="K735" s="93"/>
      <c r="L735" s="93"/>
      <c r="M735" s="93"/>
      <c r="N735" s="94">
        <f>J735+K735+L735+MYCS[[#This Row],[Non contractual commitments]]</f>
        <v>0</v>
      </c>
      <c r="O735" s="93"/>
      <c r="P735" s="93"/>
      <c r="Q735" s="93"/>
      <c r="R735" s="93"/>
      <c r="S735" s="93"/>
      <c r="T735" s="93"/>
      <c r="U735" s="94">
        <f>SUM(MYCS[[#This Row],[FY26-27 sum (signed)]:[Cumulative spending to end FY 24/25]],MYCS[[#This Row],[Approved budget FY 25/26]])</f>
        <v>0</v>
      </c>
      <c r="V735" s="95">
        <f>MYCS[[#This Row],[Total Project Commitments]]-MYCS[[#This Row],[Total approved cost of the project by DC (Value in UGX)]]</f>
        <v>0</v>
      </c>
      <c r="W735" s="89"/>
      <c r="X735" s="89"/>
      <c r="Y735" s="89"/>
      <c r="Z735" s="96"/>
    </row>
    <row r="736" spans="1:26" ht="21" x14ac:dyDescent="0.45">
      <c r="A736" s="89"/>
      <c r="B736" s="90" t="str">
        <f ca="1">IFERROR(OFFSET(DC[[#Headers],[Code Project]],MATCH(MYCS[[#This Row],[Project Code and Name ]],DC[Code Project],0),-3),"")</f>
        <v/>
      </c>
      <c r="C736" s="89"/>
      <c r="D736" s="91" t="str">
        <f ca="1">IFERROR(OFFSET(DC[[#Headers],[Code Project]],MATCH(MYCS[[#This Row],[Project Code and Name ]],DC[Code Project],0),1),"")</f>
        <v/>
      </c>
      <c r="E736" s="92" t="str">
        <f ca="1">IFERROR(OFFSET(DC[[#Headers],[Code Project]],MATCH(MYCS[[#This Row],[Project Code and Name ]],DC[Code Project],0),6),"")</f>
        <v/>
      </c>
      <c r="F736" s="89"/>
      <c r="G736" s="89"/>
      <c r="H736" s="93"/>
      <c r="I736" s="93"/>
      <c r="J736" s="93"/>
      <c r="K736" s="93"/>
      <c r="L736" s="93"/>
      <c r="M736" s="93"/>
      <c r="N736" s="94">
        <f>J736+K736+L736+MYCS[[#This Row],[Non contractual commitments]]</f>
        <v>0</v>
      </c>
      <c r="O736" s="93"/>
      <c r="P736" s="93"/>
      <c r="Q736" s="93"/>
      <c r="R736" s="93"/>
      <c r="S736" s="93"/>
      <c r="T736" s="93"/>
      <c r="U736" s="94">
        <f>SUM(MYCS[[#This Row],[FY26-27 sum (signed)]:[Cumulative spending to end FY 24/25]],MYCS[[#This Row],[Approved budget FY 25/26]])</f>
        <v>0</v>
      </c>
      <c r="V736" s="95">
        <f>MYCS[[#This Row],[Total Project Commitments]]-MYCS[[#This Row],[Total approved cost of the project by DC (Value in UGX)]]</f>
        <v>0</v>
      </c>
      <c r="W736" s="89"/>
      <c r="X736" s="89"/>
      <c r="Y736" s="89"/>
      <c r="Z736" s="96"/>
    </row>
    <row r="737" spans="1:26" ht="21" x14ac:dyDescent="0.45">
      <c r="A737" s="89"/>
      <c r="B737" s="90" t="str">
        <f ca="1">IFERROR(OFFSET(DC[[#Headers],[Code Project]],MATCH(MYCS[[#This Row],[Project Code and Name ]],DC[Code Project],0),-3),"")</f>
        <v/>
      </c>
      <c r="C737" s="89"/>
      <c r="D737" s="91" t="str">
        <f ca="1">IFERROR(OFFSET(DC[[#Headers],[Code Project]],MATCH(MYCS[[#This Row],[Project Code and Name ]],DC[Code Project],0),1),"")</f>
        <v/>
      </c>
      <c r="E737" s="92" t="str">
        <f ca="1">IFERROR(OFFSET(DC[[#Headers],[Code Project]],MATCH(MYCS[[#This Row],[Project Code and Name ]],DC[Code Project],0),6),"")</f>
        <v/>
      </c>
      <c r="F737" s="89"/>
      <c r="G737" s="89"/>
      <c r="H737" s="93"/>
      <c r="I737" s="93"/>
      <c r="J737" s="93"/>
      <c r="K737" s="93"/>
      <c r="L737" s="93"/>
      <c r="M737" s="93"/>
      <c r="N737" s="94">
        <f>J737+K737+L737+MYCS[[#This Row],[Non contractual commitments]]</f>
        <v>0</v>
      </c>
      <c r="O737" s="93"/>
      <c r="P737" s="93"/>
      <c r="Q737" s="93"/>
      <c r="R737" s="93"/>
      <c r="S737" s="93"/>
      <c r="T737" s="93"/>
      <c r="U737" s="94">
        <f>SUM(MYCS[[#This Row],[FY26-27 sum (signed)]:[Cumulative spending to end FY 24/25]],MYCS[[#This Row],[Approved budget FY 25/26]])</f>
        <v>0</v>
      </c>
      <c r="V737" s="95">
        <f>MYCS[[#This Row],[Total Project Commitments]]-MYCS[[#This Row],[Total approved cost of the project by DC (Value in UGX)]]</f>
        <v>0</v>
      </c>
      <c r="W737" s="89"/>
      <c r="X737" s="89"/>
      <c r="Y737" s="89"/>
      <c r="Z737" s="96"/>
    </row>
    <row r="738" spans="1:26" ht="21" x14ac:dyDescent="0.45">
      <c r="A738" s="89"/>
      <c r="B738" s="90" t="str">
        <f ca="1">IFERROR(OFFSET(DC[[#Headers],[Code Project]],MATCH(MYCS[[#This Row],[Project Code and Name ]],DC[Code Project],0),-3),"")</f>
        <v/>
      </c>
      <c r="C738" s="89"/>
      <c r="D738" s="91" t="str">
        <f ca="1">IFERROR(OFFSET(DC[[#Headers],[Code Project]],MATCH(MYCS[[#This Row],[Project Code and Name ]],DC[Code Project],0),1),"")</f>
        <v/>
      </c>
      <c r="E738" s="92" t="str">
        <f ca="1">IFERROR(OFFSET(DC[[#Headers],[Code Project]],MATCH(MYCS[[#This Row],[Project Code and Name ]],DC[Code Project],0),6),"")</f>
        <v/>
      </c>
      <c r="F738" s="89"/>
      <c r="G738" s="89"/>
      <c r="H738" s="93"/>
      <c r="I738" s="93"/>
      <c r="J738" s="93"/>
      <c r="K738" s="93"/>
      <c r="L738" s="93"/>
      <c r="M738" s="93"/>
      <c r="N738" s="94">
        <f>J738+K738+L738+MYCS[[#This Row],[Non contractual commitments]]</f>
        <v>0</v>
      </c>
      <c r="O738" s="93"/>
      <c r="P738" s="93"/>
      <c r="Q738" s="93"/>
      <c r="R738" s="93"/>
      <c r="S738" s="93"/>
      <c r="T738" s="93"/>
      <c r="U738" s="94">
        <f>SUM(MYCS[[#This Row],[FY26-27 sum (signed)]:[Cumulative spending to end FY 24/25]],MYCS[[#This Row],[Approved budget FY 25/26]])</f>
        <v>0</v>
      </c>
      <c r="V738" s="95">
        <f>MYCS[[#This Row],[Total Project Commitments]]-MYCS[[#This Row],[Total approved cost of the project by DC (Value in UGX)]]</f>
        <v>0</v>
      </c>
      <c r="W738" s="89"/>
      <c r="X738" s="89"/>
      <c r="Y738" s="89"/>
      <c r="Z738" s="96"/>
    </row>
    <row r="739" spans="1:26" ht="21" x14ac:dyDescent="0.45">
      <c r="A739" s="89"/>
      <c r="B739" s="90" t="str">
        <f ca="1">IFERROR(OFFSET(DC[[#Headers],[Code Project]],MATCH(MYCS[[#This Row],[Project Code and Name ]],DC[Code Project],0),-3),"")</f>
        <v/>
      </c>
      <c r="C739" s="89"/>
      <c r="D739" s="91" t="str">
        <f ca="1">IFERROR(OFFSET(DC[[#Headers],[Code Project]],MATCH(MYCS[[#This Row],[Project Code and Name ]],DC[Code Project],0),1),"")</f>
        <v/>
      </c>
      <c r="E739" s="92" t="str">
        <f ca="1">IFERROR(OFFSET(DC[[#Headers],[Code Project]],MATCH(MYCS[[#This Row],[Project Code and Name ]],DC[Code Project],0),6),"")</f>
        <v/>
      </c>
      <c r="F739" s="89"/>
      <c r="G739" s="89"/>
      <c r="H739" s="93"/>
      <c r="I739" s="93"/>
      <c r="J739" s="93"/>
      <c r="K739" s="93"/>
      <c r="L739" s="93"/>
      <c r="M739" s="93"/>
      <c r="N739" s="94">
        <f>J739+K739+L739+MYCS[[#This Row],[Non contractual commitments]]</f>
        <v>0</v>
      </c>
      <c r="O739" s="93"/>
      <c r="P739" s="93"/>
      <c r="Q739" s="93"/>
      <c r="R739" s="93"/>
      <c r="S739" s="93"/>
      <c r="T739" s="93"/>
      <c r="U739" s="94">
        <f>SUM(MYCS[[#This Row],[FY26-27 sum (signed)]:[Cumulative spending to end FY 24/25]],MYCS[[#This Row],[Approved budget FY 25/26]])</f>
        <v>0</v>
      </c>
      <c r="V739" s="95">
        <f>MYCS[[#This Row],[Total Project Commitments]]-MYCS[[#This Row],[Total approved cost of the project by DC (Value in UGX)]]</f>
        <v>0</v>
      </c>
      <c r="W739" s="89"/>
      <c r="X739" s="89"/>
      <c r="Y739" s="89"/>
      <c r="Z739" s="96"/>
    </row>
    <row r="740" spans="1:26" ht="21" x14ac:dyDescent="0.45">
      <c r="A740" s="89"/>
      <c r="B740" s="90" t="str">
        <f ca="1">IFERROR(OFFSET(DC[[#Headers],[Code Project]],MATCH(MYCS[[#This Row],[Project Code and Name ]],DC[Code Project],0),-3),"")</f>
        <v/>
      </c>
      <c r="C740" s="89"/>
      <c r="D740" s="91" t="str">
        <f ca="1">IFERROR(OFFSET(DC[[#Headers],[Code Project]],MATCH(MYCS[[#This Row],[Project Code and Name ]],DC[Code Project],0),1),"")</f>
        <v/>
      </c>
      <c r="E740" s="92" t="str">
        <f ca="1">IFERROR(OFFSET(DC[[#Headers],[Code Project]],MATCH(MYCS[[#This Row],[Project Code and Name ]],DC[Code Project],0),6),"")</f>
        <v/>
      </c>
      <c r="F740" s="89"/>
      <c r="G740" s="89"/>
      <c r="H740" s="93"/>
      <c r="I740" s="93"/>
      <c r="J740" s="93"/>
      <c r="K740" s="93"/>
      <c r="L740" s="93"/>
      <c r="M740" s="93"/>
      <c r="N740" s="94">
        <f>J740+K740+L740+MYCS[[#This Row],[Non contractual commitments]]</f>
        <v>0</v>
      </c>
      <c r="O740" s="93"/>
      <c r="P740" s="93"/>
      <c r="Q740" s="93"/>
      <c r="R740" s="93"/>
      <c r="S740" s="93"/>
      <c r="T740" s="93"/>
      <c r="U740" s="94">
        <f>SUM(MYCS[[#This Row],[FY26-27 sum (signed)]:[Cumulative spending to end FY 24/25]],MYCS[[#This Row],[Approved budget FY 25/26]])</f>
        <v>0</v>
      </c>
      <c r="V740" s="95">
        <f>MYCS[[#This Row],[Total Project Commitments]]-MYCS[[#This Row],[Total approved cost of the project by DC (Value in UGX)]]</f>
        <v>0</v>
      </c>
      <c r="W740" s="89"/>
      <c r="X740" s="89"/>
      <c r="Y740" s="89"/>
      <c r="Z740" s="96"/>
    </row>
    <row r="741" spans="1:26" ht="21" x14ac:dyDescent="0.45">
      <c r="A741" s="89"/>
      <c r="B741" s="90" t="str">
        <f ca="1">IFERROR(OFFSET(DC[[#Headers],[Code Project]],MATCH(MYCS[[#This Row],[Project Code and Name ]],DC[Code Project],0),-3),"")</f>
        <v/>
      </c>
      <c r="C741" s="89"/>
      <c r="D741" s="91" t="str">
        <f ca="1">IFERROR(OFFSET(DC[[#Headers],[Code Project]],MATCH(MYCS[[#This Row],[Project Code and Name ]],DC[Code Project],0),1),"")</f>
        <v/>
      </c>
      <c r="E741" s="92" t="str">
        <f ca="1">IFERROR(OFFSET(DC[[#Headers],[Code Project]],MATCH(MYCS[[#This Row],[Project Code and Name ]],DC[Code Project],0),6),"")</f>
        <v/>
      </c>
      <c r="F741" s="89"/>
      <c r="G741" s="89"/>
      <c r="H741" s="93"/>
      <c r="I741" s="93"/>
      <c r="J741" s="93"/>
      <c r="K741" s="93"/>
      <c r="L741" s="93"/>
      <c r="M741" s="93"/>
      <c r="N741" s="94">
        <f>J741+K741+L741+MYCS[[#This Row],[Non contractual commitments]]</f>
        <v>0</v>
      </c>
      <c r="O741" s="93"/>
      <c r="P741" s="93"/>
      <c r="Q741" s="93"/>
      <c r="R741" s="93"/>
      <c r="S741" s="93"/>
      <c r="T741" s="93"/>
      <c r="U741" s="94">
        <f>SUM(MYCS[[#This Row],[FY26-27 sum (signed)]:[Cumulative spending to end FY 24/25]],MYCS[[#This Row],[Approved budget FY 25/26]])</f>
        <v>0</v>
      </c>
      <c r="V741" s="95">
        <f>MYCS[[#This Row],[Total Project Commitments]]-MYCS[[#This Row],[Total approved cost of the project by DC (Value in UGX)]]</f>
        <v>0</v>
      </c>
      <c r="W741" s="89"/>
      <c r="X741" s="89"/>
      <c r="Y741" s="89"/>
      <c r="Z741" s="96"/>
    </row>
    <row r="742" spans="1:26" ht="21" x14ac:dyDescent="0.45">
      <c r="A742" s="89"/>
      <c r="B742" s="90" t="str">
        <f ca="1">IFERROR(OFFSET(DC[[#Headers],[Code Project]],MATCH(MYCS[[#This Row],[Project Code and Name ]],DC[Code Project],0),-3),"")</f>
        <v/>
      </c>
      <c r="C742" s="89"/>
      <c r="D742" s="91" t="str">
        <f ca="1">IFERROR(OFFSET(DC[[#Headers],[Code Project]],MATCH(MYCS[[#This Row],[Project Code and Name ]],DC[Code Project],0),1),"")</f>
        <v/>
      </c>
      <c r="E742" s="92" t="str">
        <f ca="1">IFERROR(OFFSET(DC[[#Headers],[Code Project]],MATCH(MYCS[[#This Row],[Project Code and Name ]],DC[Code Project],0),6),"")</f>
        <v/>
      </c>
      <c r="F742" s="89"/>
      <c r="G742" s="89"/>
      <c r="H742" s="93"/>
      <c r="I742" s="93"/>
      <c r="J742" s="93"/>
      <c r="K742" s="93"/>
      <c r="L742" s="93"/>
      <c r="M742" s="93"/>
      <c r="N742" s="94">
        <f>J742+K742+L742+MYCS[[#This Row],[Non contractual commitments]]</f>
        <v>0</v>
      </c>
      <c r="O742" s="93"/>
      <c r="P742" s="93"/>
      <c r="Q742" s="93"/>
      <c r="R742" s="93"/>
      <c r="S742" s="93"/>
      <c r="T742" s="93"/>
      <c r="U742" s="94">
        <f>SUM(MYCS[[#This Row],[FY26-27 sum (signed)]:[Cumulative spending to end FY 24/25]],MYCS[[#This Row],[Approved budget FY 25/26]])</f>
        <v>0</v>
      </c>
      <c r="V742" s="95">
        <f>MYCS[[#This Row],[Total Project Commitments]]-MYCS[[#This Row],[Total approved cost of the project by DC (Value in UGX)]]</f>
        <v>0</v>
      </c>
      <c r="W742" s="89"/>
      <c r="X742" s="89"/>
      <c r="Y742" s="89"/>
      <c r="Z742" s="96"/>
    </row>
    <row r="743" spans="1:26" ht="21" x14ac:dyDescent="0.45">
      <c r="A743" s="89"/>
      <c r="B743" s="90" t="str">
        <f ca="1">IFERROR(OFFSET(DC[[#Headers],[Code Project]],MATCH(MYCS[[#This Row],[Project Code and Name ]],DC[Code Project],0),-3),"")</f>
        <v/>
      </c>
      <c r="C743" s="89"/>
      <c r="D743" s="91" t="str">
        <f ca="1">IFERROR(OFFSET(DC[[#Headers],[Code Project]],MATCH(MYCS[[#This Row],[Project Code and Name ]],DC[Code Project],0),1),"")</f>
        <v/>
      </c>
      <c r="E743" s="92" t="str">
        <f ca="1">IFERROR(OFFSET(DC[[#Headers],[Code Project]],MATCH(MYCS[[#This Row],[Project Code and Name ]],DC[Code Project],0),6),"")</f>
        <v/>
      </c>
      <c r="F743" s="89"/>
      <c r="G743" s="89"/>
      <c r="H743" s="93"/>
      <c r="I743" s="93"/>
      <c r="J743" s="93"/>
      <c r="K743" s="93"/>
      <c r="L743" s="93"/>
      <c r="M743" s="93"/>
      <c r="N743" s="94">
        <f>J743+K743+L743+MYCS[[#This Row],[Non contractual commitments]]</f>
        <v>0</v>
      </c>
      <c r="O743" s="93"/>
      <c r="P743" s="93"/>
      <c r="Q743" s="93"/>
      <c r="R743" s="93"/>
      <c r="S743" s="93"/>
      <c r="T743" s="93"/>
      <c r="U743" s="94">
        <f>SUM(MYCS[[#This Row],[FY26-27 sum (signed)]:[Cumulative spending to end FY 24/25]],MYCS[[#This Row],[Approved budget FY 25/26]])</f>
        <v>0</v>
      </c>
      <c r="V743" s="95">
        <f>MYCS[[#This Row],[Total Project Commitments]]-MYCS[[#This Row],[Total approved cost of the project by DC (Value in UGX)]]</f>
        <v>0</v>
      </c>
      <c r="W743" s="89"/>
      <c r="X743" s="89"/>
      <c r="Y743" s="89"/>
      <c r="Z743" s="96"/>
    </row>
    <row r="744" spans="1:26" ht="21" x14ac:dyDescent="0.45">
      <c r="A744" s="89"/>
      <c r="B744" s="90" t="str">
        <f ca="1">IFERROR(OFFSET(DC[[#Headers],[Code Project]],MATCH(MYCS[[#This Row],[Project Code and Name ]],DC[Code Project],0),-3),"")</f>
        <v/>
      </c>
      <c r="C744" s="89"/>
      <c r="D744" s="91" t="str">
        <f ca="1">IFERROR(OFFSET(DC[[#Headers],[Code Project]],MATCH(MYCS[[#This Row],[Project Code and Name ]],DC[Code Project],0),1),"")</f>
        <v/>
      </c>
      <c r="E744" s="92" t="str">
        <f ca="1">IFERROR(OFFSET(DC[[#Headers],[Code Project]],MATCH(MYCS[[#This Row],[Project Code and Name ]],DC[Code Project],0),6),"")</f>
        <v/>
      </c>
      <c r="F744" s="89"/>
      <c r="G744" s="89"/>
      <c r="H744" s="93"/>
      <c r="I744" s="93"/>
      <c r="J744" s="93"/>
      <c r="K744" s="93"/>
      <c r="L744" s="93"/>
      <c r="M744" s="93"/>
      <c r="N744" s="94">
        <f>J744+K744+L744+MYCS[[#This Row],[Non contractual commitments]]</f>
        <v>0</v>
      </c>
      <c r="O744" s="93"/>
      <c r="P744" s="93"/>
      <c r="Q744" s="93"/>
      <c r="R744" s="93"/>
      <c r="S744" s="93"/>
      <c r="T744" s="93"/>
      <c r="U744" s="94">
        <f>SUM(MYCS[[#This Row],[FY26-27 sum (signed)]:[Cumulative spending to end FY 24/25]],MYCS[[#This Row],[Approved budget FY 25/26]])</f>
        <v>0</v>
      </c>
      <c r="V744" s="95">
        <f>MYCS[[#This Row],[Total Project Commitments]]-MYCS[[#This Row],[Total approved cost of the project by DC (Value in UGX)]]</f>
        <v>0</v>
      </c>
      <c r="W744" s="89"/>
      <c r="X744" s="89"/>
      <c r="Y744" s="89"/>
      <c r="Z744" s="96"/>
    </row>
    <row r="745" spans="1:26" ht="21" x14ac:dyDescent="0.45">
      <c r="A745" s="89"/>
      <c r="B745" s="90" t="str">
        <f ca="1">IFERROR(OFFSET(DC[[#Headers],[Code Project]],MATCH(MYCS[[#This Row],[Project Code and Name ]],DC[Code Project],0),-3),"")</f>
        <v/>
      </c>
      <c r="C745" s="89"/>
      <c r="D745" s="91" t="str">
        <f ca="1">IFERROR(OFFSET(DC[[#Headers],[Code Project]],MATCH(MYCS[[#This Row],[Project Code and Name ]],DC[Code Project],0),1),"")</f>
        <v/>
      </c>
      <c r="E745" s="92" t="str">
        <f ca="1">IFERROR(OFFSET(DC[[#Headers],[Code Project]],MATCH(MYCS[[#This Row],[Project Code and Name ]],DC[Code Project],0),6),"")</f>
        <v/>
      </c>
      <c r="F745" s="89"/>
      <c r="G745" s="89"/>
      <c r="H745" s="93"/>
      <c r="I745" s="93"/>
      <c r="J745" s="93"/>
      <c r="K745" s="93"/>
      <c r="L745" s="93"/>
      <c r="M745" s="93"/>
      <c r="N745" s="94">
        <f>J745+K745+L745+MYCS[[#This Row],[Non contractual commitments]]</f>
        <v>0</v>
      </c>
      <c r="O745" s="93"/>
      <c r="P745" s="93"/>
      <c r="Q745" s="93"/>
      <c r="R745" s="93"/>
      <c r="S745" s="93"/>
      <c r="T745" s="93"/>
      <c r="U745" s="94">
        <f>SUM(MYCS[[#This Row],[FY26-27 sum (signed)]:[Cumulative spending to end FY 24/25]],MYCS[[#This Row],[Approved budget FY 25/26]])</f>
        <v>0</v>
      </c>
      <c r="V745" s="95">
        <f>MYCS[[#This Row],[Total Project Commitments]]-MYCS[[#This Row],[Total approved cost of the project by DC (Value in UGX)]]</f>
        <v>0</v>
      </c>
      <c r="W745" s="89"/>
      <c r="X745" s="89"/>
      <c r="Y745" s="89"/>
      <c r="Z745" s="96"/>
    </row>
    <row r="746" spans="1:26" ht="21" x14ac:dyDescent="0.45">
      <c r="A746" s="89"/>
      <c r="B746" s="90" t="str">
        <f ca="1">IFERROR(OFFSET(DC[[#Headers],[Code Project]],MATCH(MYCS[[#This Row],[Project Code and Name ]],DC[Code Project],0),-3),"")</f>
        <v/>
      </c>
      <c r="C746" s="89"/>
      <c r="D746" s="91" t="str">
        <f ca="1">IFERROR(OFFSET(DC[[#Headers],[Code Project]],MATCH(MYCS[[#This Row],[Project Code and Name ]],DC[Code Project],0),1),"")</f>
        <v/>
      </c>
      <c r="E746" s="92" t="str">
        <f ca="1">IFERROR(OFFSET(DC[[#Headers],[Code Project]],MATCH(MYCS[[#This Row],[Project Code and Name ]],DC[Code Project],0),6),"")</f>
        <v/>
      </c>
      <c r="F746" s="89"/>
      <c r="G746" s="89"/>
      <c r="H746" s="93"/>
      <c r="I746" s="93"/>
      <c r="J746" s="93"/>
      <c r="K746" s="93"/>
      <c r="L746" s="93"/>
      <c r="M746" s="93"/>
      <c r="N746" s="94">
        <f>J746+K746+L746+MYCS[[#This Row],[Non contractual commitments]]</f>
        <v>0</v>
      </c>
      <c r="O746" s="93"/>
      <c r="P746" s="93"/>
      <c r="Q746" s="93"/>
      <c r="R746" s="93"/>
      <c r="S746" s="93"/>
      <c r="T746" s="93"/>
      <c r="U746" s="94">
        <f>SUM(MYCS[[#This Row],[FY26-27 sum (signed)]:[Cumulative spending to end FY 24/25]],MYCS[[#This Row],[Approved budget FY 25/26]])</f>
        <v>0</v>
      </c>
      <c r="V746" s="95">
        <f>MYCS[[#This Row],[Total Project Commitments]]-MYCS[[#This Row],[Total approved cost of the project by DC (Value in UGX)]]</f>
        <v>0</v>
      </c>
      <c r="W746" s="89"/>
      <c r="X746" s="89"/>
      <c r="Y746" s="89"/>
      <c r="Z746" s="96"/>
    </row>
    <row r="747" spans="1:26" ht="21" x14ac:dyDescent="0.45">
      <c r="A747" s="89"/>
      <c r="B747" s="90" t="str">
        <f ca="1">IFERROR(OFFSET(DC[[#Headers],[Code Project]],MATCH(MYCS[[#This Row],[Project Code and Name ]],DC[Code Project],0),-3),"")</f>
        <v/>
      </c>
      <c r="C747" s="89"/>
      <c r="D747" s="91" t="str">
        <f ca="1">IFERROR(OFFSET(DC[[#Headers],[Code Project]],MATCH(MYCS[[#This Row],[Project Code and Name ]],DC[Code Project],0),1),"")</f>
        <v/>
      </c>
      <c r="E747" s="92" t="str">
        <f ca="1">IFERROR(OFFSET(DC[[#Headers],[Code Project]],MATCH(MYCS[[#This Row],[Project Code and Name ]],DC[Code Project],0),6),"")</f>
        <v/>
      </c>
      <c r="F747" s="89"/>
      <c r="G747" s="89"/>
      <c r="H747" s="93"/>
      <c r="I747" s="93"/>
      <c r="J747" s="93"/>
      <c r="K747" s="93"/>
      <c r="L747" s="93"/>
      <c r="M747" s="93"/>
      <c r="N747" s="94">
        <f>J747+K747+L747+MYCS[[#This Row],[Non contractual commitments]]</f>
        <v>0</v>
      </c>
      <c r="O747" s="93"/>
      <c r="P747" s="93"/>
      <c r="Q747" s="93"/>
      <c r="R747" s="93"/>
      <c r="S747" s="93"/>
      <c r="T747" s="93"/>
      <c r="U747" s="94">
        <f>SUM(MYCS[[#This Row],[FY26-27 sum (signed)]:[Cumulative spending to end FY 24/25]],MYCS[[#This Row],[Approved budget FY 25/26]])</f>
        <v>0</v>
      </c>
      <c r="V747" s="95">
        <f>MYCS[[#This Row],[Total Project Commitments]]-MYCS[[#This Row],[Total approved cost of the project by DC (Value in UGX)]]</f>
        <v>0</v>
      </c>
      <c r="W747" s="89"/>
      <c r="X747" s="89"/>
      <c r="Y747" s="89"/>
      <c r="Z747" s="96"/>
    </row>
    <row r="748" spans="1:26" ht="21" x14ac:dyDescent="0.45">
      <c r="A748" s="89"/>
      <c r="B748" s="90" t="str">
        <f ca="1">IFERROR(OFFSET(DC[[#Headers],[Code Project]],MATCH(MYCS[[#This Row],[Project Code and Name ]],DC[Code Project],0),-3),"")</f>
        <v/>
      </c>
      <c r="C748" s="89"/>
      <c r="D748" s="91" t="str">
        <f ca="1">IFERROR(OFFSET(DC[[#Headers],[Code Project]],MATCH(MYCS[[#This Row],[Project Code and Name ]],DC[Code Project],0),1),"")</f>
        <v/>
      </c>
      <c r="E748" s="92" t="str">
        <f ca="1">IFERROR(OFFSET(DC[[#Headers],[Code Project]],MATCH(MYCS[[#This Row],[Project Code and Name ]],DC[Code Project],0),6),"")</f>
        <v/>
      </c>
      <c r="F748" s="89"/>
      <c r="G748" s="89"/>
      <c r="H748" s="93"/>
      <c r="I748" s="93"/>
      <c r="J748" s="93"/>
      <c r="K748" s="93"/>
      <c r="L748" s="93"/>
      <c r="M748" s="93"/>
      <c r="N748" s="94">
        <f>J748+K748+L748+MYCS[[#This Row],[Non contractual commitments]]</f>
        <v>0</v>
      </c>
      <c r="O748" s="93"/>
      <c r="P748" s="93"/>
      <c r="Q748" s="93"/>
      <c r="R748" s="93"/>
      <c r="S748" s="93"/>
      <c r="T748" s="93"/>
      <c r="U748" s="94">
        <f>SUM(MYCS[[#This Row],[FY26-27 sum (signed)]:[Cumulative spending to end FY 24/25]],MYCS[[#This Row],[Approved budget FY 25/26]])</f>
        <v>0</v>
      </c>
      <c r="V748" s="95">
        <f>MYCS[[#This Row],[Total Project Commitments]]-MYCS[[#This Row],[Total approved cost of the project by DC (Value in UGX)]]</f>
        <v>0</v>
      </c>
      <c r="W748" s="89"/>
      <c r="X748" s="89"/>
      <c r="Y748" s="89"/>
      <c r="Z748" s="96"/>
    </row>
    <row r="749" spans="1:26" ht="21" x14ac:dyDescent="0.45">
      <c r="A749" s="89"/>
      <c r="B749" s="90" t="str">
        <f ca="1">IFERROR(OFFSET(DC[[#Headers],[Code Project]],MATCH(MYCS[[#This Row],[Project Code and Name ]],DC[Code Project],0),-3),"")</f>
        <v/>
      </c>
      <c r="C749" s="89"/>
      <c r="D749" s="91" t="str">
        <f ca="1">IFERROR(OFFSET(DC[[#Headers],[Code Project]],MATCH(MYCS[[#This Row],[Project Code and Name ]],DC[Code Project],0),1),"")</f>
        <v/>
      </c>
      <c r="E749" s="92" t="str">
        <f ca="1">IFERROR(OFFSET(DC[[#Headers],[Code Project]],MATCH(MYCS[[#This Row],[Project Code and Name ]],DC[Code Project],0),6),"")</f>
        <v/>
      </c>
      <c r="F749" s="89"/>
      <c r="G749" s="89"/>
      <c r="H749" s="93"/>
      <c r="I749" s="93"/>
      <c r="J749" s="93"/>
      <c r="K749" s="93"/>
      <c r="L749" s="93"/>
      <c r="M749" s="93"/>
      <c r="N749" s="94">
        <f>J749+K749+L749+MYCS[[#This Row],[Non contractual commitments]]</f>
        <v>0</v>
      </c>
      <c r="O749" s="93"/>
      <c r="P749" s="93"/>
      <c r="Q749" s="93"/>
      <c r="R749" s="93"/>
      <c r="S749" s="93"/>
      <c r="T749" s="93"/>
      <c r="U749" s="94">
        <f>SUM(MYCS[[#This Row],[FY26-27 sum (signed)]:[Cumulative spending to end FY 24/25]],MYCS[[#This Row],[Approved budget FY 25/26]])</f>
        <v>0</v>
      </c>
      <c r="V749" s="95">
        <f>MYCS[[#This Row],[Total Project Commitments]]-MYCS[[#This Row],[Total approved cost of the project by DC (Value in UGX)]]</f>
        <v>0</v>
      </c>
      <c r="W749" s="89"/>
      <c r="X749" s="89"/>
      <c r="Y749" s="89"/>
      <c r="Z749" s="96"/>
    </row>
    <row r="750" spans="1:26" ht="21" x14ac:dyDescent="0.45">
      <c r="A750" s="89"/>
      <c r="B750" s="90" t="str">
        <f ca="1">IFERROR(OFFSET(DC[[#Headers],[Code Project]],MATCH(MYCS[[#This Row],[Project Code and Name ]],DC[Code Project],0),-3),"")</f>
        <v/>
      </c>
      <c r="C750" s="89"/>
      <c r="D750" s="91" t="str">
        <f ca="1">IFERROR(OFFSET(DC[[#Headers],[Code Project]],MATCH(MYCS[[#This Row],[Project Code and Name ]],DC[Code Project],0),1),"")</f>
        <v/>
      </c>
      <c r="E750" s="92" t="str">
        <f ca="1">IFERROR(OFFSET(DC[[#Headers],[Code Project]],MATCH(MYCS[[#This Row],[Project Code and Name ]],DC[Code Project],0),6),"")</f>
        <v/>
      </c>
      <c r="F750" s="89"/>
      <c r="G750" s="89"/>
      <c r="H750" s="93"/>
      <c r="I750" s="93"/>
      <c r="J750" s="93"/>
      <c r="K750" s="93"/>
      <c r="L750" s="93"/>
      <c r="M750" s="93"/>
      <c r="N750" s="94">
        <f>J750+K750+L750+MYCS[[#This Row],[Non contractual commitments]]</f>
        <v>0</v>
      </c>
      <c r="O750" s="93"/>
      <c r="P750" s="93"/>
      <c r="Q750" s="93"/>
      <c r="R750" s="93"/>
      <c r="S750" s="93"/>
      <c r="T750" s="93"/>
      <c r="U750" s="94">
        <f>SUM(MYCS[[#This Row],[FY26-27 sum (signed)]:[Cumulative spending to end FY 24/25]],MYCS[[#This Row],[Approved budget FY 25/26]])</f>
        <v>0</v>
      </c>
      <c r="V750" s="95">
        <f>MYCS[[#This Row],[Total Project Commitments]]-MYCS[[#This Row],[Total approved cost of the project by DC (Value in UGX)]]</f>
        <v>0</v>
      </c>
      <c r="W750" s="89"/>
      <c r="X750" s="89"/>
      <c r="Y750" s="89"/>
      <c r="Z750" s="96"/>
    </row>
    <row r="751" spans="1:26" ht="21" x14ac:dyDescent="0.45">
      <c r="A751" s="89"/>
      <c r="B751" s="90" t="str">
        <f ca="1">IFERROR(OFFSET(DC[[#Headers],[Code Project]],MATCH(MYCS[[#This Row],[Project Code and Name ]],DC[Code Project],0),-3),"")</f>
        <v/>
      </c>
      <c r="C751" s="89"/>
      <c r="D751" s="91" t="str">
        <f ca="1">IFERROR(OFFSET(DC[[#Headers],[Code Project]],MATCH(MYCS[[#This Row],[Project Code and Name ]],DC[Code Project],0),1),"")</f>
        <v/>
      </c>
      <c r="E751" s="92" t="str">
        <f ca="1">IFERROR(OFFSET(DC[[#Headers],[Code Project]],MATCH(MYCS[[#This Row],[Project Code and Name ]],DC[Code Project],0),6),"")</f>
        <v/>
      </c>
      <c r="F751" s="89"/>
      <c r="G751" s="89"/>
      <c r="H751" s="93"/>
      <c r="I751" s="93"/>
      <c r="J751" s="93"/>
      <c r="K751" s="93"/>
      <c r="L751" s="93"/>
      <c r="M751" s="93"/>
      <c r="N751" s="94">
        <f>J751+K751+L751+MYCS[[#This Row],[Non contractual commitments]]</f>
        <v>0</v>
      </c>
      <c r="O751" s="93"/>
      <c r="P751" s="93"/>
      <c r="Q751" s="93"/>
      <c r="R751" s="93"/>
      <c r="S751" s="93"/>
      <c r="T751" s="93"/>
      <c r="U751" s="94">
        <f>SUM(MYCS[[#This Row],[FY26-27 sum (signed)]:[Cumulative spending to end FY 24/25]],MYCS[[#This Row],[Approved budget FY 25/26]])</f>
        <v>0</v>
      </c>
      <c r="V751" s="95">
        <f>MYCS[[#This Row],[Total Project Commitments]]-MYCS[[#This Row],[Total approved cost of the project by DC (Value in UGX)]]</f>
        <v>0</v>
      </c>
      <c r="W751" s="89"/>
      <c r="X751" s="89"/>
      <c r="Y751" s="89"/>
      <c r="Z751" s="96"/>
    </row>
    <row r="752" spans="1:26" ht="21" x14ac:dyDescent="0.45">
      <c r="A752" s="89"/>
      <c r="B752" s="90" t="str">
        <f ca="1">IFERROR(OFFSET(DC[[#Headers],[Code Project]],MATCH(MYCS[[#This Row],[Project Code and Name ]],DC[Code Project],0),-3),"")</f>
        <v/>
      </c>
      <c r="C752" s="89"/>
      <c r="D752" s="91" t="str">
        <f ca="1">IFERROR(OFFSET(DC[[#Headers],[Code Project]],MATCH(MYCS[[#This Row],[Project Code and Name ]],DC[Code Project],0),1),"")</f>
        <v/>
      </c>
      <c r="E752" s="92" t="str">
        <f ca="1">IFERROR(OFFSET(DC[[#Headers],[Code Project]],MATCH(MYCS[[#This Row],[Project Code and Name ]],DC[Code Project],0),6),"")</f>
        <v/>
      </c>
      <c r="F752" s="89"/>
      <c r="G752" s="89"/>
      <c r="H752" s="93"/>
      <c r="I752" s="93"/>
      <c r="J752" s="93"/>
      <c r="K752" s="93"/>
      <c r="L752" s="93"/>
      <c r="M752" s="93"/>
      <c r="N752" s="94">
        <f>J752+K752+L752+MYCS[[#This Row],[Non contractual commitments]]</f>
        <v>0</v>
      </c>
      <c r="O752" s="93"/>
      <c r="P752" s="93"/>
      <c r="Q752" s="93"/>
      <c r="R752" s="93"/>
      <c r="S752" s="93"/>
      <c r="T752" s="93"/>
      <c r="U752" s="94">
        <f>SUM(MYCS[[#This Row],[FY26-27 sum (signed)]:[Cumulative spending to end FY 24/25]],MYCS[[#This Row],[Approved budget FY 25/26]])</f>
        <v>0</v>
      </c>
      <c r="V752" s="95">
        <f>MYCS[[#This Row],[Total Project Commitments]]-MYCS[[#This Row],[Total approved cost of the project by DC (Value in UGX)]]</f>
        <v>0</v>
      </c>
      <c r="W752" s="89"/>
      <c r="X752" s="89"/>
      <c r="Y752" s="89"/>
      <c r="Z752" s="96"/>
    </row>
    <row r="753" spans="1:26" ht="21" x14ac:dyDescent="0.45">
      <c r="A753" s="89"/>
      <c r="B753" s="90" t="str">
        <f ca="1">IFERROR(OFFSET(DC[[#Headers],[Code Project]],MATCH(MYCS[[#This Row],[Project Code and Name ]],DC[Code Project],0),-3),"")</f>
        <v/>
      </c>
      <c r="C753" s="89"/>
      <c r="D753" s="91" t="str">
        <f ca="1">IFERROR(OFFSET(DC[[#Headers],[Code Project]],MATCH(MYCS[[#This Row],[Project Code and Name ]],DC[Code Project],0),1),"")</f>
        <v/>
      </c>
      <c r="E753" s="92" t="str">
        <f ca="1">IFERROR(OFFSET(DC[[#Headers],[Code Project]],MATCH(MYCS[[#This Row],[Project Code and Name ]],DC[Code Project],0),6),"")</f>
        <v/>
      </c>
      <c r="F753" s="89"/>
      <c r="G753" s="89"/>
      <c r="H753" s="93"/>
      <c r="I753" s="93"/>
      <c r="J753" s="93"/>
      <c r="K753" s="93"/>
      <c r="L753" s="93"/>
      <c r="M753" s="93"/>
      <c r="N753" s="94">
        <f>J753+K753+L753+MYCS[[#This Row],[Non contractual commitments]]</f>
        <v>0</v>
      </c>
      <c r="O753" s="93"/>
      <c r="P753" s="93"/>
      <c r="Q753" s="93"/>
      <c r="R753" s="93"/>
      <c r="S753" s="93"/>
      <c r="T753" s="93"/>
      <c r="U753" s="94">
        <f>SUM(MYCS[[#This Row],[FY26-27 sum (signed)]:[Cumulative spending to end FY 24/25]],MYCS[[#This Row],[Approved budget FY 25/26]])</f>
        <v>0</v>
      </c>
      <c r="V753" s="95">
        <f>MYCS[[#This Row],[Total Project Commitments]]-MYCS[[#This Row],[Total approved cost of the project by DC (Value in UGX)]]</f>
        <v>0</v>
      </c>
      <c r="W753" s="89"/>
      <c r="X753" s="89"/>
      <c r="Y753" s="89"/>
      <c r="Z753" s="96"/>
    </row>
    <row r="754" spans="1:26" ht="21" x14ac:dyDescent="0.45">
      <c r="A754" s="89"/>
      <c r="B754" s="90" t="str">
        <f ca="1">IFERROR(OFFSET(DC[[#Headers],[Code Project]],MATCH(MYCS[[#This Row],[Project Code and Name ]],DC[Code Project],0),-3),"")</f>
        <v/>
      </c>
      <c r="C754" s="89"/>
      <c r="D754" s="91" t="str">
        <f ca="1">IFERROR(OFFSET(DC[[#Headers],[Code Project]],MATCH(MYCS[[#This Row],[Project Code and Name ]],DC[Code Project],0),1),"")</f>
        <v/>
      </c>
      <c r="E754" s="92" t="str">
        <f ca="1">IFERROR(OFFSET(DC[[#Headers],[Code Project]],MATCH(MYCS[[#This Row],[Project Code and Name ]],DC[Code Project],0),6),"")</f>
        <v/>
      </c>
      <c r="F754" s="89"/>
      <c r="G754" s="89"/>
      <c r="H754" s="93"/>
      <c r="I754" s="93"/>
      <c r="J754" s="93"/>
      <c r="K754" s="93"/>
      <c r="L754" s="93"/>
      <c r="M754" s="93"/>
      <c r="N754" s="94">
        <f>J754+K754+L754+MYCS[[#This Row],[Non contractual commitments]]</f>
        <v>0</v>
      </c>
      <c r="O754" s="93"/>
      <c r="P754" s="93"/>
      <c r="Q754" s="93"/>
      <c r="R754" s="93"/>
      <c r="S754" s="93"/>
      <c r="T754" s="93"/>
      <c r="U754" s="94">
        <f>SUM(MYCS[[#This Row],[FY26-27 sum (signed)]:[Cumulative spending to end FY 24/25]],MYCS[[#This Row],[Approved budget FY 25/26]])</f>
        <v>0</v>
      </c>
      <c r="V754" s="95">
        <f>MYCS[[#This Row],[Total Project Commitments]]-MYCS[[#This Row],[Total approved cost of the project by DC (Value in UGX)]]</f>
        <v>0</v>
      </c>
      <c r="W754" s="89"/>
      <c r="X754" s="89"/>
      <c r="Y754" s="89"/>
      <c r="Z754" s="96"/>
    </row>
    <row r="755" spans="1:26" ht="21" x14ac:dyDescent="0.45">
      <c r="A755" s="89"/>
      <c r="B755" s="90" t="str">
        <f ca="1">IFERROR(OFFSET(DC[[#Headers],[Code Project]],MATCH(MYCS[[#This Row],[Project Code and Name ]],DC[Code Project],0),-3),"")</f>
        <v/>
      </c>
      <c r="C755" s="89"/>
      <c r="D755" s="91" t="str">
        <f ca="1">IFERROR(OFFSET(DC[[#Headers],[Code Project]],MATCH(MYCS[[#This Row],[Project Code and Name ]],DC[Code Project],0),1),"")</f>
        <v/>
      </c>
      <c r="E755" s="92" t="str">
        <f ca="1">IFERROR(OFFSET(DC[[#Headers],[Code Project]],MATCH(MYCS[[#This Row],[Project Code and Name ]],DC[Code Project],0),6),"")</f>
        <v/>
      </c>
      <c r="F755" s="89"/>
      <c r="G755" s="89"/>
      <c r="H755" s="93"/>
      <c r="I755" s="93"/>
      <c r="J755" s="93"/>
      <c r="K755" s="93"/>
      <c r="L755" s="93"/>
      <c r="M755" s="93"/>
      <c r="N755" s="94">
        <f>J755+K755+L755+MYCS[[#This Row],[Non contractual commitments]]</f>
        <v>0</v>
      </c>
      <c r="O755" s="93"/>
      <c r="P755" s="93"/>
      <c r="Q755" s="93"/>
      <c r="R755" s="93"/>
      <c r="S755" s="93"/>
      <c r="T755" s="93"/>
      <c r="U755" s="94">
        <f>SUM(MYCS[[#This Row],[FY26-27 sum (signed)]:[Cumulative spending to end FY 24/25]],MYCS[[#This Row],[Approved budget FY 25/26]])</f>
        <v>0</v>
      </c>
      <c r="V755" s="95">
        <f>MYCS[[#This Row],[Total Project Commitments]]-MYCS[[#This Row],[Total approved cost of the project by DC (Value in UGX)]]</f>
        <v>0</v>
      </c>
      <c r="W755" s="89"/>
      <c r="X755" s="89"/>
      <c r="Y755" s="89"/>
      <c r="Z755" s="96"/>
    </row>
    <row r="756" spans="1:26" ht="21" x14ac:dyDescent="0.45">
      <c r="A756" s="89"/>
      <c r="B756" s="90" t="str">
        <f ca="1">IFERROR(OFFSET(DC[[#Headers],[Code Project]],MATCH(MYCS[[#This Row],[Project Code and Name ]],DC[Code Project],0),-3),"")</f>
        <v/>
      </c>
      <c r="C756" s="89"/>
      <c r="D756" s="91" t="str">
        <f ca="1">IFERROR(OFFSET(DC[[#Headers],[Code Project]],MATCH(MYCS[[#This Row],[Project Code and Name ]],DC[Code Project],0),1),"")</f>
        <v/>
      </c>
      <c r="E756" s="92" t="str">
        <f ca="1">IFERROR(OFFSET(DC[[#Headers],[Code Project]],MATCH(MYCS[[#This Row],[Project Code and Name ]],DC[Code Project],0),6),"")</f>
        <v/>
      </c>
      <c r="F756" s="89"/>
      <c r="G756" s="89"/>
      <c r="H756" s="93"/>
      <c r="I756" s="93"/>
      <c r="J756" s="93"/>
      <c r="K756" s="93"/>
      <c r="L756" s="93"/>
      <c r="M756" s="93"/>
      <c r="N756" s="94">
        <f>J756+K756+L756+MYCS[[#This Row],[Non contractual commitments]]</f>
        <v>0</v>
      </c>
      <c r="O756" s="93"/>
      <c r="P756" s="93"/>
      <c r="Q756" s="93"/>
      <c r="R756" s="93"/>
      <c r="S756" s="93"/>
      <c r="T756" s="93"/>
      <c r="U756" s="94">
        <f>SUM(MYCS[[#This Row],[FY26-27 sum (signed)]:[Cumulative spending to end FY 24/25]],MYCS[[#This Row],[Approved budget FY 25/26]])</f>
        <v>0</v>
      </c>
      <c r="V756" s="95">
        <f>MYCS[[#This Row],[Total Project Commitments]]-MYCS[[#This Row],[Total approved cost of the project by DC (Value in UGX)]]</f>
        <v>0</v>
      </c>
      <c r="W756" s="89"/>
      <c r="X756" s="89"/>
      <c r="Y756" s="89"/>
      <c r="Z756" s="96"/>
    </row>
    <row r="757" spans="1:26" ht="21" x14ac:dyDescent="0.45">
      <c r="A757" s="89"/>
      <c r="B757" s="90" t="str">
        <f ca="1">IFERROR(OFFSET(DC[[#Headers],[Code Project]],MATCH(MYCS[[#This Row],[Project Code and Name ]],DC[Code Project],0),-3),"")</f>
        <v/>
      </c>
      <c r="C757" s="89"/>
      <c r="D757" s="91" t="str">
        <f ca="1">IFERROR(OFFSET(DC[[#Headers],[Code Project]],MATCH(MYCS[[#This Row],[Project Code and Name ]],DC[Code Project],0),1),"")</f>
        <v/>
      </c>
      <c r="E757" s="92" t="str">
        <f ca="1">IFERROR(OFFSET(DC[[#Headers],[Code Project]],MATCH(MYCS[[#This Row],[Project Code and Name ]],DC[Code Project],0),6),"")</f>
        <v/>
      </c>
      <c r="F757" s="89"/>
      <c r="G757" s="89"/>
      <c r="H757" s="93"/>
      <c r="I757" s="93"/>
      <c r="J757" s="93"/>
      <c r="K757" s="93"/>
      <c r="L757" s="93"/>
      <c r="M757" s="93"/>
      <c r="N757" s="94">
        <f>J757+K757+L757+MYCS[[#This Row],[Non contractual commitments]]</f>
        <v>0</v>
      </c>
      <c r="O757" s="93"/>
      <c r="P757" s="93"/>
      <c r="Q757" s="93"/>
      <c r="R757" s="93"/>
      <c r="S757" s="93"/>
      <c r="T757" s="93"/>
      <c r="U757" s="94">
        <f>SUM(MYCS[[#This Row],[FY26-27 sum (signed)]:[Cumulative spending to end FY 24/25]],MYCS[[#This Row],[Approved budget FY 25/26]])</f>
        <v>0</v>
      </c>
      <c r="V757" s="95">
        <f>MYCS[[#This Row],[Total Project Commitments]]-MYCS[[#This Row],[Total approved cost of the project by DC (Value in UGX)]]</f>
        <v>0</v>
      </c>
      <c r="W757" s="89"/>
      <c r="X757" s="89"/>
      <c r="Y757" s="89"/>
      <c r="Z757" s="96"/>
    </row>
    <row r="758" spans="1:26" ht="21" x14ac:dyDescent="0.45">
      <c r="A758" s="89"/>
      <c r="B758" s="90" t="str">
        <f ca="1">IFERROR(OFFSET(DC[[#Headers],[Code Project]],MATCH(MYCS[[#This Row],[Project Code and Name ]],DC[Code Project],0),-3),"")</f>
        <v/>
      </c>
      <c r="C758" s="89"/>
      <c r="D758" s="91" t="str">
        <f ca="1">IFERROR(OFFSET(DC[[#Headers],[Code Project]],MATCH(MYCS[[#This Row],[Project Code and Name ]],DC[Code Project],0),1),"")</f>
        <v/>
      </c>
      <c r="E758" s="92" t="str">
        <f ca="1">IFERROR(OFFSET(DC[[#Headers],[Code Project]],MATCH(MYCS[[#This Row],[Project Code and Name ]],DC[Code Project],0),6),"")</f>
        <v/>
      </c>
      <c r="F758" s="89"/>
      <c r="G758" s="89"/>
      <c r="H758" s="93"/>
      <c r="I758" s="93"/>
      <c r="J758" s="93"/>
      <c r="K758" s="93"/>
      <c r="L758" s="93"/>
      <c r="M758" s="93"/>
      <c r="N758" s="94">
        <f>J758+K758+L758+MYCS[[#This Row],[Non contractual commitments]]</f>
        <v>0</v>
      </c>
      <c r="O758" s="93"/>
      <c r="P758" s="93"/>
      <c r="Q758" s="93"/>
      <c r="R758" s="93"/>
      <c r="S758" s="93"/>
      <c r="T758" s="93"/>
      <c r="U758" s="94">
        <f>SUM(MYCS[[#This Row],[FY26-27 sum (signed)]:[Cumulative spending to end FY 24/25]],MYCS[[#This Row],[Approved budget FY 25/26]])</f>
        <v>0</v>
      </c>
      <c r="V758" s="95">
        <f>MYCS[[#This Row],[Total Project Commitments]]-MYCS[[#This Row],[Total approved cost of the project by DC (Value in UGX)]]</f>
        <v>0</v>
      </c>
      <c r="W758" s="89"/>
      <c r="X758" s="89"/>
      <c r="Y758" s="89"/>
      <c r="Z758" s="96"/>
    </row>
    <row r="759" spans="1:26" ht="21" x14ac:dyDescent="0.45">
      <c r="A759" s="89"/>
      <c r="B759" s="90" t="str">
        <f ca="1">IFERROR(OFFSET(DC[[#Headers],[Code Project]],MATCH(MYCS[[#This Row],[Project Code and Name ]],DC[Code Project],0),-3),"")</f>
        <v/>
      </c>
      <c r="C759" s="89"/>
      <c r="D759" s="91" t="str">
        <f ca="1">IFERROR(OFFSET(DC[[#Headers],[Code Project]],MATCH(MYCS[[#This Row],[Project Code and Name ]],DC[Code Project],0),1),"")</f>
        <v/>
      </c>
      <c r="E759" s="92" t="str">
        <f ca="1">IFERROR(OFFSET(DC[[#Headers],[Code Project]],MATCH(MYCS[[#This Row],[Project Code and Name ]],DC[Code Project],0),6),"")</f>
        <v/>
      </c>
      <c r="F759" s="89"/>
      <c r="G759" s="89"/>
      <c r="H759" s="93"/>
      <c r="I759" s="93"/>
      <c r="J759" s="93"/>
      <c r="K759" s="93"/>
      <c r="L759" s="93"/>
      <c r="M759" s="93"/>
      <c r="N759" s="94">
        <f>J759+K759+L759+MYCS[[#This Row],[Non contractual commitments]]</f>
        <v>0</v>
      </c>
      <c r="O759" s="93"/>
      <c r="P759" s="93"/>
      <c r="Q759" s="93"/>
      <c r="R759" s="93"/>
      <c r="S759" s="93"/>
      <c r="T759" s="93"/>
      <c r="U759" s="94">
        <f>SUM(MYCS[[#This Row],[FY26-27 sum (signed)]:[Cumulative spending to end FY 24/25]],MYCS[[#This Row],[Approved budget FY 25/26]])</f>
        <v>0</v>
      </c>
      <c r="V759" s="95">
        <f>MYCS[[#This Row],[Total Project Commitments]]-MYCS[[#This Row],[Total approved cost of the project by DC (Value in UGX)]]</f>
        <v>0</v>
      </c>
      <c r="W759" s="89"/>
      <c r="X759" s="89"/>
      <c r="Y759" s="89"/>
      <c r="Z759" s="96"/>
    </row>
    <row r="760" spans="1:26" ht="21" x14ac:dyDescent="0.45">
      <c r="A760" s="89"/>
      <c r="B760" s="90" t="str">
        <f ca="1">IFERROR(OFFSET(DC[[#Headers],[Code Project]],MATCH(MYCS[[#This Row],[Project Code and Name ]],DC[Code Project],0),-3),"")</f>
        <v/>
      </c>
      <c r="C760" s="89"/>
      <c r="D760" s="91" t="str">
        <f ca="1">IFERROR(OFFSET(DC[[#Headers],[Code Project]],MATCH(MYCS[[#This Row],[Project Code and Name ]],DC[Code Project],0),1),"")</f>
        <v/>
      </c>
      <c r="E760" s="92" t="str">
        <f ca="1">IFERROR(OFFSET(DC[[#Headers],[Code Project]],MATCH(MYCS[[#This Row],[Project Code and Name ]],DC[Code Project],0),6),"")</f>
        <v/>
      </c>
      <c r="F760" s="89"/>
      <c r="G760" s="89"/>
      <c r="H760" s="93"/>
      <c r="I760" s="93"/>
      <c r="J760" s="93"/>
      <c r="K760" s="93"/>
      <c r="L760" s="93"/>
      <c r="M760" s="93"/>
      <c r="N760" s="94">
        <f>J760+K760+L760+MYCS[[#This Row],[Non contractual commitments]]</f>
        <v>0</v>
      </c>
      <c r="O760" s="93"/>
      <c r="P760" s="93"/>
      <c r="Q760" s="93"/>
      <c r="R760" s="93"/>
      <c r="S760" s="93"/>
      <c r="T760" s="93"/>
      <c r="U760" s="94">
        <f>SUM(MYCS[[#This Row],[FY26-27 sum (signed)]:[Cumulative spending to end FY 24/25]],MYCS[[#This Row],[Approved budget FY 25/26]])</f>
        <v>0</v>
      </c>
      <c r="V760" s="95">
        <f>MYCS[[#This Row],[Total Project Commitments]]-MYCS[[#This Row],[Total approved cost of the project by DC (Value in UGX)]]</f>
        <v>0</v>
      </c>
      <c r="W760" s="89"/>
      <c r="X760" s="89"/>
      <c r="Y760" s="89"/>
      <c r="Z760" s="96"/>
    </row>
    <row r="761" spans="1:26" ht="21" x14ac:dyDescent="0.45">
      <c r="A761" s="89"/>
      <c r="B761" s="90" t="str">
        <f ca="1">IFERROR(OFFSET(DC[[#Headers],[Code Project]],MATCH(MYCS[[#This Row],[Project Code and Name ]],DC[Code Project],0),-3),"")</f>
        <v/>
      </c>
      <c r="C761" s="89"/>
      <c r="D761" s="91" t="str">
        <f ca="1">IFERROR(OFFSET(DC[[#Headers],[Code Project]],MATCH(MYCS[[#This Row],[Project Code and Name ]],DC[Code Project],0),1),"")</f>
        <v/>
      </c>
      <c r="E761" s="92" t="str">
        <f ca="1">IFERROR(OFFSET(DC[[#Headers],[Code Project]],MATCH(MYCS[[#This Row],[Project Code and Name ]],DC[Code Project],0),6),"")</f>
        <v/>
      </c>
      <c r="F761" s="89"/>
      <c r="G761" s="89"/>
      <c r="H761" s="93"/>
      <c r="I761" s="93"/>
      <c r="J761" s="93"/>
      <c r="K761" s="93"/>
      <c r="L761" s="93"/>
      <c r="M761" s="93"/>
      <c r="N761" s="94">
        <f>J761+K761+L761+MYCS[[#This Row],[Non contractual commitments]]</f>
        <v>0</v>
      </c>
      <c r="O761" s="93"/>
      <c r="P761" s="93"/>
      <c r="Q761" s="93"/>
      <c r="R761" s="93"/>
      <c r="S761" s="93"/>
      <c r="T761" s="93"/>
      <c r="U761" s="94">
        <f>SUM(MYCS[[#This Row],[FY26-27 sum (signed)]:[Cumulative spending to end FY 24/25]],MYCS[[#This Row],[Approved budget FY 25/26]])</f>
        <v>0</v>
      </c>
      <c r="V761" s="95">
        <f>MYCS[[#This Row],[Total Project Commitments]]-MYCS[[#This Row],[Total approved cost of the project by DC (Value in UGX)]]</f>
        <v>0</v>
      </c>
      <c r="W761" s="89"/>
      <c r="X761" s="89"/>
      <c r="Y761" s="89"/>
      <c r="Z761" s="96"/>
    </row>
    <row r="762" spans="1:26" ht="21" x14ac:dyDescent="0.45">
      <c r="A762" s="89"/>
      <c r="B762" s="90" t="str">
        <f ca="1">IFERROR(OFFSET(DC[[#Headers],[Code Project]],MATCH(MYCS[[#This Row],[Project Code and Name ]],DC[Code Project],0),-3),"")</f>
        <v/>
      </c>
      <c r="C762" s="89"/>
      <c r="D762" s="91" t="str">
        <f ca="1">IFERROR(OFFSET(DC[[#Headers],[Code Project]],MATCH(MYCS[[#This Row],[Project Code and Name ]],DC[Code Project],0),1),"")</f>
        <v/>
      </c>
      <c r="E762" s="92" t="str">
        <f ca="1">IFERROR(OFFSET(DC[[#Headers],[Code Project]],MATCH(MYCS[[#This Row],[Project Code and Name ]],DC[Code Project],0),6),"")</f>
        <v/>
      </c>
      <c r="F762" s="89"/>
      <c r="G762" s="89"/>
      <c r="H762" s="93"/>
      <c r="I762" s="93"/>
      <c r="J762" s="93"/>
      <c r="K762" s="93"/>
      <c r="L762" s="93"/>
      <c r="M762" s="93"/>
      <c r="N762" s="94">
        <f>J762+K762+L762+MYCS[[#This Row],[Non contractual commitments]]</f>
        <v>0</v>
      </c>
      <c r="O762" s="93"/>
      <c r="P762" s="93"/>
      <c r="Q762" s="93"/>
      <c r="R762" s="93"/>
      <c r="S762" s="93"/>
      <c r="T762" s="93"/>
      <c r="U762" s="94">
        <f>SUM(MYCS[[#This Row],[FY26-27 sum (signed)]:[Cumulative spending to end FY 24/25]],MYCS[[#This Row],[Approved budget FY 25/26]])</f>
        <v>0</v>
      </c>
      <c r="V762" s="95">
        <f>MYCS[[#This Row],[Total Project Commitments]]-MYCS[[#This Row],[Total approved cost of the project by DC (Value in UGX)]]</f>
        <v>0</v>
      </c>
      <c r="W762" s="89"/>
      <c r="X762" s="89"/>
      <c r="Y762" s="89"/>
      <c r="Z762" s="96"/>
    </row>
    <row r="763" spans="1:26" ht="21" x14ac:dyDescent="0.45">
      <c r="A763" s="89"/>
      <c r="B763" s="90" t="str">
        <f ca="1">IFERROR(OFFSET(DC[[#Headers],[Code Project]],MATCH(MYCS[[#This Row],[Project Code and Name ]],DC[Code Project],0),-3),"")</f>
        <v/>
      </c>
      <c r="C763" s="89"/>
      <c r="D763" s="91" t="str">
        <f ca="1">IFERROR(OFFSET(DC[[#Headers],[Code Project]],MATCH(MYCS[[#This Row],[Project Code and Name ]],DC[Code Project],0),1),"")</f>
        <v/>
      </c>
      <c r="E763" s="92" t="str">
        <f ca="1">IFERROR(OFFSET(DC[[#Headers],[Code Project]],MATCH(MYCS[[#This Row],[Project Code and Name ]],DC[Code Project],0),6),"")</f>
        <v/>
      </c>
      <c r="F763" s="89"/>
      <c r="G763" s="89"/>
      <c r="H763" s="93"/>
      <c r="I763" s="93"/>
      <c r="J763" s="93"/>
      <c r="K763" s="93"/>
      <c r="L763" s="93"/>
      <c r="M763" s="93"/>
      <c r="N763" s="94">
        <f>J763+K763+L763+MYCS[[#This Row],[Non contractual commitments]]</f>
        <v>0</v>
      </c>
      <c r="O763" s="93"/>
      <c r="P763" s="93"/>
      <c r="Q763" s="93"/>
      <c r="R763" s="93"/>
      <c r="S763" s="93"/>
      <c r="T763" s="93"/>
      <c r="U763" s="94">
        <f>SUM(MYCS[[#This Row],[FY26-27 sum (signed)]:[Cumulative spending to end FY 24/25]],MYCS[[#This Row],[Approved budget FY 25/26]])</f>
        <v>0</v>
      </c>
      <c r="V763" s="95">
        <f>MYCS[[#This Row],[Total Project Commitments]]-MYCS[[#This Row],[Total approved cost of the project by DC (Value in UGX)]]</f>
        <v>0</v>
      </c>
      <c r="W763" s="89"/>
      <c r="X763" s="89"/>
      <c r="Y763" s="89"/>
      <c r="Z763" s="96"/>
    </row>
    <row r="764" spans="1:26" ht="21" x14ac:dyDescent="0.45">
      <c r="A764" s="89"/>
      <c r="B764" s="90" t="str">
        <f ca="1">IFERROR(OFFSET(DC[[#Headers],[Code Project]],MATCH(MYCS[[#This Row],[Project Code and Name ]],DC[Code Project],0),-3),"")</f>
        <v/>
      </c>
      <c r="C764" s="89"/>
      <c r="D764" s="91" t="str">
        <f ca="1">IFERROR(OFFSET(DC[[#Headers],[Code Project]],MATCH(MYCS[[#This Row],[Project Code and Name ]],DC[Code Project],0),1),"")</f>
        <v/>
      </c>
      <c r="E764" s="92" t="str">
        <f ca="1">IFERROR(OFFSET(DC[[#Headers],[Code Project]],MATCH(MYCS[[#This Row],[Project Code and Name ]],DC[Code Project],0),6),"")</f>
        <v/>
      </c>
      <c r="F764" s="89"/>
      <c r="G764" s="89"/>
      <c r="H764" s="93"/>
      <c r="I764" s="93"/>
      <c r="J764" s="93"/>
      <c r="K764" s="93"/>
      <c r="L764" s="93"/>
      <c r="M764" s="93"/>
      <c r="N764" s="94">
        <f>J764+K764+L764+MYCS[[#This Row],[Non contractual commitments]]</f>
        <v>0</v>
      </c>
      <c r="O764" s="93"/>
      <c r="P764" s="93"/>
      <c r="Q764" s="93"/>
      <c r="R764" s="93"/>
      <c r="S764" s="93"/>
      <c r="T764" s="93"/>
      <c r="U764" s="94">
        <f>SUM(MYCS[[#This Row],[FY26-27 sum (signed)]:[Cumulative spending to end FY 24/25]],MYCS[[#This Row],[Approved budget FY 25/26]])</f>
        <v>0</v>
      </c>
      <c r="V764" s="95">
        <f>MYCS[[#This Row],[Total Project Commitments]]-MYCS[[#This Row],[Total approved cost of the project by DC (Value in UGX)]]</f>
        <v>0</v>
      </c>
      <c r="W764" s="89"/>
      <c r="X764" s="89"/>
      <c r="Y764" s="89"/>
      <c r="Z764" s="96"/>
    </row>
    <row r="765" spans="1:26" ht="21" x14ac:dyDescent="0.45">
      <c r="A765" s="89"/>
      <c r="B765" s="90" t="str">
        <f ca="1">IFERROR(OFFSET(DC[[#Headers],[Code Project]],MATCH(MYCS[[#This Row],[Project Code and Name ]],DC[Code Project],0),-3),"")</f>
        <v/>
      </c>
      <c r="C765" s="89"/>
      <c r="D765" s="91" t="str">
        <f ca="1">IFERROR(OFFSET(DC[[#Headers],[Code Project]],MATCH(MYCS[[#This Row],[Project Code and Name ]],DC[Code Project],0),1),"")</f>
        <v/>
      </c>
      <c r="E765" s="92" t="str">
        <f ca="1">IFERROR(OFFSET(DC[[#Headers],[Code Project]],MATCH(MYCS[[#This Row],[Project Code and Name ]],DC[Code Project],0),6),"")</f>
        <v/>
      </c>
      <c r="F765" s="89"/>
      <c r="G765" s="89"/>
      <c r="H765" s="93"/>
      <c r="I765" s="93"/>
      <c r="J765" s="93"/>
      <c r="K765" s="93"/>
      <c r="L765" s="93"/>
      <c r="M765" s="93"/>
      <c r="N765" s="94">
        <f>J765+K765+L765+MYCS[[#This Row],[Non contractual commitments]]</f>
        <v>0</v>
      </c>
      <c r="O765" s="93"/>
      <c r="P765" s="93"/>
      <c r="Q765" s="93"/>
      <c r="R765" s="93"/>
      <c r="S765" s="93"/>
      <c r="T765" s="93"/>
      <c r="U765" s="94">
        <f>SUM(MYCS[[#This Row],[FY26-27 sum (signed)]:[Cumulative spending to end FY 24/25]],MYCS[[#This Row],[Approved budget FY 25/26]])</f>
        <v>0</v>
      </c>
      <c r="V765" s="95">
        <f>MYCS[[#This Row],[Total Project Commitments]]-MYCS[[#This Row],[Total approved cost of the project by DC (Value in UGX)]]</f>
        <v>0</v>
      </c>
      <c r="W765" s="89"/>
      <c r="X765" s="89"/>
      <c r="Y765" s="89"/>
      <c r="Z765" s="96"/>
    </row>
    <row r="766" spans="1:26" ht="21" x14ac:dyDescent="0.45">
      <c r="A766" s="89"/>
      <c r="B766" s="90" t="str">
        <f ca="1">IFERROR(OFFSET(DC[[#Headers],[Code Project]],MATCH(MYCS[[#This Row],[Project Code and Name ]],DC[Code Project],0),-3),"")</f>
        <v/>
      </c>
      <c r="C766" s="89"/>
      <c r="D766" s="91" t="str">
        <f ca="1">IFERROR(OFFSET(DC[[#Headers],[Code Project]],MATCH(MYCS[[#This Row],[Project Code and Name ]],DC[Code Project],0),1),"")</f>
        <v/>
      </c>
      <c r="E766" s="92" t="str">
        <f ca="1">IFERROR(OFFSET(DC[[#Headers],[Code Project]],MATCH(MYCS[[#This Row],[Project Code and Name ]],DC[Code Project],0),6),"")</f>
        <v/>
      </c>
      <c r="F766" s="89"/>
      <c r="G766" s="89"/>
      <c r="H766" s="93"/>
      <c r="I766" s="93"/>
      <c r="J766" s="93"/>
      <c r="K766" s="93"/>
      <c r="L766" s="93"/>
      <c r="M766" s="93"/>
      <c r="N766" s="94">
        <f>J766+K766+L766+MYCS[[#This Row],[Non contractual commitments]]</f>
        <v>0</v>
      </c>
      <c r="O766" s="93"/>
      <c r="P766" s="93"/>
      <c r="Q766" s="93"/>
      <c r="R766" s="93"/>
      <c r="S766" s="93"/>
      <c r="T766" s="93"/>
      <c r="U766" s="94">
        <f>SUM(MYCS[[#This Row],[FY26-27 sum (signed)]:[Cumulative spending to end FY 24/25]],MYCS[[#This Row],[Approved budget FY 25/26]])</f>
        <v>0</v>
      </c>
      <c r="V766" s="95">
        <f>MYCS[[#This Row],[Total Project Commitments]]-MYCS[[#This Row],[Total approved cost of the project by DC (Value in UGX)]]</f>
        <v>0</v>
      </c>
      <c r="W766" s="89"/>
      <c r="X766" s="89"/>
      <c r="Y766" s="89"/>
      <c r="Z766" s="96"/>
    </row>
    <row r="767" spans="1:26" ht="21" x14ac:dyDescent="0.45">
      <c r="A767" s="89"/>
      <c r="B767" s="90" t="str">
        <f ca="1">IFERROR(OFFSET(DC[[#Headers],[Code Project]],MATCH(MYCS[[#This Row],[Project Code and Name ]],DC[Code Project],0),-3),"")</f>
        <v/>
      </c>
      <c r="C767" s="89"/>
      <c r="D767" s="91" t="str">
        <f ca="1">IFERROR(OFFSET(DC[[#Headers],[Code Project]],MATCH(MYCS[[#This Row],[Project Code and Name ]],DC[Code Project],0),1),"")</f>
        <v/>
      </c>
      <c r="E767" s="92" t="str">
        <f ca="1">IFERROR(OFFSET(DC[[#Headers],[Code Project]],MATCH(MYCS[[#This Row],[Project Code and Name ]],DC[Code Project],0),6),"")</f>
        <v/>
      </c>
      <c r="F767" s="89"/>
      <c r="G767" s="89"/>
      <c r="H767" s="93"/>
      <c r="I767" s="93"/>
      <c r="J767" s="93"/>
      <c r="K767" s="93"/>
      <c r="L767" s="93"/>
      <c r="M767" s="93"/>
      <c r="N767" s="94">
        <f>J767+K767+L767+MYCS[[#This Row],[Non contractual commitments]]</f>
        <v>0</v>
      </c>
      <c r="O767" s="93"/>
      <c r="P767" s="93"/>
      <c r="Q767" s="93"/>
      <c r="R767" s="93"/>
      <c r="S767" s="93"/>
      <c r="T767" s="93"/>
      <c r="U767" s="94">
        <f>SUM(MYCS[[#This Row],[FY26-27 sum (signed)]:[Cumulative spending to end FY 24/25]],MYCS[[#This Row],[Approved budget FY 25/26]])</f>
        <v>0</v>
      </c>
      <c r="V767" s="95">
        <f>MYCS[[#This Row],[Total Project Commitments]]-MYCS[[#This Row],[Total approved cost of the project by DC (Value in UGX)]]</f>
        <v>0</v>
      </c>
      <c r="W767" s="89"/>
      <c r="X767" s="89"/>
      <c r="Y767" s="89"/>
      <c r="Z767" s="96"/>
    </row>
    <row r="768" spans="1:26" ht="21" x14ac:dyDescent="0.45">
      <c r="A768" s="89"/>
      <c r="B768" s="90" t="str">
        <f ca="1">IFERROR(OFFSET(DC[[#Headers],[Code Project]],MATCH(MYCS[[#This Row],[Project Code and Name ]],DC[Code Project],0),-3),"")</f>
        <v/>
      </c>
      <c r="C768" s="89"/>
      <c r="D768" s="91" t="str">
        <f ca="1">IFERROR(OFFSET(DC[[#Headers],[Code Project]],MATCH(MYCS[[#This Row],[Project Code and Name ]],DC[Code Project],0),1),"")</f>
        <v/>
      </c>
      <c r="E768" s="92" t="str">
        <f ca="1">IFERROR(OFFSET(DC[[#Headers],[Code Project]],MATCH(MYCS[[#This Row],[Project Code and Name ]],DC[Code Project],0),6),"")</f>
        <v/>
      </c>
      <c r="F768" s="89"/>
      <c r="G768" s="89"/>
      <c r="H768" s="93"/>
      <c r="I768" s="93"/>
      <c r="J768" s="93"/>
      <c r="K768" s="93"/>
      <c r="L768" s="93"/>
      <c r="M768" s="93"/>
      <c r="N768" s="94">
        <f>J768+K768+L768+MYCS[[#This Row],[Non contractual commitments]]</f>
        <v>0</v>
      </c>
      <c r="O768" s="93"/>
      <c r="P768" s="93"/>
      <c r="Q768" s="93"/>
      <c r="R768" s="93"/>
      <c r="S768" s="93"/>
      <c r="T768" s="93"/>
      <c r="U768" s="94">
        <f>SUM(MYCS[[#This Row],[FY26-27 sum (signed)]:[Cumulative spending to end FY 24/25]],MYCS[[#This Row],[Approved budget FY 25/26]])</f>
        <v>0</v>
      </c>
      <c r="V768" s="95">
        <f>MYCS[[#This Row],[Total Project Commitments]]-MYCS[[#This Row],[Total approved cost of the project by DC (Value in UGX)]]</f>
        <v>0</v>
      </c>
      <c r="W768" s="89"/>
      <c r="X768" s="89"/>
      <c r="Y768" s="89"/>
      <c r="Z768" s="96"/>
    </row>
    <row r="769" spans="1:26" ht="21" x14ac:dyDescent="0.45">
      <c r="A769" s="89"/>
      <c r="B769" s="90" t="str">
        <f ca="1">IFERROR(OFFSET(DC[[#Headers],[Code Project]],MATCH(MYCS[[#This Row],[Project Code and Name ]],DC[Code Project],0),-3),"")</f>
        <v/>
      </c>
      <c r="C769" s="89"/>
      <c r="D769" s="91" t="str">
        <f ca="1">IFERROR(OFFSET(DC[[#Headers],[Code Project]],MATCH(MYCS[[#This Row],[Project Code and Name ]],DC[Code Project],0),1),"")</f>
        <v/>
      </c>
      <c r="E769" s="92" t="str">
        <f ca="1">IFERROR(OFFSET(DC[[#Headers],[Code Project]],MATCH(MYCS[[#This Row],[Project Code and Name ]],DC[Code Project],0),6),"")</f>
        <v/>
      </c>
      <c r="F769" s="89"/>
      <c r="G769" s="89"/>
      <c r="H769" s="93"/>
      <c r="I769" s="93"/>
      <c r="J769" s="93"/>
      <c r="K769" s="93"/>
      <c r="L769" s="93"/>
      <c r="M769" s="93"/>
      <c r="N769" s="94">
        <f>J769+K769+L769+MYCS[[#This Row],[Non contractual commitments]]</f>
        <v>0</v>
      </c>
      <c r="O769" s="93"/>
      <c r="P769" s="93"/>
      <c r="Q769" s="93"/>
      <c r="R769" s="93"/>
      <c r="S769" s="93"/>
      <c r="T769" s="93"/>
      <c r="U769" s="94">
        <f>SUM(MYCS[[#This Row],[FY26-27 sum (signed)]:[Cumulative spending to end FY 24/25]],MYCS[[#This Row],[Approved budget FY 25/26]])</f>
        <v>0</v>
      </c>
      <c r="V769" s="95">
        <f>MYCS[[#This Row],[Total Project Commitments]]-MYCS[[#This Row],[Total approved cost of the project by DC (Value in UGX)]]</f>
        <v>0</v>
      </c>
      <c r="W769" s="89"/>
      <c r="X769" s="89"/>
      <c r="Y769" s="89"/>
      <c r="Z769" s="96"/>
    </row>
    <row r="770" spans="1:26" ht="21" x14ac:dyDescent="0.45">
      <c r="A770" s="89"/>
      <c r="B770" s="90" t="str">
        <f ca="1">IFERROR(OFFSET(DC[[#Headers],[Code Project]],MATCH(MYCS[[#This Row],[Project Code and Name ]],DC[Code Project],0),-3),"")</f>
        <v/>
      </c>
      <c r="C770" s="89"/>
      <c r="D770" s="91" t="str">
        <f ca="1">IFERROR(OFFSET(DC[[#Headers],[Code Project]],MATCH(MYCS[[#This Row],[Project Code and Name ]],DC[Code Project],0),1),"")</f>
        <v/>
      </c>
      <c r="E770" s="92" t="str">
        <f ca="1">IFERROR(OFFSET(DC[[#Headers],[Code Project]],MATCH(MYCS[[#This Row],[Project Code and Name ]],DC[Code Project],0),6),"")</f>
        <v/>
      </c>
      <c r="F770" s="89"/>
      <c r="G770" s="89"/>
      <c r="H770" s="93"/>
      <c r="I770" s="93"/>
      <c r="J770" s="93"/>
      <c r="K770" s="93"/>
      <c r="L770" s="93"/>
      <c r="M770" s="93"/>
      <c r="N770" s="94">
        <f>J770+K770+L770+MYCS[[#This Row],[Non contractual commitments]]</f>
        <v>0</v>
      </c>
      <c r="O770" s="93"/>
      <c r="P770" s="93"/>
      <c r="Q770" s="93"/>
      <c r="R770" s="93"/>
      <c r="S770" s="93"/>
      <c r="T770" s="93"/>
      <c r="U770" s="94">
        <f>SUM(MYCS[[#This Row],[FY26-27 sum (signed)]:[Cumulative spending to end FY 24/25]],MYCS[[#This Row],[Approved budget FY 25/26]])</f>
        <v>0</v>
      </c>
      <c r="V770" s="95">
        <f>MYCS[[#This Row],[Total Project Commitments]]-MYCS[[#This Row],[Total approved cost of the project by DC (Value in UGX)]]</f>
        <v>0</v>
      </c>
      <c r="W770" s="89"/>
      <c r="X770" s="89"/>
      <c r="Y770" s="89"/>
      <c r="Z770" s="96"/>
    </row>
    <row r="771" spans="1:26" ht="21" x14ac:dyDescent="0.45">
      <c r="A771" s="89"/>
      <c r="B771" s="90" t="str">
        <f ca="1">IFERROR(OFFSET(DC[[#Headers],[Code Project]],MATCH(MYCS[[#This Row],[Project Code and Name ]],DC[Code Project],0),-3),"")</f>
        <v/>
      </c>
      <c r="C771" s="89"/>
      <c r="D771" s="91" t="str">
        <f ca="1">IFERROR(OFFSET(DC[[#Headers],[Code Project]],MATCH(MYCS[[#This Row],[Project Code and Name ]],DC[Code Project],0),1),"")</f>
        <v/>
      </c>
      <c r="E771" s="92" t="str">
        <f ca="1">IFERROR(OFFSET(DC[[#Headers],[Code Project]],MATCH(MYCS[[#This Row],[Project Code and Name ]],DC[Code Project],0),6),"")</f>
        <v/>
      </c>
      <c r="F771" s="89"/>
      <c r="G771" s="89"/>
      <c r="H771" s="93"/>
      <c r="I771" s="93"/>
      <c r="J771" s="93"/>
      <c r="K771" s="93"/>
      <c r="L771" s="93"/>
      <c r="M771" s="93"/>
      <c r="N771" s="94">
        <f>J771+K771+L771+MYCS[[#This Row],[Non contractual commitments]]</f>
        <v>0</v>
      </c>
      <c r="O771" s="93"/>
      <c r="P771" s="93"/>
      <c r="Q771" s="93"/>
      <c r="R771" s="93"/>
      <c r="S771" s="93"/>
      <c r="T771" s="93"/>
      <c r="U771" s="94">
        <f>SUM(MYCS[[#This Row],[FY26-27 sum (signed)]:[Cumulative spending to end FY 24/25]],MYCS[[#This Row],[Approved budget FY 25/26]])</f>
        <v>0</v>
      </c>
      <c r="V771" s="95">
        <f>MYCS[[#This Row],[Total Project Commitments]]-MYCS[[#This Row],[Total approved cost of the project by DC (Value in UGX)]]</f>
        <v>0</v>
      </c>
      <c r="W771" s="89"/>
      <c r="X771" s="89"/>
      <c r="Y771" s="89"/>
      <c r="Z771" s="96"/>
    </row>
    <row r="772" spans="1:26" ht="21" x14ac:dyDescent="0.45">
      <c r="A772" s="89"/>
      <c r="B772" s="90" t="str">
        <f ca="1">IFERROR(OFFSET(DC[[#Headers],[Code Project]],MATCH(MYCS[[#This Row],[Project Code and Name ]],DC[Code Project],0),-3),"")</f>
        <v/>
      </c>
      <c r="C772" s="89"/>
      <c r="D772" s="91" t="str">
        <f ca="1">IFERROR(OFFSET(DC[[#Headers],[Code Project]],MATCH(MYCS[[#This Row],[Project Code and Name ]],DC[Code Project],0),1),"")</f>
        <v/>
      </c>
      <c r="E772" s="92" t="str">
        <f ca="1">IFERROR(OFFSET(DC[[#Headers],[Code Project]],MATCH(MYCS[[#This Row],[Project Code and Name ]],DC[Code Project],0),6),"")</f>
        <v/>
      </c>
      <c r="F772" s="89"/>
      <c r="G772" s="89"/>
      <c r="H772" s="93"/>
      <c r="I772" s="93"/>
      <c r="J772" s="93"/>
      <c r="K772" s="93"/>
      <c r="L772" s="93"/>
      <c r="M772" s="93"/>
      <c r="N772" s="94">
        <f>J772+K772+L772+MYCS[[#This Row],[Non contractual commitments]]</f>
        <v>0</v>
      </c>
      <c r="O772" s="93"/>
      <c r="P772" s="93"/>
      <c r="Q772" s="93"/>
      <c r="R772" s="93"/>
      <c r="S772" s="93"/>
      <c r="T772" s="93"/>
      <c r="U772" s="94">
        <f>SUM(MYCS[[#This Row],[FY26-27 sum (signed)]:[Cumulative spending to end FY 24/25]],MYCS[[#This Row],[Approved budget FY 25/26]])</f>
        <v>0</v>
      </c>
      <c r="V772" s="95">
        <f>MYCS[[#This Row],[Total Project Commitments]]-MYCS[[#This Row],[Total approved cost of the project by DC (Value in UGX)]]</f>
        <v>0</v>
      </c>
      <c r="W772" s="89"/>
      <c r="X772" s="89"/>
      <c r="Y772" s="89"/>
      <c r="Z772" s="96"/>
    </row>
    <row r="773" spans="1:26" ht="21" x14ac:dyDescent="0.45">
      <c r="A773" s="89"/>
      <c r="B773" s="90" t="str">
        <f ca="1">IFERROR(OFFSET(DC[[#Headers],[Code Project]],MATCH(MYCS[[#This Row],[Project Code and Name ]],DC[Code Project],0),-3),"")</f>
        <v/>
      </c>
      <c r="C773" s="89"/>
      <c r="D773" s="91" t="str">
        <f ca="1">IFERROR(OFFSET(DC[[#Headers],[Code Project]],MATCH(MYCS[[#This Row],[Project Code and Name ]],DC[Code Project],0),1),"")</f>
        <v/>
      </c>
      <c r="E773" s="92" t="str">
        <f ca="1">IFERROR(OFFSET(DC[[#Headers],[Code Project]],MATCH(MYCS[[#This Row],[Project Code and Name ]],DC[Code Project],0),6),"")</f>
        <v/>
      </c>
      <c r="F773" s="89"/>
      <c r="G773" s="89"/>
      <c r="H773" s="93"/>
      <c r="I773" s="93"/>
      <c r="J773" s="93"/>
      <c r="K773" s="93"/>
      <c r="L773" s="93"/>
      <c r="M773" s="93"/>
      <c r="N773" s="94">
        <f>J773+K773+L773+MYCS[[#This Row],[Non contractual commitments]]</f>
        <v>0</v>
      </c>
      <c r="O773" s="93"/>
      <c r="P773" s="93"/>
      <c r="Q773" s="93"/>
      <c r="R773" s="93"/>
      <c r="S773" s="93"/>
      <c r="T773" s="93"/>
      <c r="U773" s="94">
        <f>SUM(MYCS[[#This Row],[FY26-27 sum (signed)]:[Cumulative spending to end FY 24/25]],MYCS[[#This Row],[Approved budget FY 25/26]])</f>
        <v>0</v>
      </c>
      <c r="V773" s="95">
        <f>MYCS[[#This Row],[Total Project Commitments]]-MYCS[[#This Row],[Total approved cost of the project by DC (Value in UGX)]]</f>
        <v>0</v>
      </c>
      <c r="W773" s="89"/>
      <c r="X773" s="89"/>
      <c r="Y773" s="89"/>
      <c r="Z773" s="96"/>
    </row>
    <row r="774" spans="1:26" ht="21" x14ac:dyDescent="0.45">
      <c r="A774" s="89"/>
      <c r="B774" s="90" t="str">
        <f ca="1">IFERROR(OFFSET(DC[[#Headers],[Code Project]],MATCH(MYCS[[#This Row],[Project Code and Name ]],DC[Code Project],0),-3),"")</f>
        <v/>
      </c>
      <c r="C774" s="89"/>
      <c r="D774" s="91" t="str">
        <f ca="1">IFERROR(OFFSET(DC[[#Headers],[Code Project]],MATCH(MYCS[[#This Row],[Project Code and Name ]],DC[Code Project],0),1),"")</f>
        <v/>
      </c>
      <c r="E774" s="92" t="str">
        <f ca="1">IFERROR(OFFSET(DC[[#Headers],[Code Project]],MATCH(MYCS[[#This Row],[Project Code and Name ]],DC[Code Project],0),6),"")</f>
        <v/>
      </c>
      <c r="F774" s="89"/>
      <c r="G774" s="89"/>
      <c r="H774" s="93"/>
      <c r="I774" s="93"/>
      <c r="J774" s="93"/>
      <c r="K774" s="93"/>
      <c r="L774" s="93"/>
      <c r="M774" s="93"/>
      <c r="N774" s="94">
        <f>J774+K774+L774+MYCS[[#This Row],[Non contractual commitments]]</f>
        <v>0</v>
      </c>
      <c r="O774" s="93"/>
      <c r="P774" s="93"/>
      <c r="Q774" s="93"/>
      <c r="R774" s="93"/>
      <c r="S774" s="93"/>
      <c r="T774" s="93"/>
      <c r="U774" s="94">
        <f>SUM(MYCS[[#This Row],[FY26-27 sum (signed)]:[Cumulative spending to end FY 24/25]],MYCS[[#This Row],[Approved budget FY 25/26]])</f>
        <v>0</v>
      </c>
      <c r="V774" s="95">
        <f>MYCS[[#This Row],[Total Project Commitments]]-MYCS[[#This Row],[Total approved cost of the project by DC (Value in UGX)]]</f>
        <v>0</v>
      </c>
      <c r="W774" s="89"/>
      <c r="X774" s="89"/>
      <c r="Y774" s="89"/>
      <c r="Z774" s="96"/>
    </row>
    <row r="775" spans="1:26" ht="21" x14ac:dyDescent="0.45">
      <c r="A775" s="89"/>
      <c r="B775" s="90" t="str">
        <f ca="1">IFERROR(OFFSET(DC[[#Headers],[Code Project]],MATCH(MYCS[[#This Row],[Project Code and Name ]],DC[Code Project],0),-3),"")</f>
        <v/>
      </c>
      <c r="C775" s="89"/>
      <c r="D775" s="91" t="str">
        <f ca="1">IFERROR(OFFSET(DC[[#Headers],[Code Project]],MATCH(MYCS[[#This Row],[Project Code and Name ]],DC[Code Project],0),1),"")</f>
        <v/>
      </c>
      <c r="E775" s="92" t="str">
        <f ca="1">IFERROR(OFFSET(DC[[#Headers],[Code Project]],MATCH(MYCS[[#This Row],[Project Code and Name ]],DC[Code Project],0),6),"")</f>
        <v/>
      </c>
      <c r="F775" s="89"/>
      <c r="G775" s="89"/>
      <c r="H775" s="93"/>
      <c r="I775" s="93"/>
      <c r="J775" s="93"/>
      <c r="K775" s="93"/>
      <c r="L775" s="93"/>
      <c r="M775" s="93"/>
      <c r="N775" s="94">
        <f>J775+K775+L775+MYCS[[#This Row],[Non contractual commitments]]</f>
        <v>0</v>
      </c>
      <c r="O775" s="93"/>
      <c r="P775" s="93"/>
      <c r="Q775" s="93"/>
      <c r="R775" s="93"/>
      <c r="S775" s="93"/>
      <c r="T775" s="93"/>
      <c r="U775" s="94">
        <f>SUM(MYCS[[#This Row],[FY26-27 sum (signed)]:[Cumulative spending to end FY 24/25]],MYCS[[#This Row],[Approved budget FY 25/26]])</f>
        <v>0</v>
      </c>
      <c r="V775" s="95">
        <f>MYCS[[#This Row],[Total Project Commitments]]-MYCS[[#This Row],[Total approved cost of the project by DC (Value in UGX)]]</f>
        <v>0</v>
      </c>
      <c r="W775" s="89"/>
      <c r="X775" s="89"/>
      <c r="Y775" s="89"/>
      <c r="Z775" s="96"/>
    </row>
    <row r="776" spans="1:26" ht="21" x14ac:dyDescent="0.45">
      <c r="A776" s="89"/>
      <c r="B776" s="90" t="str">
        <f ca="1">IFERROR(OFFSET(DC[[#Headers],[Code Project]],MATCH(MYCS[[#This Row],[Project Code and Name ]],DC[Code Project],0),-3),"")</f>
        <v/>
      </c>
      <c r="C776" s="89"/>
      <c r="D776" s="91" t="str">
        <f ca="1">IFERROR(OFFSET(DC[[#Headers],[Code Project]],MATCH(MYCS[[#This Row],[Project Code and Name ]],DC[Code Project],0),1),"")</f>
        <v/>
      </c>
      <c r="E776" s="92" t="str">
        <f ca="1">IFERROR(OFFSET(DC[[#Headers],[Code Project]],MATCH(MYCS[[#This Row],[Project Code and Name ]],DC[Code Project],0),6),"")</f>
        <v/>
      </c>
      <c r="F776" s="89"/>
      <c r="G776" s="89"/>
      <c r="H776" s="93"/>
      <c r="I776" s="93"/>
      <c r="J776" s="93"/>
      <c r="K776" s="93"/>
      <c r="L776" s="93"/>
      <c r="M776" s="93"/>
      <c r="N776" s="94">
        <f>J776+K776+L776+MYCS[[#This Row],[Non contractual commitments]]</f>
        <v>0</v>
      </c>
      <c r="O776" s="93"/>
      <c r="P776" s="93"/>
      <c r="Q776" s="93"/>
      <c r="R776" s="93"/>
      <c r="S776" s="93"/>
      <c r="T776" s="93"/>
      <c r="U776" s="94">
        <f>SUM(MYCS[[#This Row],[FY26-27 sum (signed)]:[Cumulative spending to end FY 24/25]],MYCS[[#This Row],[Approved budget FY 25/26]])</f>
        <v>0</v>
      </c>
      <c r="V776" s="95">
        <f>MYCS[[#This Row],[Total Project Commitments]]-MYCS[[#This Row],[Total approved cost of the project by DC (Value in UGX)]]</f>
        <v>0</v>
      </c>
      <c r="W776" s="89"/>
      <c r="X776" s="89"/>
      <c r="Y776" s="89"/>
      <c r="Z776" s="96"/>
    </row>
    <row r="777" spans="1:26" ht="21" x14ac:dyDescent="0.45">
      <c r="A777" s="89"/>
      <c r="B777" s="90" t="str">
        <f ca="1">IFERROR(OFFSET(DC[[#Headers],[Code Project]],MATCH(MYCS[[#This Row],[Project Code and Name ]],DC[Code Project],0),-3),"")</f>
        <v/>
      </c>
      <c r="C777" s="89"/>
      <c r="D777" s="91" t="str">
        <f ca="1">IFERROR(OFFSET(DC[[#Headers],[Code Project]],MATCH(MYCS[[#This Row],[Project Code and Name ]],DC[Code Project],0),1),"")</f>
        <v/>
      </c>
      <c r="E777" s="92" t="str">
        <f ca="1">IFERROR(OFFSET(DC[[#Headers],[Code Project]],MATCH(MYCS[[#This Row],[Project Code and Name ]],DC[Code Project],0),6),"")</f>
        <v/>
      </c>
      <c r="F777" s="89"/>
      <c r="G777" s="89"/>
      <c r="H777" s="93"/>
      <c r="I777" s="93"/>
      <c r="J777" s="93"/>
      <c r="K777" s="93"/>
      <c r="L777" s="93"/>
      <c r="M777" s="93"/>
      <c r="N777" s="94">
        <f>J777+K777+L777+MYCS[[#This Row],[Non contractual commitments]]</f>
        <v>0</v>
      </c>
      <c r="O777" s="93"/>
      <c r="P777" s="93"/>
      <c r="Q777" s="93"/>
      <c r="R777" s="93"/>
      <c r="S777" s="93"/>
      <c r="T777" s="93"/>
      <c r="U777" s="94">
        <f>SUM(MYCS[[#This Row],[FY26-27 sum (signed)]:[Cumulative spending to end FY 24/25]],MYCS[[#This Row],[Approved budget FY 25/26]])</f>
        <v>0</v>
      </c>
      <c r="V777" s="95">
        <f>MYCS[[#This Row],[Total Project Commitments]]-MYCS[[#This Row],[Total approved cost of the project by DC (Value in UGX)]]</f>
        <v>0</v>
      </c>
      <c r="W777" s="89"/>
      <c r="X777" s="89"/>
      <c r="Y777" s="89"/>
      <c r="Z777" s="96"/>
    </row>
    <row r="778" spans="1:26" ht="21" x14ac:dyDescent="0.45">
      <c r="A778" s="89"/>
      <c r="B778" s="90" t="str">
        <f ca="1">IFERROR(OFFSET(DC[[#Headers],[Code Project]],MATCH(MYCS[[#This Row],[Project Code and Name ]],DC[Code Project],0),-3),"")</f>
        <v/>
      </c>
      <c r="C778" s="89"/>
      <c r="D778" s="91" t="str">
        <f ca="1">IFERROR(OFFSET(DC[[#Headers],[Code Project]],MATCH(MYCS[[#This Row],[Project Code and Name ]],DC[Code Project],0),1),"")</f>
        <v/>
      </c>
      <c r="E778" s="92" t="str">
        <f ca="1">IFERROR(OFFSET(DC[[#Headers],[Code Project]],MATCH(MYCS[[#This Row],[Project Code and Name ]],DC[Code Project],0),6),"")</f>
        <v/>
      </c>
      <c r="F778" s="89"/>
      <c r="G778" s="89"/>
      <c r="H778" s="93"/>
      <c r="I778" s="93"/>
      <c r="J778" s="93"/>
      <c r="K778" s="93"/>
      <c r="L778" s="93"/>
      <c r="M778" s="93"/>
      <c r="N778" s="94">
        <f>J778+K778+L778+MYCS[[#This Row],[Non contractual commitments]]</f>
        <v>0</v>
      </c>
      <c r="O778" s="93"/>
      <c r="P778" s="93"/>
      <c r="Q778" s="93"/>
      <c r="R778" s="93"/>
      <c r="S778" s="93"/>
      <c r="T778" s="93"/>
      <c r="U778" s="94">
        <f>SUM(MYCS[[#This Row],[FY26-27 sum (signed)]:[Cumulative spending to end FY 24/25]],MYCS[[#This Row],[Approved budget FY 25/26]])</f>
        <v>0</v>
      </c>
      <c r="V778" s="95">
        <f>MYCS[[#This Row],[Total Project Commitments]]-MYCS[[#This Row],[Total approved cost of the project by DC (Value in UGX)]]</f>
        <v>0</v>
      </c>
      <c r="W778" s="89"/>
      <c r="X778" s="89"/>
      <c r="Y778" s="89"/>
      <c r="Z778" s="96"/>
    </row>
    <row r="779" spans="1:26" ht="21" x14ac:dyDescent="0.45">
      <c r="A779" s="89"/>
      <c r="B779" s="90" t="str">
        <f ca="1">IFERROR(OFFSET(DC[[#Headers],[Code Project]],MATCH(MYCS[[#This Row],[Project Code and Name ]],DC[Code Project],0),-3),"")</f>
        <v/>
      </c>
      <c r="C779" s="89"/>
      <c r="D779" s="91" t="str">
        <f ca="1">IFERROR(OFFSET(DC[[#Headers],[Code Project]],MATCH(MYCS[[#This Row],[Project Code and Name ]],DC[Code Project],0),1),"")</f>
        <v/>
      </c>
      <c r="E779" s="92" t="str">
        <f ca="1">IFERROR(OFFSET(DC[[#Headers],[Code Project]],MATCH(MYCS[[#This Row],[Project Code and Name ]],DC[Code Project],0),6),"")</f>
        <v/>
      </c>
      <c r="F779" s="89"/>
      <c r="G779" s="89"/>
      <c r="H779" s="93"/>
      <c r="I779" s="93"/>
      <c r="J779" s="93"/>
      <c r="K779" s="93"/>
      <c r="L779" s="93"/>
      <c r="M779" s="93"/>
      <c r="N779" s="94">
        <f>J779+K779+L779+MYCS[[#This Row],[Non contractual commitments]]</f>
        <v>0</v>
      </c>
      <c r="O779" s="93"/>
      <c r="P779" s="93"/>
      <c r="Q779" s="93"/>
      <c r="R779" s="93"/>
      <c r="S779" s="93"/>
      <c r="T779" s="93"/>
      <c r="U779" s="94">
        <f>SUM(MYCS[[#This Row],[FY26-27 sum (signed)]:[Cumulative spending to end FY 24/25]],MYCS[[#This Row],[Approved budget FY 25/26]])</f>
        <v>0</v>
      </c>
      <c r="V779" s="95">
        <f>MYCS[[#This Row],[Total Project Commitments]]-MYCS[[#This Row],[Total approved cost of the project by DC (Value in UGX)]]</f>
        <v>0</v>
      </c>
      <c r="W779" s="89"/>
      <c r="X779" s="89"/>
      <c r="Y779" s="89"/>
      <c r="Z779" s="96"/>
    </row>
    <row r="780" spans="1:26" ht="21" x14ac:dyDescent="0.45">
      <c r="A780" s="89"/>
      <c r="B780" s="90" t="str">
        <f ca="1">IFERROR(OFFSET(DC[[#Headers],[Code Project]],MATCH(MYCS[[#This Row],[Project Code and Name ]],DC[Code Project],0),-3),"")</f>
        <v/>
      </c>
      <c r="C780" s="89"/>
      <c r="D780" s="91" t="str">
        <f ca="1">IFERROR(OFFSET(DC[[#Headers],[Code Project]],MATCH(MYCS[[#This Row],[Project Code and Name ]],DC[Code Project],0),1),"")</f>
        <v/>
      </c>
      <c r="E780" s="92" t="str">
        <f ca="1">IFERROR(OFFSET(DC[[#Headers],[Code Project]],MATCH(MYCS[[#This Row],[Project Code and Name ]],DC[Code Project],0),6),"")</f>
        <v/>
      </c>
      <c r="F780" s="89"/>
      <c r="G780" s="89"/>
      <c r="H780" s="93"/>
      <c r="I780" s="93"/>
      <c r="J780" s="93"/>
      <c r="K780" s="93"/>
      <c r="L780" s="93"/>
      <c r="M780" s="93"/>
      <c r="N780" s="94">
        <f>J780+K780+L780+MYCS[[#This Row],[Non contractual commitments]]</f>
        <v>0</v>
      </c>
      <c r="O780" s="93"/>
      <c r="P780" s="93"/>
      <c r="Q780" s="93"/>
      <c r="R780" s="93"/>
      <c r="S780" s="93"/>
      <c r="T780" s="93"/>
      <c r="U780" s="94">
        <f>SUM(MYCS[[#This Row],[FY26-27 sum (signed)]:[Cumulative spending to end FY 24/25]],MYCS[[#This Row],[Approved budget FY 25/26]])</f>
        <v>0</v>
      </c>
      <c r="V780" s="95">
        <f>MYCS[[#This Row],[Total Project Commitments]]-MYCS[[#This Row],[Total approved cost of the project by DC (Value in UGX)]]</f>
        <v>0</v>
      </c>
      <c r="W780" s="89"/>
      <c r="X780" s="89"/>
      <c r="Y780" s="89"/>
      <c r="Z780" s="96"/>
    </row>
    <row r="781" spans="1:26" ht="21" x14ac:dyDescent="0.45">
      <c r="A781" s="89"/>
      <c r="B781" s="90" t="str">
        <f ca="1">IFERROR(OFFSET(DC[[#Headers],[Code Project]],MATCH(MYCS[[#This Row],[Project Code and Name ]],DC[Code Project],0),-3),"")</f>
        <v/>
      </c>
      <c r="C781" s="89"/>
      <c r="D781" s="91" t="str">
        <f ca="1">IFERROR(OFFSET(DC[[#Headers],[Code Project]],MATCH(MYCS[[#This Row],[Project Code and Name ]],DC[Code Project],0),1),"")</f>
        <v/>
      </c>
      <c r="E781" s="92" t="str">
        <f ca="1">IFERROR(OFFSET(DC[[#Headers],[Code Project]],MATCH(MYCS[[#This Row],[Project Code and Name ]],DC[Code Project],0),6),"")</f>
        <v/>
      </c>
      <c r="F781" s="89"/>
      <c r="G781" s="89"/>
      <c r="H781" s="93"/>
      <c r="I781" s="93"/>
      <c r="J781" s="93"/>
      <c r="K781" s="93"/>
      <c r="L781" s="93"/>
      <c r="M781" s="93"/>
      <c r="N781" s="94">
        <f>J781+K781+L781+MYCS[[#This Row],[Non contractual commitments]]</f>
        <v>0</v>
      </c>
      <c r="O781" s="93"/>
      <c r="P781" s="93"/>
      <c r="Q781" s="93"/>
      <c r="R781" s="93"/>
      <c r="S781" s="93"/>
      <c r="T781" s="93"/>
      <c r="U781" s="94">
        <f>SUM(MYCS[[#This Row],[FY26-27 sum (signed)]:[Cumulative spending to end FY 24/25]],MYCS[[#This Row],[Approved budget FY 25/26]])</f>
        <v>0</v>
      </c>
      <c r="V781" s="95">
        <f>MYCS[[#This Row],[Total Project Commitments]]-MYCS[[#This Row],[Total approved cost of the project by DC (Value in UGX)]]</f>
        <v>0</v>
      </c>
      <c r="W781" s="89"/>
      <c r="X781" s="89"/>
      <c r="Y781" s="89"/>
      <c r="Z781" s="96"/>
    </row>
    <row r="782" spans="1:26" ht="21" x14ac:dyDescent="0.45">
      <c r="A782" s="89"/>
      <c r="B782" s="90" t="str">
        <f ca="1">IFERROR(OFFSET(DC[[#Headers],[Code Project]],MATCH(MYCS[[#This Row],[Project Code and Name ]],DC[Code Project],0),-3),"")</f>
        <v/>
      </c>
      <c r="C782" s="89"/>
      <c r="D782" s="91" t="str">
        <f ca="1">IFERROR(OFFSET(DC[[#Headers],[Code Project]],MATCH(MYCS[[#This Row],[Project Code and Name ]],DC[Code Project],0),1),"")</f>
        <v/>
      </c>
      <c r="E782" s="92" t="str">
        <f ca="1">IFERROR(OFFSET(DC[[#Headers],[Code Project]],MATCH(MYCS[[#This Row],[Project Code and Name ]],DC[Code Project],0),6),"")</f>
        <v/>
      </c>
      <c r="F782" s="89"/>
      <c r="G782" s="89"/>
      <c r="H782" s="93"/>
      <c r="I782" s="93"/>
      <c r="J782" s="93"/>
      <c r="K782" s="93"/>
      <c r="L782" s="93"/>
      <c r="M782" s="93"/>
      <c r="N782" s="94">
        <f>J782+K782+L782+MYCS[[#This Row],[Non contractual commitments]]</f>
        <v>0</v>
      </c>
      <c r="O782" s="93"/>
      <c r="P782" s="93"/>
      <c r="Q782" s="93"/>
      <c r="R782" s="93"/>
      <c r="S782" s="93"/>
      <c r="T782" s="93"/>
      <c r="U782" s="94">
        <f>SUM(MYCS[[#This Row],[FY26-27 sum (signed)]:[Cumulative spending to end FY 24/25]],MYCS[[#This Row],[Approved budget FY 25/26]])</f>
        <v>0</v>
      </c>
      <c r="V782" s="95">
        <f>MYCS[[#This Row],[Total Project Commitments]]-MYCS[[#This Row],[Total approved cost of the project by DC (Value in UGX)]]</f>
        <v>0</v>
      </c>
      <c r="W782" s="89"/>
      <c r="X782" s="89"/>
      <c r="Y782" s="89"/>
      <c r="Z782" s="96"/>
    </row>
    <row r="783" spans="1:26" ht="21" x14ac:dyDescent="0.45">
      <c r="A783" s="89"/>
      <c r="B783" s="90" t="str">
        <f ca="1">IFERROR(OFFSET(DC[[#Headers],[Code Project]],MATCH(MYCS[[#This Row],[Project Code and Name ]],DC[Code Project],0),-3),"")</f>
        <v/>
      </c>
      <c r="C783" s="89"/>
      <c r="D783" s="91" t="str">
        <f ca="1">IFERROR(OFFSET(DC[[#Headers],[Code Project]],MATCH(MYCS[[#This Row],[Project Code and Name ]],DC[Code Project],0),1),"")</f>
        <v/>
      </c>
      <c r="E783" s="92" t="str">
        <f ca="1">IFERROR(OFFSET(DC[[#Headers],[Code Project]],MATCH(MYCS[[#This Row],[Project Code and Name ]],DC[Code Project],0),6),"")</f>
        <v/>
      </c>
      <c r="F783" s="89"/>
      <c r="G783" s="89"/>
      <c r="H783" s="93"/>
      <c r="I783" s="93"/>
      <c r="J783" s="93"/>
      <c r="K783" s="93"/>
      <c r="L783" s="93"/>
      <c r="M783" s="93"/>
      <c r="N783" s="94">
        <f>J783+K783+L783+MYCS[[#This Row],[Non contractual commitments]]</f>
        <v>0</v>
      </c>
      <c r="O783" s="93"/>
      <c r="P783" s="93"/>
      <c r="Q783" s="93"/>
      <c r="R783" s="93"/>
      <c r="S783" s="93"/>
      <c r="T783" s="93"/>
      <c r="U783" s="94">
        <f>SUM(MYCS[[#This Row],[FY26-27 sum (signed)]:[Cumulative spending to end FY 24/25]],MYCS[[#This Row],[Approved budget FY 25/26]])</f>
        <v>0</v>
      </c>
      <c r="V783" s="95">
        <f>MYCS[[#This Row],[Total Project Commitments]]-MYCS[[#This Row],[Total approved cost of the project by DC (Value in UGX)]]</f>
        <v>0</v>
      </c>
      <c r="W783" s="89"/>
      <c r="X783" s="89"/>
      <c r="Y783" s="89"/>
      <c r="Z783" s="96"/>
    </row>
    <row r="784" spans="1:26" ht="21" x14ac:dyDescent="0.45">
      <c r="A784" s="89"/>
      <c r="B784" s="90" t="str">
        <f ca="1">IFERROR(OFFSET(DC[[#Headers],[Code Project]],MATCH(MYCS[[#This Row],[Project Code and Name ]],DC[Code Project],0),-3),"")</f>
        <v/>
      </c>
      <c r="C784" s="89"/>
      <c r="D784" s="91" t="str">
        <f ca="1">IFERROR(OFFSET(DC[[#Headers],[Code Project]],MATCH(MYCS[[#This Row],[Project Code and Name ]],DC[Code Project],0),1),"")</f>
        <v/>
      </c>
      <c r="E784" s="92" t="str">
        <f ca="1">IFERROR(OFFSET(DC[[#Headers],[Code Project]],MATCH(MYCS[[#This Row],[Project Code and Name ]],DC[Code Project],0),6),"")</f>
        <v/>
      </c>
      <c r="F784" s="89"/>
      <c r="G784" s="89"/>
      <c r="H784" s="93"/>
      <c r="I784" s="93"/>
      <c r="J784" s="93"/>
      <c r="K784" s="93"/>
      <c r="L784" s="93"/>
      <c r="M784" s="93"/>
      <c r="N784" s="94">
        <f>J784+K784+L784+MYCS[[#This Row],[Non contractual commitments]]</f>
        <v>0</v>
      </c>
      <c r="O784" s="93"/>
      <c r="P784" s="93"/>
      <c r="Q784" s="93"/>
      <c r="R784" s="93"/>
      <c r="S784" s="93"/>
      <c r="T784" s="93"/>
      <c r="U784" s="94">
        <f>SUM(MYCS[[#This Row],[FY26-27 sum (signed)]:[Cumulative spending to end FY 24/25]],MYCS[[#This Row],[Approved budget FY 25/26]])</f>
        <v>0</v>
      </c>
      <c r="V784" s="95">
        <f>MYCS[[#This Row],[Total Project Commitments]]-MYCS[[#This Row],[Total approved cost of the project by DC (Value in UGX)]]</f>
        <v>0</v>
      </c>
      <c r="W784" s="89"/>
      <c r="X784" s="89"/>
      <c r="Y784" s="89"/>
      <c r="Z784" s="96"/>
    </row>
    <row r="785" spans="1:26" ht="21" x14ac:dyDescent="0.45">
      <c r="A785" s="89"/>
      <c r="B785" s="90" t="str">
        <f ca="1">IFERROR(OFFSET(DC[[#Headers],[Code Project]],MATCH(MYCS[[#This Row],[Project Code and Name ]],DC[Code Project],0),-3),"")</f>
        <v/>
      </c>
      <c r="C785" s="89"/>
      <c r="D785" s="91" t="str">
        <f ca="1">IFERROR(OFFSET(DC[[#Headers],[Code Project]],MATCH(MYCS[[#This Row],[Project Code and Name ]],DC[Code Project],0),1),"")</f>
        <v/>
      </c>
      <c r="E785" s="92" t="str">
        <f ca="1">IFERROR(OFFSET(DC[[#Headers],[Code Project]],MATCH(MYCS[[#This Row],[Project Code and Name ]],DC[Code Project],0),6),"")</f>
        <v/>
      </c>
      <c r="F785" s="89"/>
      <c r="G785" s="89"/>
      <c r="H785" s="93"/>
      <c r="I785" s="93"/>
      <c r="J785" s="93"/>
      <c r="K785" s="93"/>
      <c r="L785" s="93"/>
      <c r="M785" s="93"/>
      <c r="N785" s="94">
        <f>J785+K785+L785+MYCS[[#This Row],[Non contractual commitments]]</f>
        <v>0</v>
      </c>
      <c r="O785" s="93"/>
      <c r="P785" s="93"/>
      <c r="Q785" s="93"/>
      <c r="R785" s="93"/>
      <c r="S785" s="93"/>
      <c r="T785" s="93"/>
      <c r="U785" s="94">
        <f>SUM(MYCS[[#This Row],[FY26-27 sum (signed)]:[Cumulative spending to end FY 24/25]],MYCS[[#This Row],[Approved budget FY 25/26]])</f>
        <v>0</v>
      </c>
      <c r="V785" s="95">
        <f>MYCS[[#This Row],[Total Project Commitments]]-MYCS[[#This Row],[Total approved cost of the project by DC (Value in UGX)]]</f>
        <v>0</v>
      </c>
      <c r="W785" s="89"/>
      <c r="X785" s="89"/>
      <c r="Y785" s="89"/>
      <c r="Z785" s="96"/>
    </row>
    <row r="786" spans="1:26" ht="21" x14ac:dyDescent="0.45">
      <c r="A786" s="89"/>
      <c r="B786" s="90" t="str">
        <f ca="1">IFERROR(OFFSET(DC[[#Headers],[Code Project]],MATCH(MYCS[[#This Row],[Project Code and Name ]],DC[Code Project],0),-3),"")</f>
        <v/>
      </c>
      <c r="C786" s="89"/>
      <c r="D786" s="91" t="str">
        <f ca="1">IFERROR(OFFSET(DC[[#Headers],[Code Project]],MATCH(MYCS[[#This Row],[Project Code and Name ]],DC[Code Project],0),1),"")</f>
        <v/>
      </c>
      <c r="E786" s="92" t="str">
        <f ca="1">IFERROR(OFFSET(DC[[#Headers],[Code Project]],MATCH(MYCS[[#This Row],[Project Code and Name ]],DC[Code Project],0),6),"")</f>
        <v/>
      </c>
      <c r="F786" s="89"/>
      <c r="G786" s="89"/>
      <c r="H786" s="93"/>
      <c r="I786" s="93"/>
      <c r="J786" s="93"/>
      <c r="K786" s="93"/>
      <c r="L786" s="93"/>
      <c r="M786" s="93"/>
      <c r="N786" s="94">
        <f>J786+K786+L786+MYCS[[#This Row],[Non contractual commitments]]</f>
        <v>0</v>
      </c>
      <c r="O786" s="93"/>
      <c r="P786" s="93"/>
      <c r="Q786" s="93"/>
      <c r="R786" s="93"/>
      <c r="S786" s="93"/>
      <c r="T786" s="93"/>
      <c r="U786" s="94">
        <f>SUM(MYCS[[#This Row],[FY26-27 sum (signed)]:[Cumulative spending to end FY 24/25]],MYCS[[#This Row],[Approved budget FY 25/26]])</f>
        <v>0</v>
      </c>
      <c r="V786" s="95">
        <f>MYCS[[#This Row],[Total Project Commitments]]-MYCS[[#This Row],[Total approved cost of the project by DC (Value in UGX)]]</f>
        <v>0</v>
      </c>
      <c r="W786" s="89"/>
      <c r="X786" s="89"/>
      <c r="Y786" s="89"/>
      <c r="Z786" s="96"/>
    </row>
    <row r="787" spans="1:26" ht="21" x14ac:dyDescent="0.45">
      <c r="A787" s="89"/>
      <c r="B787" s="90" t="str">
        <f ca="1">IFERROR(OFFSET(DC[[#Headers],[Code Project]],MATCH(MYCS[[#This Row],[Project Code and Name ]],DC[Code Project],0),-3),"")</f>
        <v/>
      </c>
      <c r="C787" s="89"/>
      <c r="D787" s="91" t="str">
        <f ca="1">IFERROR(OFFSET(DC[[#Headers],[Code Project]],MATCH(MYCS[[#This Row],[Project Code and Name ]],DC[Code Project],0),1),"")</f>
        <v/>
      </c>
      <c r="E787" s="92" t="str">
        <f ca="1">IFERROR(OFFSET(DC[[#Headers],[Code Project]],MATCH(MYCS[[#This Row],[Project Code and Name ]],DC[Code Project],0),6),"")</f>
        <v/>
      </c>
      <c r="F787" s="89"/>
      <c r="G787" s="89"/>
      <c r="H787" s="93"/>
      <c r="I787" s="93"/>
      <c r="J787" s="93"/>
      <c r="K787" s="93"/>
      <c r="L787" s="93"/>
      <c r="M787" s="93"/>
      <c r="N787" s="94">
        <f>J787+K787+L787+MYCS[[#This Row],[Non contractual commitments]]</f>
        <v>0</v>
      </c>
      <c r="O787" s="93"/>
      <c r="P787" s="93"/>
      <c r="Q787" s="93"/>
      <c r="R787" s="93"/>
      <c r="S787" s="93"/>
      <c r="T787" s="93"/>
      <c r="U787" s="94">
        <f>SUM(MYCS[[#This Row],[FY26-27 sum (signed)]:[Cumulative spending to end FY 24/25]],MYCS[[#This Row],[Approved budget FY 25/26]])</f>
        <v>0</v>
      </c>
      <c r="V787" s="95">
        <f>MYCS[[#This Row],[Total Project Commitments]]-MYCS[[#This Row],[Total approved cost of the project by DC (Value in UGX)]]</f>
        <v>0</v>
      </c>
      <c r="W787" s="89"/>
      <c r="X787" s="89"/>
      <c r="Y787" s="89"/>
      <c r="Z787" s="96"/>
    </row>
    <row r="788" spans="1:26" ht="21" x14ac:dyDescent="0.45">
      <c r="A788" s="89"/>
      <c r="B788" s="90" t="str">
        <f ca="1">IFERROR(OFFSET(DC[[#Headers],[Code Project]],MATCH(MYCS[[#This Row],[Project Code and Name ]],DC[Code Project],0),-3),"")</f>
        <v/>
      </c>
      <c r="C788" s="89"/>
      <c r="D788" s="91" t="str">
        <f ca="1">IFERROR(OFFSET(DC[[#Headers],[Code Project]],MATCH(MYCS[[#This Row],[Project Code and Name ]],DC[Code Project],0),1),"")</f>
        <v/>
      </c>
      <c r="E788" s="92" t="str">
        <f ca="1">IFERROR(OFFSET(DC[[#Headers],[Code Project]],MATCH(MYCS[[#This Row],[Project Code and Name ]],DC[Code Project],0),6),"")</f>
        <v/>
      </c>
      <c r="F788" s="89"/>
      <c r="G788" s="89"/>
      <c r="H788" s="93"/>
      <c r="I788" s="93"/>
      <c r="J788" s="93"/>
      <c r="K788" s="93"/>
      <c r="L788" s="93"/>
      <c r="M788" s="93"/>
      <c r="N788" s="94">
        <f>J788+K788+L788+MYCS[[#This Row],[Non contractual commitments]]</f>
        <v>0</v>
      </c>
      <c r="O788" s="93"/>
      <c r="P788" s="93"/>
      <c r="Q788" s="93"/>
      <c r="R788" s="93"/>
      <c r="S788" s="93"/>
      <c r="T788" s="93"/>
      <c r="U788" s="94">
        <f>SUM(MYCS[[#This Row],[FY26-27 sum (signed)]:[Cumulative spending to end FY 24/25]],MYCS[[#This Row],[Approved budget FY 25/26]])</f>
        <v>0</v>
      </c>
      <c r="V788" s="95">
        <f>MYCS[[#This Row],[Total Project Commitments]]-MYCS[[#This Row],[Total approved cost of the project by DC (Value in UGX)]]</f>
        <v>0</v>
      </c>
      <c r="W788" s="89"/>
      <c r="X788" s="89"/>
      <c r="Y788" s="89"/>
      <c r="Z788" s="96"/>
    </row>
    <row r="789" spans="1:26" ht="21" x14ac:dyDescent="0.45">
      <c r="A789" s="89"/>
      <c r="B789" s="90" t="str">
        <f ca="1">IFERROR(OFFSET(DC[[#Headers],[Code Project]],MATCH(MYCS[[#This Row],[Project Code and Name ]],DC[Code Project],0),-3),"")</f>
        <v/>
      </c>
      <c r="C789" s="89"/>
      <c r="D789" s="91" t="str">
        <f ca="1">IFERROR(OFFSET(DC[[#Headers],[Code Project]],MATCH(MYCS[[#This Row],[Project Code and Name ]],DC[Code Project],0),1),"")</f>
        <v/>
      </c>
      <c r="E789" s="92" t="str">
        <f ca="1">IFERROR(OFFSET(DC[[#Headers],[Code Project]],MATCH(MYCS[[#This Row],[Project Code and Name ]],DC[Code Project],0),6),"")</f>
        <v/>
      </c>
      <c r="F789" s="89"/>
      <c r="G789" s="89"/>
      <c r="H789" s="93"/>
      <c r="I789" s="93"/>
      <c r="J789" s="93"/>
      <c r="K789" s="93"/>
      <c r="L789" s="93"/>
      <c r="M789" s="93"/>
      <c r="N789" s="94">
        <f>J789+K789+L789+MYCS[[#This Row],[Non contractual commitments]]</f>
        <v>0</v>
      </c>
      <c r="O789" s="93"/>
      <c r="P789" s="93"/>
      <c r="Q789" s="93"/>
      <c r="R789" s="93"/>
      <c r="S789" s="93"/>
      <c r="T789" s="93"/>
      <c r="U789" s="94">
        <f>SUM(MYCS[[#This Row],[FY26-27 sum (signed)]:[Cumulative spending to end FY 24/25]],MYCS[[#This Row],[Approved budget FY 25/26]])</f>
        <v>0</v>
      </c>
      <c r="V789" s="95">
        <f>MYCS[[#This Row],[Total Project Commitments]]-MYCS[[#This Row],[Total approved cost of the project by DC (Value in UGX)]]</f>
        <v>0</v>
      </c>
      <c r="W789" s="89"/>
      <c r="X789" s="89"/>
      <c r="Y789" s="89"/>
      <c r="Z789" s="96"/>
    </row>
    <row r="790" spans="1:26" ht="21" x14ac:dyDescent="0.45">
      <c r="A790" s="89"/>
      <c r="B790" s="90" t="str">
        <f ca="1">IFERROR(OFFSET(DC[[#Headers],[Code Project]],MATCH(MYCS[[#This Row],[Project Code and Name ]],DC[Code Project],0),-3),"")</f>
        <v/>
      </c>
      <c r="C790" s="89"/>
      <c r="D790" s="91" t="str">
        <f ca="1">IFERROR(OFFSET(DC[[#Headers],[Code Project]],MATCH(MYCS[[#This Row],[Project Code and Name ]],DC[Code Project],0),1),"")</f>
        <v/>
      </c>
      <c r="E790" s="92" t="str">
        <f ca="1">IFERROR(OFFSET(DC[[#Headers],[Code Project]],MATCH(MYCS[[#This Row],[Project Code and Name ]],DC[Code Project],0),6),"")</f>
        <v/>
      </c>
      <c r="F790" s="89"/>
      <c r="G790" s="89"/>
      <c r="H790" s="93"/>
      <c r="I790" s="93"/>
      <c r="J790" s="93"/>
      <c r="K790" s="93"/>
      <c r="L790" s="93"/>
      <c r="M790" s="93"/>
      <c r="N790" s="94">
        <f>J790+K790+L790+MYCS[[#This Row],[Non contractual commitments]]</f>
        <v>0</v>
      </c>
      <c r="O790" s="93"/>
      <c r="P790" s="93"/>
      <c r="Q790" s="93"/>
      <c r="R790" s="93"/>
      <c r="S790" s="93"/>
      <c r="T790" s="93"/>
      <c r="U790" s="94">
        <f>SUM(MYCS[[#This Row],[FY26-27 sum (signed)]:[Cumulative spending to end FY 24/25]],MYCS[[#This Row],[Approved budget FY 25/26]])</f>
        <v>0</v>
      </c>
      <c r="V790" s="95">
        <f>MYCS[[#This Row],[Total Project Commitments]]-MYCS[[#This Row],[Total approved cost of the project by DC (Value in UGX)]]</f>
        <v>0</v>
      </c>
      <c r="W790" s="89"/>
      <c r="X790" s="89"/>
      <c r="Y790" s="89"/>
      <c r="Z790" s="96"/>
    </row>
    <row r="791" spans="1:26" ht="21" x14ac:dyDescent="0.45">
      <c r="A791" s="89"/>
      <c r="B791" s="90" t="str">
        <f ca="1">IFERROR(OFFSET(DC[[#Headers],[Code Project]],MATCH(MYCS[[#This Row],[Project Code and Name ]],DC[Code Project],0),-3),"")</f>
        <v/>
      </c>
      <c r="C791" s="89"/>
      <c r="D791" s="91" t="str">
        <f ca="1">IFERROR(OFFSET(DC[[#Headers],[Code Project]],MATCH(MYCS[[#This Row],[Project Code and Name ]],DC[Code Project],0),1),"")</f>
        <v/>
      </c>
      <c r="E791" s="92" t="str">
        <f ca="1">IFERROR(OFFSET(DC[[#Headers],[Code Project]],MATCH(MYCS[[#This Row],[Project Code and Name ]],DC[Code Project],0),6),"")</f>
        <v/>
      </c>
      <c r="F791" s="89"/>
      <c r="G791" s="89"/>
      <c r="H791" s="93"/>
      <c r="I791" s="93"/>
      <c r="J791" s="93"/>
      <c r="K791" s="93"/>
      <c r="L791" s="93"/>
      <c r="M791" s="93"/>
      <c r="N791" s="94">
        <f>J791+K791+L791+MYCS[[#This Row],[Non contractual commitments]]</f>
        <v>0</v>
      </c>
      <c r="O791" s="93"/>
      <c r="P791" s="93"/>
      <c r="Q791" s="93"/>
      <c r="R791" s="93"/>
      <c r="S791" s="93"/>
      <c r="T791" s="93"/>
      <c r="U791" s="94">
        <f>SUM(MYCS[[#This Row],[FY26-27 sum (signed)]:[Cumulative spending to end FY 24/25]],MYCS[[#This Row],[Approved budget FY 25/26]])</f>
        <v>0</v>
      </c>
      <c r="V791" s="95">
        <f>MYCS[[#This Row],[Total Project Commitments]]-MYCS[[#This Row],[Total approved cost of the project by DC (Value in UGX)]]</f>
        <v>0</v>
      </c>
      <c r="W791" s="89"/>
      <c r="X791" s="89"/>
      <c r="Y791" s="89"/>
      <c r="Z791" s="96"/>
    </row>
    <row r="792" spans="1:26" ht="21" x14ac:dyDescent="0.45">
      <c r="A792" s="89"/>
      <c r="B792" s="90" t="str">
        <f ca="1">IFERROR(OFFSET(DC[[#Headers],[Code Project]],MATCH(MYCS[[#This Row],[Project Code and Name ]],DC[Code Project],0),-3),"")</f>
        <v/>
      </c>
      <c r="C792" s="89"/>
      <c r="D792" s="91" t="str">
        <f ca="1">IFERROR(OFFSET(DC[[#Headers],[Code Project]],MATCH(MYCS[[#This Row],[Project Code and Name ]],DC[Code Project],0),1),"")</f>
        <v/>
      </c>
      <c r="E792" s="92" t="str">
        <f ca="1">IFERROR(OFFSET(DC[[#Headers],[Code Project]],MATCH(MYCS[[#This Row],[Project Code and Name ]],DC[Code Project],0),6),"")</f>
        <v/>
      </c>
      <c r="F792" s="89"/>
      <c r="G792" s="89"/>
      <c r="H792" s="93"/>
      <c r="I792" s="93"/>
      <c r="J792" s="93"/>
      <c r="K792" s="93"/>
      <c r="L792" s="93"/>
      <c r="M792" s="93"/>
      <c r="N792" s="94">
        <f>J792+K792+L792+MYCS[[#This Row],[Non contractual commitments]]</f>
        <v>0</v>
      </c>
      <c r="O792" s="93"/>
      <c r="P792" s="93"/>
      <c r="Q792" s="93"/>
      <c r="R792" s="93"/>
      <c r="S792" s="93"/>
      <c r="T792" s="93"/>
      <c r="U792" s="94">
        <f>SUM(MYCS[[#This Row],[FY26-27 sum (signed)]:[Cumulative spending to end FY 24/25]],MYCS[[#This Row],[Approved budget FY 25/26]])</f>
        <v>0</v>
      </c>
      <c r="V792" s="95">
        <f>MYCS[[#This Row],[Total Project Commitments]]-MYCS[[#This Row],[Total approved cost of the project by DC (Value in UGX)]]</f>
        <v>0</v>
      </c>
      <c r="W792" s="89"/>
      <c r="X792" s="89"/>
      <c r="Y792" s="89"/>
      <c r="Z792" s="96"/>
    </row>
    <row r="793" spans="1:26" ht="21" x14ac:dyDescent="0.45">
      <c r="A793" s="89"/>
      <c r="B793" s="90" t="str">
        <f ca="1">IFERROR(OFFSET(DC[[#Headers],[Code Project]],MATCH(MYCS[[#This Row],[Project Code and Name ]],DC[Code Project],0),-3),"")</f>
        <v/>
      </c>
      <c r="C793" s="89"/>
      <c r="D793" s="91" t="str">
        <f ca="1">IFERROR(OFFSET(DC[[#Headers],[Code Project]],MATCH(MYCS[[#This Row],[Project Code and Name ]],DC[Code Project],0),1),"")</f>
        <v/>
      </c>
      <c r="E793" s="92" t="str">
        <f ca="1">IFERROR(OFFSET(DC[[#Headers],[Code Project]],MATCH(MYCS[[#This Row],[Project Code and Name ]],DC[Code Project],0),6),"")</f>
        <v/>
      </c>
      <c r="F793" s="89"/>
      <c r="G793" s="89"/>
      <c r="H793" s="93"/>
      <c r="I793" s="93"/>
      <c r="J793" s="93"/>
      <c r="K793" s="93"/>
      <c r="L793" s="93"/>
      <c r="M793" s="93"/>
      <c r="N793" s="94">
        <f>J793+K793+L793+MYCS[[#This Row],[Non contractual commitments]]</f>
        <v>0</v>
      </c>
      <c r="O793" s="93"/>
      <c r="P793" s="93"/>
      <c r="Q793" s="93"/>
      <c r="R793" s="93"/>
      <c r="S793" s="93"/>
      <c r="T793" s="93"/>
      <c r="U793" s="94">
        <f>SUM(MYCS[[#This Row],[FY26-27 sum (signed)]:[Cumulative spending to end FY 24/25]],MYCS[[#This Row],[Approved budget FY 25/26]])</f>
        <v>0</v>
      </c>
      <c r="V793" s="95">
        <f>MYCS[[#This Row],[Total Project Commitments]]-MYCS[[#This Row],[Total approved cost of the project by DC (Value in UGX)]]</f>
        <v>0</v>
      </c>
      <c r="W793" s="89"/>
      <c r="X793" s="89"/>
      <c r="Y793" s="89"/>
      <c r="Z793" s="96"/>
    </row>
    <row r="794" spans="1:26" ht="21" x14ac:dyDescent="0.45">
      <c r="A794" s="89"/>
      <c r="B794" s="90" t="str">
        <f ca="1">IFERROR(OFFSET(DC[[#Headers],[Code Project]],MATCH(MYCS[[#This Row],[Project Code and Name ]],DC[Code Project],0),-3),"")</f>
        <v/>
      </c>
      <c r="C794" s="89"/>
      <c r="D794" s="91" t="str">
        <f ca="1">IFERROR(OFFSET(DC[[#Headers],[Code Project]],MATCH(MYCS[[#This Row],[Project Code and Name ]],DC[Code Project],0),1),"")</f>
        <v/>
      </c>
      <c r="E794" s="92" t="str">
        <f ca="1">IFERROR(OFFSET(DC[[#Headers],[Code Project]],MATCH(MYCS[[#This Row],[Project Code and Name ]],DC[Code Project],0),6),"")</f>
        <v/>
      </c>
      <c r="F794" s="89"/>
      <c r="G794" s="89"/>
      <c r="H794" s="93"/>
      <c r="I794" s="93"/>
      <c r="J794" s="93"/>
      <c r="K794" s="93"/>
      <c r="L794" s="93"/>
      <c r="M794" s="93"/>
      <c r="N794" s="94">
        <f>J794+K794+L794+MYCS[[#This Row],[Non contractual commitments]]</f>
        <v>0</v>
      </c>
      <c r="O794" s="93"/>
      <c r="P794" s="93"/>
      <c r="Q794" s="93"/>
      <c r="R794" s="93"/>
      <c r="S794" s="93"/>
      <c r="T794" s="93"/>
      <c r="U794" s="94">
        <f>SUM(MYCS[[#This Row],[FY26-27 sum (signed)]:[Cumulative spending to end FY 24/25]],MYCS[[#This Row],[Approved budget FY 25/26]])</f>
        <v>0</v>
      </c>
      <c r="V794" s="95">
        <f>MYCS[[#This Row],[Total Project Commitments]]-MYCS[[#This Row],[Total approved cost of the project by DC (Value in UGX)]]</f>
        <v>0</v>
      </c>
      <c r="W794" s="89"/>
      <c r="X794" s="89"/>
      <c r="Y794" s="89"/>
      <c r="Z794" s="96"/>
    </row>
    <row r="795" spans="1:26" ht="21" x14ac:dyDescent="0.45">
      <c r="A795" s="89"/>
      <c r="B795" s="90" t="str">
        <f ca="1">IFERROR(OFFSET(DC[[#Headers],[Code Project]],MATCH(MYCS[[#This Row],[Project Code and Name ]],DC[Code Project],0),-3),"")</f>
        <v/>
      </c>
      <c r="C795" s="89"/>
      <c r="D795" s="91" t="str">
        <f ca="1">IFERROR(OFFSET(DC[[#Headers],[Code Project]],MATCH(MYCS[[#This Row],[Project Code and Name ]],DC[Code Project],0),1),"")</f>
        <v/>
      </c>
      <c r="E795" s="92" t="str">
        <f ca="1">IFERROR(OFFSET(DC[[#Headers],[Code Project]],MATCH(MYCS[[#This Row],[Project Code and Name ]],DC[Code Project],0),6),"")</f>
        <v/>
      </c>
      <c r="F795" s="89"/>
      <c r="G795" s="89"/>
      <c r="H795" s="93"/>
      <c r="I795" s="93"/>
      <c r="J795" s="93"/>
      <c r="K795" s="93"/>
      <c r="L795" s="93"/>
      <c r="M795" s="93"/>
      <c r="N795" s="94">
        <f>J795+K795+L795+MYCS[[#This Row],[Non contractual commitments]]</f>
        <v>0</v>
      </c>
      <c r="O795" s="93"/>
      <c r="P795" s="93"/>
      <c r="Q795" s="93"/>
      <c r="R795" s="93"/>
      <c r="S795" s="93"/>
      <c r="T795" s="93"/>
      <c r="U795" s="94">
        <f>SUM(MYCS[[#This Row],[FY26-27 sum (signed)]:[Cumulative spending to end FY 24/25]],MYCS[[#This Row],[Approved budget FY 25/26]])</f>
        <v>0</v>
      </c>
      <c r="V795" s="95">
        <f>MYCS[[#This Row],[Total Project Commitments]]-MYCS[[#This Row],[Total approved cost of the project by DC (Value in UGX)]]</f>
        <v>0</v>
      </c>
      <c r="W795" s="89"/>
      <c r="X795" s="89"/>
      <c r="Y795" s="89"/>
      <c r="Z795" s="96"/>
    </row>
    <row r="796" spans="1:26" ht="21" x14ac:dyDescent="0.45">
      <c r="A796" s="89"/>
      <c r="B796" s="90" t="str">
        <f ca="1">IFERROR(OFFSET(DC[[#Headers],[Code Project]],MATCH(MYCS[[#This Row],[Project Code and Name ]],DC[Code Project],0),-3),"")</f>
        <v/>
      </c>
      <c r="C796" s="89"/>
      <c r="D796" s="91" t="str">
        <f ca="1">IFERROR(OFFSET(DC[[#Headers],[Code Project]],MATCH(MYCS[[#This Row],[Project Code and Name ]],DC[Code Project],0),1),"")</f>
        <v/>
      </c>
      <c r="E796" s="92" t="str">
        <f ca="1">IFERROR(OFFSET(DC[[#Headers],[Code Project]],MATCH(MYCS[[#This Row],[Project Code and Name ]],DC[Code Project],0),6),"")</f>
        <v/>
      </c>
      <c r="F796" s="89"/>
      <c r="G796" s="89"/>
      <c r="H796" s="93"/>
      <c r="I796" s="93"/>
      <c r="J796" s="93"/>
      <c r="K796" s="93"/>
      <c r="L796" s="93"/>
      <c r="M796" s="93"/>
      <c r="N796" s="94">
        <f>J796+K796+L796+MYCS[[#This Row],[Non contractual commitments]]</f>
        <v>0</v>
      </c>
      <c r="O796" s="93"/>
      <c r="P796" s="93"/>
      <c r="Q796" s="93"/>
      <c r="R796" s="93"/>
      <c r="S796" s="93"/>
      <c r="T796" s="93"/>
      <c r="U796" s="94">
        <f>SUM(MYCS[[#This Row],[FY26-27 sum (signed)]:[Cumulative spending to end FY 24/25]],MYCS[[#This Row],[Approved budget FY 25/26]])</f>
        <v>0</v>
      </c>
      <c r="V796" s="95">
        <f>MYCS[[#This Row],[Total Project Commitments]]-MYCS[[#This Row],[Total approved cost of the project by DC (Value in UGX)]]</f>
        <v>0</v>
      </c>
      <c r="W796" s="89"/>
      <c r="X796" s="89"/>
      <c r="Y796" s="89"/>
      <c r="Z796" s="96"/>
    </row>
    <row r="797" spans="1:26" ht="21" x14ac:dyDescent="0.45">
      <c r="A797" s="89"/>
      <c r="B797" s="90" t="str">
        <f ca="1">IFERROR(OFFSET(DC[[#Headers],[Code Project]],MATCH(MYCS[[#This Row],[Project Code and Name ]],DC[Code Project],0),-3),"")</f>
        <v/>
      </c>
      <c r="C797" s="89"/>
      <c r="D797" s="91" t="str">
        <f ca="1">IFERROR(OFFSET(DC[[#Headers],[Code Project]],MATCH(MYCS[[#This Row],[Project Code and Name ]],DC[Code Project],0),1),"")</f>
        <v/>
      </c>
      <c r="E797" s="92" t="str">
        <f ca="1">IFERROR(OFFSET(DC[[#Headers],[Code Project]],MATCH(MYCS[[#This Row],[Project Code and Name ]],DC[Code Project],0),6),"")</f>
        <v/>
      </c>
      <c r="F797" s="89"/>
      <c r="G797" s="89"/>
      <c r="H797" s="93"/>
      <c r="I797" s="93"/>
      <c r="J797" s="93"/>
      <c r="K797" s="93"/>
      <c r="L797" s="93"/>
      <c r="M797" s="93"/>
      <c r="N797" s="94">
        <f>J797+K797+L797+MYCS[[#This Row],[Non contractual commitments]]</f>
        <v>0</v>
      </c>
      <c r="O797" s="93"/>
      <c r="P797" s="93"/>
      <c r="Q797" s="93"/>
      <c r="R797" s="93"/>
      <c r="S797" s="93"/>
      <c r="T797" s="93"/>
      <c r="U797" s="94">
        <f>SUM(MYCS[[#This Row],[FY26-27 sum (signed)]:[Cumulative spending to end FY 24/25]],MYCS[[#This Row],[Approved budget FY 25/26]])</f>
        <v>0</v>
      </c>
      <c r="V797" s="95">
        <f>MYCS[[#This Row],[Total Project Commitments]]-MYCS[[#This Row],[Total approved cost of the project by DC (Value in UGX)]]</f>
        <v>0</v>
      </c>
      <c r="W797" s="89"/>
      <c r="X797" s="89"/>
      <c r="Y797" s="89"/>
      <c r="Z797" s="96"/>
    </row>
    <row r="798" spans="1:26" ht="21" x14ac:dyDescent="0.45">
      <c r="A798" s="89"/>
      <c r="B798" s="90" t="str">
        <f ca="1">IFERROR(OFFSET(DC[[#Headers],[Code Project]],MATCH(MYCS[[#This Row],[Project Code and Name ]],DC[Code Project],0),-3),"")</f>
        <v/>
      </c>
      <c r="C798" s="89"/>
      <c r="D798" s="91" t="str">
        <f ca="1">IFERROR(OFFSET(DC[[#Headers],[Code Project]],MATCH(MYCS[[#This Row],[Project Code and Name ]],DC[Code Project],0),1),"")</f>
        <v/>
      </c>
      <c r="E798" s="92" t="str">
        <f ca="1">IFERROR(OFFSET(DC[[#Headers],[Code Project]],MATCH(MYCS[[#This Row],[Project Code and Name ]],DC[Code Project],0),6),"")</f>
        <v/>
      </c>
      <c r="F798" s="89"/>
      <c r="G798" s="89"/>
      <c r="H798" s="93"/>
      <c r="I798" s="93"/>
      <c r="J798" s="93"/>
      <c r="K798" s="93"/>
      <c r="L798" s="93"/>
      <c r="M798" s="93"/>
      <c r="N798" s="94">
        <f>J798+K798+L798+MYCS[[#This Row],[Non contractual commitments]]</f>
        <v>0</v>
      </c>
      <c r="O798" s="93"/>
      <c r="P798" s="93"/>
      <c r="Q798" s="93"/>
      <c r="R798" s="93"/>
      <c r="S798" s="93"/>
      <c r="T798" s="93"/>
      <c r="U798" s="94">
        <f>SUM(MYCS[[#This Row],[FY26-27 sum (signed)]:[Cumulative spending to end FY 24/25]],MYCS[[#This Row],[Approved budget FY 25/26]])</f>
        <v>0</v>
      </c>
      <c r="V798" s="95">
        <f>MYCS[[#This Row],[Total Project Commitments]]-MYCS[[#This Row],[Total approved cost of the project by DC (Value in UGX)]]</f>
        <v>0</v>
      </c>
      <c r="W798" s="89"/>
      <c r="X798" s="89"/>
      <c r="Y798" s="89"/>
      <c r="Z798" s="96"/>
    </row>
    <row r="799" spans="1:26" ht="21" x14ac:dyDescent="0.45">
      <c r="A799" s="89"/>
      <c r="B799" s="90" t="str">
        <f ca="1">IFERROR(OFFSET(DC[[#Headers],[Code Project]],MATCH(MYCS[[#This Row],[Project Code and Name ]],DC[Code Project],0),-3),"")</f>
        <v/>
      </c>
      <c r="C799" s="89"/>
      <c r="D799" s="91" t="str">
        <f ca="1">IFERROR(OFFSET(DC[[#Headers],[Code Project]],MATCH(MYCS[[#This Row],[Project Code and Name ]],DC[Code Project],0),1),"")</f>
        <v/>
      </c>
      <c r="E799" s="92" t="str">
        <f ca="1">IFERROR(OFFSET(DC[[#Headers],[Code Project]],MATCH(MYCS[[#This Row],[Project Code and Name ]],DC[Code Project],0),6),"")</f>
        <v/>
      </c>
      <c r="F799" s="89"/>
      <c r="G799" s="89"/>
      <c r="H799" s="93"/>
      <c r="I799" s="93"/>
      <c r="J799" s="93"/>
      <c r="K799" s="93"/>
      <c r="L799" s="93"/>
      <c r="M799" s="93"/>
      <c r="N799" s="94">
        <f>J799+K799+L799+MYCS[[#This Row],[Non contractual commitments]]</f>
        <v>0</v>
      </c>
      <c r="O799" s="93"/>
      <c r="P799" s="93"/>
      <c r="Q799" s="93"/>
      <c r="R799" s="93"/>
      <c r="S799" s="93"/>
      <c r="T799" s="93"/>
      <c r="U799" s="94">
        <f>SUM(MYCS[[#This Row],[FY26-27 sum (signed)]:[Cumulative spending to end FY 24/25]],MYCS[[#This Row],[Approved budget FY 25/26]])</f>
        <v>0</v>
      </c>
      <c r="V799" s="95">
        <f>MYCS[[#This Row],[Total Project Commitments]]-MYCS[[#This Row],[Total approved cost of the project by DC (Value in UGX)]]</f>
        <v>0</v>
      </c>
      <c r="W799" s="89"/>
      <c r="X799" s="89"/>
      <c r="Y799" s="89"/>
      <c r="Z799" s="96"/>
    </row>
    <row r="800" spans="1:26" ht="21" x14ac:dyDescent="0.45">
      <c r="A800" s="89"/>
      <c r="B800" s="90" t="str">
        <f ca="1">IFERROR(OFFSET(DC[[#Headers],[Code Project]],MATCH(MYCS[[#This Row],[Project Code and Name ]],DC[Code Project],0),-3),"")</f>
        <v/>
      </c>
      <c r="C800" s="89"/>
      <c r="D800" s="91" t="str">
        <f ca="1">IFERROR(OFFSET(DC[[#Headers],[Code Project]],MATCH(MYCS[[#This Row],[Project Code and Name ]],DC[Code Project],0),1),"")</f>
        <v/>
      </c>
      <c r="E800" s="92" t="str">
        <f ca="1">IFERROR(OFFSET(DC[[#Headers],[Code Project]],MATCH(MYCS[[#This Row],[Project Code and Name ]],DC[Code Project],0),6),"")</f>
        <v/>
      </c>
      <c r="F800" s="89"/>
      <c r="G800" s="89"/>
      <c r="H800" s="93"/>
      <c r="I800" s="93"/>
      <c r="J800" s="93"/>
      <c r="K800" s="93"/>
      <c r="L800" s="93"/>
      <c r="M800" s="93"/>
      <c r="N800" s="94">
        <f>J800+K800+L800+MYCS[[#This Row],[Non contractual commitments]]</f>
        <v>0</v>
      </c>
      <c r="O800" s="93"/>
      <c r="P800" s="93"/>
      <c r="Q800" s="93"/>
      <c r="R800" s="93"/>
      <c r="S800" s="93"/>
      <c r="T800" s="93"/>
      <c r="U800" s="94">
        <f>SUM(MYCS[[#This Row],[FY26-27 sum (signed)]:[Cumulative spending to end FY 24/25]],MYCS[[#This Row],[Approved budget FY 25/26]])</f>
        <v>0</v>
      </c>
      <c r="V800" s="95">
        <f>MYCS[[#This Row],[Total Project Commitments]]-MYCS[[#This Row],[Total approved cost of the project by DC (Value in UGX)]]</f>
        <v>0</v>
      </c>
      <c r="W800" s="89"/>
      <c r="X800" s="89"/>
      <c r="Y800" s="89"/>
      <c r="Z800" s="96"/>
    </row>
    <row r="801" spans="1:26" ht="21" x14ac:dyDescent="0.45">
      <c r="A801" s="89"/>
      <c r="B801" s="90" t="str">
        <f ca="1">IFERROR(OFFSET(DC[[#Headers],[Code Project]],MATCH(MYCS[[#This Row],[Project Code and Name ]],DC[Code Project],0),-3),"")</f>
        <v/>
      </c>
      <c r="C801" s="89"/>
      <c r="D801" s="91" t="str">
        <f ca="1">IFERROR(OFFSET(DC[[#Headers],[Code Project]],MATCH(MYCS[[#This Row],[Project Code and Name ]],DC[Code Project],0),1),"")</f>
        <v/>
      </c>
      <c r="E801" s="92" t="str">
        <f ca="1">IFERROR(OFFSET(DC[[#Headers],[Code Project]],MATCH(MYCS[[#This Row],[Project Code and Name ]],DC[Code Project],0),6),"")</f>
        <v/>
      </c>
      <c r="F801" s="89"/>
      <c r="G801" s="89"/>
      <c r="H801" s="93"/>
      <c r="I801" s="93"/>
      <c r="J801" s="93"/>
      <c r="K801" s="93"/>
      <c r="L801" s="93"/>
      <c r="M801" s="93"/>
      <c r="N801" s="94">
        <f>J801+K801+L801+MYCS[[#This Row],[Non contractual commitments]]</f>
        <v>0</v>
      </c>
      <c r="O801" s="93"/>
      <c r="P801" s="93"/>
      <c r="Q801" s="93"/>
      <c r="R801" s="93"/>
      <c r="S801" s="93"/>
      <c r="T801" s="93"/>
      <c r="U801" s="94">
        <f>SUM(MYCS[[#This Row],[FY26-27 sum (signed)]:[Cumulative spending to end FY 24/25]],MYCS[[#This Row],[Approved budget FY 25/26]])</f>
        <v>0</v>
      </c>
      <c r="V801" s="95">
        <f>MYCS[[#This Row],[Total Project Commitments]]-MYCS[[#This Row],[Total approved cost of the project by DC (Value in UGX)]]</f>
        <v>0</v>
      </c>
      <c r="W801" s="89"/>
      <c r="X801" s="89"/>
      <c r="Y801" s="89"/>
      <c r="Z801" s="96"/>
    </row>
    <row r="802" spans="1:26" ht="21" x14ac:dyDescent="0.45">
      <c r="A802" s="89"/>
      <c r="B802" s="90" t="str">
        <f ca="1">IFERROR(OFFSET(DC[[#Headers],[Code Project]],MATCH(MYCS[[#This Row],[Project Code and Name ]],DC[Code Project],0),-3),"")</f>
        <v/>
      </c>
      <c r="C802" s="89"/>
      <c r="D802" s="91" t="str">
        <f ca="1">IFERROR(OFFSET(DC[[#Headers],[Code Project]],MATCH(MYCS[[#This Row],[Project Code and Name ]],DC[Code Project],0),1),"")</f>
        <v/>
      </c>
      <c r="E802" s="92" t="str">
        <f ca="1">IFERROR(OFFSET(DC[[#Headers],[Code Project]],MATCH(MYCS[[#This Row],[Project Code and Name ]],DC[Code Project],0),6),"")</f>
        <v/>
      </c>
      <c r="F802" s="89"/>
      <c r="G802" s="89"/>
      <c r="H802" s="93"/>
      <c r="I802" s="93"/>
      <c r="J802" s="93"/>
      <c r="K802" s="93"/>
      <c r="L802" s="93"/>
      <c r="M802" s="93"/>
      <c r="N802" s="94">
        <f>J802+K802+L802+MYCS[[#This Row],[Non contractual commitments]]</f>
        <v>0</v>
      </c>
      <c r="O802" s="93"/>
      <c r="P802" s="93"/>
      <c r="Q802" s="93"/>
      <c r="R802" s="93"/>
      <c r="S802" s="93"/>
      <c r="T802" s="93"/>
      <c r="U802" s="94">
        <f>SUM(MYCS[[#This Row],[FY26-27 sum (signed)]:[Cumulative spending to end FY 24/25]],MYCS[[#This Row],[Approved budget FY 25/26]])</f>
        <v>0</v>
      </c>
      <c r="V802" s="95">
        <f>MYCS[[#This Row],[Total Project Commitments]]-MYCS[[#This Row],[Total approved cost of the project by DC (Value in UGX)]]</f>
        <v>0</v>
      </c>
      <c r="W802" s="89"/>
      <c r="X802" s="89"/>
      <c r="Y802" s="89"/>
      <c r="Z802" s="96"/>
    </row>
    <row r="803" spans="1:26" ht="21" x14ac:dyDescent="0.45">
      <c r="A803" s="89"/>
      <c r="B803" s="90" t="str">
        <f ca="1">IFERROR(OFFSET(DC[[#Headers],[Code Project]],MATCH(MYCS[[#This Row],[Project Code and Name ]],DC[Code Project],0),-3),"")</f>
        <v/>
      </c>
      <c r="C803" s="89"/>
      <c r="D803" s="91" t="str">
        <f ca="1">IFERROR(OFFSET(DC[[#Headers],[Code Project]],MATCH(MYCS[[#This Row],[Project Code and Name ]],DC[Code Project],0),1),"")</f>
        <v/>
      </c>
      <c r="E803" s="92" t="str">
        <f ca="1">IFERROR(OFFSET(DC[[#Headers],[Code Project]],MATCH(MYCS[[#This Row],[Project Code and Name ]],DC[Code Project],0),6),"")</f>
        <v/>
      </c>
      <c r="F803" s="89"/>
      <c r="G803" s="89"/>
      <c r="H803" s="93"/>
      <c r="I803" s="93"/>
      <c r="J803" s="93"/>
      <c r="K803" s="93"/>
      <c r="L803" s="93"/>
      <c r="M803" s="93"/>
      <c r="N803" s="94">
        <f>J803+K803+L803+MYCS[[#This Row],[Non contractual commitments]]</f>
        <v>0</v>
      </c>
      <c r="O803" s="93"/>
      <c r="P803" s="93"/>
      <c r="Q803" s="93"/>
      <c r="R803" s="93"/>
      <c r="S803" s="93"/>
      <c r="T803" s="93"/>
      <c r="U803" s="94">
        <f>SUM(MYCS[[#This Row],[FY26-27 sum (signed)]:[Cumulative spending to end FY 24/25]],MYCS[[#This Row],[Approved budget FY 25/26]])</f>
        <v>0</v>
      </c>
      <c r="V803" s="95">
        <f>MYCS[[#This Row],[Total Project Commitments]]-MYCS[[#This Row],[Total approved cost of the project by DC (Value in UGX)]]</f>
        <v>0</v>
      </c>
      <c r="W803" s="89"/>
      <c r="X803" s="89"/>
      <c r="Y803" s="89"/>
      <c r="Z803" s="96"/>
    </row>
    <row r="804" spans="1:26" ht="21" x14ac:dyDescent="0.45">
      <c r="A804" s="89"/>
      <c r="B804" s="90" t="str">
        <f ca="1">IFERROR(OFFSET(DC[[#Headers],[Code Project]],MATCH(MYCS[[#This Row],[Project Code and Name ]],DC[Code Project],0),-3),"")</f>
        <v/>
      </c>
      <c r="C804" s="89"/>
      <c r="D804" s="91" t="str">
        <f ca="1">IFERROR(OFFSET(DC[[#Headers],[Code Project]],MATCH(MYCS[[#This Row],[Project Code and Name ]],DC[Code Project],0),1),"")</f>
        <v/>
      </c>
      <c r="E804" s="92" t="str">
        <f ca="1">IFERROR(OFFSET(DC[[#Headers],[Code Project]],MATCH(MYCS[[#This Row],[Project Code and Name ]],DC[Code Project],0),6),"")</f>
        <v/>
      </c>
      <c r="F804" s="89"/>
      <c r="G804" s="89"/>
      <c r="H804" s="93"/>
      <c r="I804" s="93"/>
      <c r="J804" s="93"/>
      <c r="K804" s="93"/>
      <c r="L804" s="93"/>
      <c r="M804" s="93"/>
      <c r="N804" s="94">
        <f>J804+K804+L804+MYCS[[#This Row],[Non contractual commitments]]</f>
        <v>0</v>
      </c>
      <c r="O804" s="93"/>
      <c r="P804" s="93"/>
      <c r="Q804" s="93"/>
      <c r="R804" s="93"/>
      <c r="S804" s="93"/>
      <c r="T804" s="93"/>
      <c r="U804" s="94">
        <f>SUM(MYCS[[#This Row],[FY26-27 sum (signed)]:[Cumulative spending to end FY 24/25]],MYCS[[#This Row],[Approved budget FY 25/26]])</f>
        <v>0</v>
      </c>
      <c r="V804" s="95">
        <f>MYCS[[#This Row],[Total Project Commitments]]-MYCS[[#This Row],[Total approved cost of the project by DC (Value in UGX)]]</f>
        <v>0</v>
      </c>
      <c r="W804" s="89"/>
      <c r="X804" s="89"/>
      <c r="Y804" s="89"/>
      <c r="Z804" s="96"/>
    </row>
    <row r="805" spans="1:26" ht="21" x14ac:dyDescent="0.45">
      <c r="A805" s="89"/>
      <c r="B805" s="90" t="str">
        <f ca="1">IFERROR(OFFSET(DC[[#Headers],[Code Project]],MATCH(MYCS[[#This Row],[Project Code and Name ]],DC[Code Project],0),-3),"")</f>
        <v/>
      </c>
      <c r="C805" s="89"/>
      <c r="D805" s="91" t="str">
        <f ca="1">IFERROR(OFFSET(DC[[#Headers],[Code Project]],MATCH(MYCS[[#This Row],[Project Code and Name ]],DC[Code Project],0),1),"")</f>
        <v/>
      </c>
      <c r="E805" s="92" t="str">
        <f ca="1">IFERROR(OFFSET(DC[[#Headers],[Code Project]],MATCH(MYCS[[#This Row],[Project Code and Name ]],DC[Code Project],0),6),"")</f>
        <v/>
      </c>
      <c r="F805" s="89"/>
      <c r="G805" s="89"/>
      <c r="H805" s="93"/>
      <c r="I805" s="93"/>
      <c r="J805" s="93"/>
      <c r="K805" s="93"/>
      <c r="L805" s="93"/>
      <c r="M805" s="93"/>
      <c r="N805" s="94">
        <f>J805+K805+L805+MYCS[[#This Row],[Non contractual commitments]]</f>
        <v>0</v>
      </c>
      <c r="O805" s="93"/>
      <c r="P805" s="93"/>
      <c r="Q805" s="93"/>
      <c r="R805" s="93"/>
      <c r="S805" s="93"/>
      <c r="T805" s="93"/>
      <c r="U805" s="94">
        <f>SUM(MYCS[[#This Row],[FY26-27 sum (signed)]:[Cumulative spending to end FY 24/25]],MYCS[[#This Row],[Approved budget FY 25/26]])</f>
        <v>0</v>
      </c>
      <c r="V805" s="95">
        <f>MYCS[[#This Row],[Total Project Commitments]]-MYCS[[#This Row],[Total approved cost of the project by DC (Value in UGX)]]</f>
        <v>0</v>
      </c>
      <c r="W805" s="89"/>
      <c r="X805" s="89"/>
      <c r="Y805" s="89"/>
      <c r="Z805" s="96"/>
    </row>
    <row r="806" spans="1:26" ht="21" x14ac:dyDescent="0.45">
      <c r="A806" s="89"/>
      <c r="B806" s="90" t="str">
        <f ca="1">IFERROR(OFFSET(DC[[#Headers],[Code Project]],MATCH(MYCS[[#This Row],[Project Code and Name ]],DC[Code Project],0),-3),"")</f>
        <v/>
      </c>
      <c r="C806" s="89"/>
      <c r="D806" s="91" t="str">
        <f ca="1">IFERROR(OFFSET(DC[[#Headers],[Code Project]],MATCH(MYCS[[#This Row],[Project Code and Name ]],DC[Code Project],0),1),"")</f>
        <v/>
      </c>
      <c r="E806" s="92" t="str">
        <f ca="1">IFERROR(OFFSET(DC[[#Headers],[Code Project]],MATCH(MYCS[[#This Row],[Project Code and Name ]],DC[Code Project],0),6),"")</f>
        <v/>
      </c>
      <c r="F806" s="89"/>
      <c r="G806" s="89"/>
      <c r="H806" s="93"/>
      <c r="I806" s="93"/>
      <c r="J806" s="93"/>
      <c r="K806" s="93"/>
      <c r="L806" s="93"/>
      <c r="M806" s="93"/>
      <c r="N806" s="94">
        <f>J806+K806+L806+MYCS[[#This Row],[Non contractual commitments]]</f>
        <v>0</v>
      </c>
      <c r="O806" s="93"/>
      <c r="P806" s="93"/>
      <c r="Q806" s="93"/>
      <c r="R806" s="93"/>
      <c r="S806" s="93"/>
      <c r="T806" s="93"/>
      <c r="U806" s="94">
        <f>SUM(MYCS[[#This Row],[FY26-27 sum (signed)]:[Cumulative spending to end FY 24/25]],MYCS[[#This Row],[Approved budget FY 25/26]])</f>
        <v>0</v>
      </c>
      <c r="V806" s="95">
        <f>MYCS[[#This Row],[Total Project Commitments]]-MYCS[[#This Row],[Total approved cost of the project by DC (Value in UGX)]]</f>
        <v>0</v>
      </c>
      <c r="W806" s="89"/>
      <c r="X806" s="89"/>
      <c r="Y806" s="89"/>
      <c r="Z806" s="96"/>
    </row>
    <row r="807" spans="1:26" ht="21" x14ac:dyDescent="0.45">
      <c r="A807" s="89"/>
      <c r="B807" s="90" t="str">
        <f ca="1">IFERROR(OFFSET(DC[[#Headers],[Code Project]],MATCH(MYCS[[#This Row],[Project Code and Name ]],DC[Code Project],0),-3),"")</f>
        <v/>
      </c>
      <c r="C807" s="89"/>
      <c r="D807" s="91" t="str">
        <f ca="1">IFERROR(OFFSET(DC[[#Headers],[Code Project]],MATCH(MYCS[[#This Row],[Project Code and Name ]],DC[Code Project],0),1),"")</f>
        <v/>
      </c>
      <c r="E807" s="92" t="str">
        <f ca="1">IFERROR(OFFSET(DC[[#Headers],[Code Project]],MATCH(MYCS[[#This Row],[Project Code and Name ]],DC[Code Project],0),6),"")</f>
        <v/>
      </c>
      <c r="F807" s="89"/>
      <c r="G807" s="89"/>
      <c r="H807" s="93"/>
      <c r="I807" s="93"/>
      <c r="J807" s="93"/>
      <c r="K807" s="93"/>
      <c r="L807" s="93"/>
      <c r="M807" s="93"/>
      <c r="N807" s="94">
        <f>J807+K807+L807+MYCS[[#This Row],[Non contractual commitments]]</f>
        <v>0</v>
      </c>
      <c r="O807" s="93"/>
      <c r="P807" s="93"/>
      <c r="Q807" s="93"/>
      <c r="R807" s="93"/>
      <c r="S807" s="93"/>
      <c r="T807" s="93"/>
      <c r="U807" s="94">
        <f>SUM(MYCS[[#This Row],[FY26-27 sum (signed)]:[Cumulative spending to end FY 24/25]],MYCS[[#This Row],[Approved budget FY 25/26]])</f>
        <v>0</v>
      </c>
      <c r="V807" s="95">
        <f>MYCS[[#This Row],[Total Project Commitments]]-MYCS[[#This Row],[Total approved cost of the project by DC (Value in UGX)]]</f>
        <v>0</v>
      </c>
      <c r="W807" s="89"/>
      <c r="X807" s="89"/>
      <c r="Y807" s="89"/>
      <c r="Z807" s="96"/>
    </row>
    <row r="808" spans="1:26" ht="21" x14ac:dyDescent="0.45">
      <c r="A808" s="89"/>
      <c r="B808" s="90" t="str">
        <f ca="1">IFERROR(OFFSET(DC[[#Headers],[Code Project]],MATCH(MYCS[[#This Row],[Project Code and Name ]],DC[Code Project],0),-3),"")</f>
        <v/>
      </c>
      <c r="C808" s="89"/>
      <c r="D808" s="91" t="str">
        <f ca="1">IFERROR(OFFSET(DC[[#Headers],[Code Project]],MATCH(MYCS[[#This Row],[Project Code and Name ]],DC[Code Project],0),1),"")</f>
        <v/>
      </c>
      <c r="E808" s="92" t="str">
        <f ca="1">IFERROR(OFFSET(DC[[#Headers],[Code Project]],MATCH(MYCS[[#This Row],[Project Code and Name ]],DC[Code Project],0),6),"")</f>
        <v/>
      </c>
      <c r="F808" s="89"/>
      <c r="G808" s="89"/>
      <c r="H808" s="93"/>
      <c r="I808" s="93"/>
      <c r="J808" s="93"/>
      <c r="K808" s="93"/>
      <c r="L808" s="93"/>
      <c r="M808" s="93"/>
      <c r="N808" s="94">
        <f>J808+K808+L808+MYCS[[#This Row],[Non contractual commitments]]</f>
        <v>0</v>
      </c>
      <c r="O808" s="93"/>
      <c r="P808" s="93"/>
      <c r="Q808" s="93"/>
      <c r="R808" s="93"/>
      <c r="S808" s="93"/>
      <c r="T808" s="93"/>
      <c r="U808" s="94">
        <f>SUM(MYCS[[#This Row],[FY26-27 sum (signed)]:[Cumulative spending to end FY 24/25]],MYCS[[#This Row],[Approved budget FY 25/26]])</f>
        <v>0</v>
      </c>
      <c r="V808" s="95">
        <f>MYCS[[#This Row],[Total Project Commitments]]-MYCS[[#This Row],[Total approved cost of the project by DC (Value in UGX)]]</f>
        <v>0</v>
      </c>
      <c r="W808" s="89"/>
      <c r="X808" s="89"/>
      <c r="Y808" s="89"/>
      <c r="Z808" s="96"/>
    </row>
    <row r="809" spans="1:26" ht="21" x14ac:dyDescent="0.45">
      <c r="A809" s="89"/>
      <c r="B809" s="90" t="str">
        <f ca="1">IFERROR(OFFSET(DC[[#Headers],[Code Project]],MATCH(MYCS[[#This Row],[Project Code and Name ]],DC[Code Project],0),-3),"")</f>
        <v/>
      </c>
      <c r="C809" s="89"/>
      <c r="D809" s="91" t="str">
        <f ca="1">IFERROR(OFFSET(DC[[#Headers],[Code Project]],MATCH(MYCS[[#This Row],[Project Code and Name ]],DC[Code Project],0),1),"")</f>
        <v/>
      </c>
      <c r="E809" s="92" t="str">
        <f ca="1">IFERROR(OFFSET(DC[[#Headers],[Code Project]],MATCH(MYCS[[#This Row],[Project Code and Name ]],DC[Code Project],0),6),"")</f>
        <v/>
      </c>
      <c r="F809" s="89"/>
      <c r="G809" s="89"/>
      <c r="H809" s="93"/>
      <c r="I809" s="93"/>
      <c r="J809" s="93"/>
      <c r="K809" s="93"/>
      <c r="L809" s="93"/>
      <c r="M809" s="93"/>
      <c r="N809" s="94">
        <f>J809+K809+L809+MYCS[[#This Row],[Non contractual commitments]]</f>
        <v>0</v>
      </c>
      <c r="O809" s="93"/>
      <c r="P809" s="93"/>
      <c r="Q809" s="93"/>
      <c r="R809" s="93"/>
      <c r="S809" s="93"/>
      <c r="T809" s="93"/>
      <c r="U809" s="94">
        <f>SUM(MYCS[[#This Row],[FY26-27 sum (signed)]:[Cumulative spending to end FY 24/25]],MYCS[[#This Row],[Approved budget FY 25/26]])</f>
        <v>0</v>
      </c>
      <c r="V809" s="95">
        <f>MYCS[[#This Row],[Total Project Commitments]]-MYCS[[#This Row],[Total approved cost of the project by DC (Value in UGX)]]</f>
        <v>0</v>
      </c>
      <c r="W809" s="89"/>
      <c r="X809" s="89"/>
      <c r="Y809" s="89"/>
      <c r="Z809" s="96"/>
    </row>
    <row r="810" spans="1:26" ht="21" x14ac:dyDescent="0.45">
      <c r="A810" s="89"/>
      <c r="B810" s="90" t="str">
        <f ca="1">IFERROR(OFFSET(DC[[#Headers],[Code Project]],MATCH(MYCS[[#This Row],[Project Code and Name ]],DC[Code Project],0),-3),"")</f>
        <v/>
      </c>
      <c r="C810" s="89"/>
      <c r="D810" s="91" t="str">
        <f ca="1">IFERROR(OFFSET(DC[[#Headers],[Code Project]],MATCH(MYCS[[#This Row],[Project Code and Name ]],DC[Code Project],0),1),"")</f>
        <v/>
      </c>
      <c r="E810" s="92" t="str">
        <f ca="1">IFERROR(OFFSET(DC[[#Headers],[Code Project]],MATCH(MYCS[[#This Row],[Project Code and Name ]],DC[Code Project],0),6),"")</f>
        <v/>
      </c>
      <c r="F810" s="89"/>
      <c r="G810" s="89"/>
      <c r="H810" s="93"/>
      <c r="I810" s="93"/>
      <c r="J810" s="93"/>
      <c r="K810" s="93"/>
      <c r="L810" s="93"/>
      <c r="M810" s="93"/>
      <c r="N810" s="94">
        <f>J810+K810+L810+MYCS[[#This Row],[Non contractual commitments]]</f>
        <v>0</v>
      </c>
      <c r="O810" s="93"/>
      <c r="P810" s="93"/>
      <c r="Q810" s="93"/>
      <c r="R810" s="93"/>
      <c r="S810" s="93"/>
      <c r="T810" s="93"/>
      <c r="U810" s="94">
        <f>SUM(MYCS[[#This Row],[FY26-27 sum (signed)]:[Cumulative spending to end FY 24/25]],MYCS[[#This Row],[Approved budget FY 25/26]])</f>
        <v>0</v>
      </c>
      <c r="V810" s="95">
        <f>MYCS[[#This Row],[Total Project Commitments]]-MYCS[[#This Row],[Total approved cost of the project by DC (Value in UGX)]]</f>
        <v>0</v>
      </c>
      <c r="W810" s="89"/>
      <c r="X810" s="89"/>
      <c r="Y810" s="89"/>
      <c r="Z810" s="96"/>
    </row>
    <row r="811" spans="1:26" ht="21" x14ac:dyDescent="0.45">
      <c r="A811" s="89"/>
      <c r="B811" s="90" t="str">
        <f ca="1">IFERROR(OFFSET(DC[[#Headers],[Code Project]],MATCH(MYCS[[#This Row],[Project Code and Name ]],DC[Code Project],0),-3),"")</f>
        <v/>
      </c>
      <c r="C811" s="89"/>
      <c r="D811" s="91" t="str">
        <f ca="1">IFERROR(OFFSET(DC[[#Headers],[Code Project]],MATCH(MYCS[[#This Row],[Project Code and Name ]],DC[Code Project],0),1),"")</f>
        <v/>
      </c>
      <c r="E811" s="92" t="str">
        <f ca="1">IFERROR(OFFSET(DC[[#Headers],[Code Project]],MATCH(MYCS[[#This Row],[Project Code and Name ]],DC[Code Project],0),6),"")</f>
        <v/>
      </c>
      <c r="F811" s="89"/>
      <c r="G811" s="89"/>
      <c r="H811" s="93"/>
      <c r="I811" s="93"/>
      <c r="J811" s="93"/>
      <c r="K811" s="93"/>
      <c r="L811" s="93"/>
      <c r="M811" s="93"/>
      <c r="N811" s="94">
        <f>J811+K811+L811+MYCS[[#This Row],[Non contractual commitments]]</f>
        <v>0</v>
      </c>
      <c r="O811" s="93"/>
      <c r="P811" s="93"/>
      <c r="Q811" s="93"/>
      <c r="R811" s="93"/>
      <c r="S811" s="93"/>
      <c r="T811" s="93"/>
      <c r="U811" s="94">
        <f>SUM(MYCS[[#This Row],[FY26-27 sum (signed)]:[Cumulative spending to end FY 24/25]],MYCS[[#This Row],[Approved budget FY 25/26]])</f>
        <v>0</v>
      </c>
      <c r="V811" s="95">
        <f>MYCS[[#This Row],[Total Project Commitments]]-MYCS[[#This Row],[Total approved cost of the project by DC (Value in UGX)]]</f>
        <v>0</v>
      </c>
      <c r="W811" s="89"/>
      <c r="X811" s="89"/>
      <c r="Y811" s="89"/>
      <c r="Z811" s="96"/>
    </row>
    <row r="812" spans="1:26" ht="21" x14ac:dyDescent="0.45">
      <c r="A812" s="89"/>
      <c r="B812" s="90" t="str">
        <f ca="1">IFERROR(OFFSET(DC[[#Headers],[Code Project]],MATCH(MYCS[[#This Row],[Project Code and Name ]],DC[Code Project],0),-3),"")</f>
        <v/>
      </c>
      <c r="C812" s="89"/>
      <c r="D812" s="91" t="str">
        <f ca="1">IFERROR(OFFSET(DC[[#Headers],[Code Project]],MATCH(MYCS[[#This Row],[Project Code and Name ]],DC[Code Project],0),1),"")</f>
        <v/>
      </c>
      <c r="E812" s="92" t="str">
        <f ca="1">IFERROR(OFFSET(DC[[#Headers],[Code Project]],MATCH(MYCS[[#This Row],[Project Code and Name ]],DC[Code Project],0),6),"")</f>
        <v/>
      </c>
      <c r="F812" s="89"/>
      <c r="G812" s="89"/>
      <c r="H812" s="93"/>
      <c r="I812" s="93"/>
      <c r="J812" s="93"/>
      <c r="K812" s="93"/>
      <c r="L812" s="93"/>
      <c r="M812" s="93"/>
      <c r="N812" s="94">
        <f>J812+K812+L812+MYCS[[#This Row],[Non contractual commitments]]</f>
        <v>0</v>
      </c>
      <c r="O812" s="93"/>
      <c r="P812" s="93"/>
      <c r="Q812" s="93"/>
      <c r="R812" s="93"/>
      <c r="S812" s="93"/>
      <c r="T812" s="93"/>
      <c r="U812" s="94">
        <f>SUM(MYCS[[#This Row],[FY26-27 sum (signed)]:[Cumulative spending to end FY 24/25]],MYCS[[#This Row],[Approved budget FY 25/26]])</f>
        <v>0</v>
      </c>
      <c r="V812" s="95">
        <f>MYCS[[#This Row],[Total Project Commitments]]-MYCS[[#This Row],[Total approved cost of the project by DC (Value in UGX)]]</f>
        <v>0</v>
      </c>
      <c r="W812" s="89"/>
      <c r="X812" s="89"/>
      <c r="Y812" s="89"/>
      <c r="Z812" s="96"/>
    </row>
    <row r="813" spans="1:26" ht="21" x14ac:dyDescent="0.45">
      <c r="A813" s="89"/>
      <c r="B813" s="90" t="str">
        <f ca="1">IFERROR(OFFSET(DC[[#Headers],[Code Project]],MATCH(MYCS[[#This Row],[Project Code and Name ]],DC[Code Project],0),-3),"")</f>
        <v/>
      </c>
      <c r="C813" s="89"/>
      <c r="D813" s="91" t="str">
        <f ca="1">IFERROR(OFFSET(DC[[#Headers],[Code Project]],MATCH(MYCS[[#This Row],[Project Code and Name ]],DC[Code Project],0),1),"")</f>
        <v/>
      </c>
      <c r="E813" s="92" t="str">
        <f ca="1">IFERROR(OFFSET(DC[[#Headers],[Code Project]],MATCH(MYCS[[#This Row],[Project Code and Name ]],DC[Code Project],0),6),"")</f>
        <v/>
      </c>
      <c r="F813" s="89"/>
      <c r="G813" s="89"/>
      <c r="H813" s="93"/>
      <c r="I813" s="93"/>
      <c r="J813" s="93"/>
      <c r="K813" s="93"/>
      <c r="L813" s="93"/>
      <c r="M813" s="93"/>
      <c r="N813" s="94">
        <f>J813+K813+L813+MYCS[[#This Row],[Non contractual commitments]]</f>
        <v>0</v>
      </c>
      <c r="O813" s="93"/>
      <c r="P813" s="93"/>
      <c r="Q813" s="93"/>
      <c r="R813" s="93"/>
      <c r="S813" s="93"/>
      <c r="T813" s="93"/>
      <c r="U813" s="94">
        <f>SUM(MYCS[[#This Row],[FY26-27 sum (signed)]:[Cumulative spending to end FY 24/25]],MYCS[[#This Row],[Approved budget FY 25/26]])</f>
        <v>0</v>
      </c>
      <c r="V813" s="95">
        <f>MYCS[[#This Row],[Total Project Commitments]]-MYCS[[#This Row],[Total approved cost of the project by DC (Value in UGX)]]</f>
        <v>0</v>
      </c>
      <c r="W813" s="89"/>
      <c r="X813" s="89"/>
      <c r="Y813" s="89"/>
      <c r="Z813" s="96"/>
    </row>
    <row r="814" spans="1:26" ht="21" x14ac:dyDescent="0.45">
      <c r="A814" s="89"/>
      <c r="B814" s="90" t="str">
        <f ca="1">IFERROR(OFFSET(DC[[#Headers],[Code Project]],MATCH(MYCS[[#This Row],[Project Code and Name ]],DC[Code Project],0),-3),"")</f>
        <v/>
      </c>
      <c r="C814" s="89"/>
      <c r="D814" s="91" t="str">
        <f ca="1">IFERROR(OFFSET(DC[[#Headers],[Code Project]],MATCH(MYCS[[#This Row],[Project Code and Name ]],DC[Code Project],0),1),"")</f>
        <v/>
      </c>
      <c r="E814" s="92" t="str">
        <f ca="1">IFERROR(OFFSET(DC[[#Headers],[Code Project]],MATCH(MYCS[[#This Row],[Project Code and Name ]],DC[Code Project],0),6),"")</f>
        <v/>
      </c>
      <c r="F814" s="89"/>
      <c r="G814" s="89"/>
      <c r="H814" s="93"/>
      <c r="I814" s="93"/>
      <c r="J814" s="93"/>
      <c r="K814" s="93"/>
      <c r="L814" s="93"/>
      <c r="M814" s="93"/>
      <c r="N814" s="94">
        <f>J814+K814+L814+MYCS[[#This Row],[Non contractual commitments]]</f>
        <v>0</v>
      </c>
      <c r="O814" s="93"/>
      <c r="P814" s="93"/>
      <c r="Q814" s="93"/>
      <c r="R814" s="93"/>
      <c r="S814" s="93"/>
      <c r="T814" s="93"/>
      <c r="U814" s="94">
        <f>SUM(MYCS[[#This Row],[FY26-27 sum (signed)]:[Cumulative spending to end FY 24/25]],MYCS[[#This Row],[Approved budget FY 25/26]])</f>
        <v>0</v>
      </c>
      <c r="V814" s="95">
        <f>MYCS[[#This Row],[Total Project Commitments]]-MYCS[[#This Row],[Total approved cost of the project by DC (Value in UGX)]]</f>
        <v>0</v>
      </c>
      <c r="W814" s="89"/>
      <c r="X814" s="89"/>
      <c r="Y814" s="89"/>
      <c r="Z814" s="96"/>
    </row>
    <row r="815" spans="1:26" ht="21" x14ac:dyDescent="0.45">
      <c r="A815" s="89"/>
      <c r="B815" s="90" t="str">
        <f ca="1">IFERROR(OFFSET(DC[[#Headers],[Code Project]],MATCH(MYCS[[#This Row],[Project Code and Name ]],DC[Code Project],0),-3),"")</f>
        <v/>
      </c>
      <c r="C815" s="89"/>
      <c r="D815" s="91" t="str">
        <f ca="1">IFERROR(OFFSET(DC[[#Headers],[Code Project]],MATCH(MYCS[[#This Row],[Project Code and Name ]],DC[Code Project],0),1),"")</f>
        <v/>
      </c>
      <c r="E815" s="92" t="str">
        <f ca="1">IFERROR(OFFSET(DC[[#Headers],[Code Project]],MATCH(MYCS[[#This Row],[Project Code and Name ]],DC[Code Project],0),6),"")</f>
        <v/>
      </c>
      <c r="F815" s="89"/>
      <c r="G815" s="89"/>
      <c r="H815" s="93"/>
      <c r="I815" s="93"/>
      <c r="J815" s="93"/>
      <c r="K815" s="93"/>
      <c r="L815" s="93"/>
      <c r="M815" s="93"/>
      <c r="N815" s="94">
        <f>J815+K815+L815+MYCS[[#This Row],[Non contractual commitments]]</f>
        <v>0</v>
      </c>
      <c r="O815" s="93"/>
      <c r="P815" s="93"/>
      <c r="Q815" s="93"/>
      <c r="R815" s="93"/>
      <c r="S815" s="93"/>
      <c r="T815" s="93"/>
      <c r="U815" s="94">
        <f>SUM(MYCS[[#This Row],[FY26-27 sum (signed)]:[Cumulative spending to end FY 24/25]],MYCS[[#This Row],[Approved budget FY 25/26]])</f>
        <v>0</v>
      </c>
      <c r="V815" s="95">
        <f>MYCS[[#This Row],[Total Project Commitments]]-MYCS[[#This Row],[Total approved cost of the project by DC (Value in UGX)]]</f>
        <v>0</v>
      </c>
      <c r="W815" s="89"/>
      <c r="X815" s="89"/>
      <c r="Y815" s="89"/>
      <c r="Z815" s="96"/>
    </row>
    <row r="816" spans="1:26" ht="21" x14ac:dyDescent="0.45">
      <c r="A816" s="89"/>
      <c r="B816" s="90" t="str">
        <f ca="1">IFERROR(OFFSET(DC[[#Headers],[Code Project]],MATCH(MYCS[[#This Row],[Project Code and Name ]],DC[Code Project],0),-3),"")</f>
        <v/>
      </c>
      <c r="C816" s="89"/>
      <c r="D816" s="91" t="str">
        <f ca="1">IFERROR(OFFSET(DC[[#Headers],[Code Project]],MATCH(MYCS[[#This Row],[Project Code and Name ]],DC[Code Project],0),1),"")</f>
        <v/>
      </c>
      <c r="E816" s="92" t="str">
        <f ca="1">IFERROR(OFFSET(DC[[#Headers],[Code Project]],MATCH(MYCS[[#This Row],[Project Code and Name ]],DC[Code Project],0),6),"")</f>
        <v/>
      </c>
      <c r="F816" s="89"/>
      <c r="G816" s="89"/>
      <c r="H816" s="93"/>
      <c r="I816" s="93"/>
      <c r="J816" s="93"/>
      <c r="K816" s="93"/>
      <c r="L816" s="93"/>
      <c r="M816" s="93"/>
      <c r="N816" s="94">
        <f>J816+K816+L816+MYCS[[#This Row],[Non contractual commitments]]</f>
        <v>0</v>
      </c>
      <c r="O816" s="93"/>
      <c r="P816" s="93"/>
      <c r="Q816" s="93"/>
      <c r="R816" s="93"/>
      <c r="S816" s="93"/>
      <c r="T816" s="93"/>
      <c r="U816" s="94">
        <f>SUM(MYCS[[#This Row],[FY26-27 sum (signed)]:[Cumulative spending to end FY 24/25]],MYCS[[#This Row],[Approved budget FY 25/26]])</f>
        <v>0</v>
      </c>
      <c r="V816" s="95">
        <f>MYCS[[#This Row],[Total Project Commitments]]-MYCS[[#This Row],[Total approved cost of the project by DC (Value in UGX)]]</f>
        <v>0</v>
      </c>
      <c r="W816" s="89"/>
      <c r="X816" s="89"/>
      <c r="Y816" s="89"/>
      <c r="Z816" s="96"/>
    </row>
    <row r="817" spans="1:26" ht="21" x14ac:dyDescent="0.45">
      <c r="A817" s="89"/>
      <c r="B817" s="90" t="str">
        <f ca="1">IFERROR(OFFSET(DC[[#Headers],[Code Project]],MATCH(MYCS[[#This Row],[Project Code and Name ]],DC[Code Project],0),-3),"")</f>
        <v/>
      </c>
      <c r="C817" s="89"/>
      <c r="D817" s="91" t="str">
        <f ca="1">IFERROR(OFFSET(DC[[#Headers],[Code Project]],MATCH(MYCS[[#This Row],[Project Code and Name ]],DC[Code Project],0),1),"")</f>
        <v/>
      </c>
      <c r="E817" s="92" t="str">
        <f ca="1">IFERROR(OFFSET(DC[[#Headers],[Code Project]],MATCH(MYCS[[#This Row],[Project Code and Name ]],DC[Code Project],0),6),"")</f>
        <v/>
      </c>
      <c r="F817" s="89"/>
      <c r="G817" s="89"/>
      <c r="H817" s="93"/>
      <c r="I817" s="93"/>
      <c r="J817" s="93"/>
      <c r="K817" s="93"/>
      <c r="L817" s="93"/>
      <c r="M817" s="93"/>
      <c r="N817" s="94">
        <f>J817+K817+L817+MYCS[[#This Row],[Non contractual commitments]]</f>
        <v>0</v>
      </c>
      <c r="O817" s="93"/>
      <c r="P817" s="93"/>
      <c r="Q817" s="93"/>
      <c r="R817" s="93"/>
      <c r="S817" s="93"/>
      <c r="T817" s="93"/>
      <c r="U817" s="94">
        <f>SUM(MYCS[[#This Row],[FY26-27 sum (signed)]:[Cumulative spending to end FY 24/25]],MYCS[[#This Row],[Approved budget FY 25/26]])</f>
        <v>0</v>
      </c>
      <c r="V817" s="95">
        <f>MYCS[[#This Row],[Total Project Commitments]]-MYCS[[#This Row],[Total approved cost of the project by DC (Value in UGX)]]</f>
        <v>0</v>
      </c>
      <c r="W817" s="89"/>
      <c r="X817" s="89"/>
      <c r="Y817" s="89"/>
      <c r="Z817" s="96"/>
    </row>
    <row r="818" spans="1:26" ht="21" x14ac:dyDescent="0.45">
      <c r="A818" s="89"/>
      <c r="B818" s="90" t="str">
        <f ca="1">IFERROR(OFFSET(DC[[#Headers],[Code Project]],MATCH(MYCS[[#This Row],[Project Code and Name ]],DC[Code Project],0),-3),"")</f>
        <v/>
      </c>
      <c r="C818" s="89"/>
      <c r="D818" s="91" t="str">
        <f ca="1">IFERROR(OFFSET(DC[[#Headers],[Code Project]],MATCH(MYCS[[#This Row],[Project Code and Name ]],DC[Code Project],0),1),"")</f>
        <v/>
      </c>
      <c r="E818" s="92" t="str">
        <f ca="1">IFERROR(OFFSET(DC[[#Headers],[Code Project]],MATCH(MYCS[[#This Row],[Project Code and Name ]],DC[Code Project],0),6),"")</f>
        <v/>
      </c>
      <c r="F818" s="89"/>
      <c r="G818" s="89"/>
      <c r="H818" s="93"/>
      <c r="I818" s="93"/>
      <c r="J818" s="93"/>
      <c r="K818" s="93"/>
      <c r="L818" s="93"/>
      <c r="M818" s="93"/>
      <c r="N818" s="94">
        <f>J818+K818+L818+MYCS[[#This Row],[Non contractual commitments]]</f>
        <v>0</v>
      </c>
      <c r="O818" s="93"/>
      <c r="P818" s="93"/>
      <c r="Q818" s="93"/>
      <c r="R818" s="93"/>
      <c r="S818" s="93"/>
      <c r="T818" s="93"/>
      <c r="U818" s="94">
        <f>SUM(MYCS[[#This Row],[FY26-27 sum (signed)]:[Cumulative spending to end FY 24/25]],MYCS[[#This Row],[Approved budget FY 25/26]])</f>
        <v>0</v>
      </c>
      <c r="V818" s="95">
        <f>MYCS[[#This Row],[Total Project Commitments]]-MYCS[[#This Row],[Total approved cost of the project by DC (Value in UGX)]]</f>
        <v>0</v>
      </c>
      <c r="W818" s="89"/>
      <c r="X818" s="89"/>
      <c r="Y818" s="89"/>
      <c r="Z818" s="96"/>
    </row>
    <row r="819" spans="1:26" ht="21" x14ac:dyDescent="0.45">
      <c r="A819" s="89"/>
      <c r="B819" s="90" t="str">
        <f ca="1">IFERROR(OFFSET(DC[[#Headers],[Code Project]],MATCH(MYCS[[#This Row],[Project Code and Name ]],DC[Code Project],0),-3),"")</f>
        <v/>
      </c>
      <c r="C819" s="89"/>
      <c r="D819" s="91" t="str">
        <f ca="1">IFERROR(OFFSET(DC[[#Headers],[Code Project]],MATCH(MYCS[[#This Row],[Project Code and Name ]],DC[Code Project],0),1),"")</f>
        <v/>
      </c>
      <c r="E819" s="92" t="str">
        <f ca="1">IFERROR(OFFSET(DC[[#Headers],[Code Project]],MATCH(MYCS[[#This Row],[Project Code and Name ]],DC[Code Project],0),6),"")</f>
        <v/>
      </c>
      <c r="F819" s="89"/>
      <c r="G819" s="89"/>
      <c r="H819" s="93"/>
      <c r="I819" s="93"/>
      <c r="J819" s="93"/>
      <c r="K819" s="93"/>
      <c r="L819" s="93"/>
      <c r="M819" s="93"/>
      <c r="N819" s="94">
        <f>J819+K819+L819+MYCS[[#This Row],[Non contractual commitments]]</f>
        <v>0</v>
      </c>
      <c r="O819" s="93"/>
      <c r="P819" s="93"/>
      <c r="Q819" s="93"/>
      <c r="R819" s="93"/>
      <c r="S819" s="93"/>
      <c r="T819" s="93"/>
      <c r="U819" s="94">
        <f>SUM(MYCS[[#This Row],[FY26-27 sum (signed)]:[Cumulative spending to end FY 24/25]],MYCS[[#This Row],[Approved budget FY 25/26]])</f>
        <v>0</v>
      </c>
      <c r="V819" s="95">
        <f>MYCS[[#This Row],[Total Project Commitments]]-MYCS[[#This Row],[Total approved cost of the project by DC (Value in UGX)]]</f>
        <v>0</v>
      </c>
      <c r="W819" s="89"/>
      <c r="X819" s="89"/>
      <c r="Y819" s="89"/>
      <c r="Z819" s="96"/>
    </row>
    <row r="820" spans="1:26" ht="21" x14ac:dyDescent="0.45">
      <c r="A820" s="89"/>
      <c r="B820" s="90" t="str">
        <f ca="1">IFERROR(OFFSET(DC[[#Headers],[Code Project]],MATCH(MYCS[[#This Row],[Project Code and Name ]],DC[Code Project],0),-3),"")</f>
        <v/>
      </c>
      <c r="C820" s="89"/>
      <c r="D820" s="91" t="str">
        <f ca="1">IFERROR(OFFSET(DC[[#Headers],[Code Project]],MATCH(MYCS[[#This Row],[Project Code and Name ]],DC[Code Project],0),1),"")</f>
        <v/>
      </c>
      <c r="E820" s="92" t="str">
        <f ca="1">IFERROR(OFFSET(DC[[#Headers],[Code Project]],MATCH(MYCS[[#This Row],[Project Code and Name ]],DC[Code Project],0),6),"")</f>
        <v/>
      </c>
      <c r="F820" s="89"/>
      <c r="G820" s="89"/>
      <c r="H820" s="93"/>
      <c r="I820" s="93"/>
      <c r="J820" s="93"/>
      <c r="K820" s="93"/>
      <c r="L820" s="93"/>
      <c r="M820" s="93"/>
      <c r="N820" s="94">
        <f>J820+K820+L820+MYCS[[#This Row],[Non contractual commitments]]</f>
        <v>0</v>
      </c>
      <c r="O820" s="93"/>
      <c r="P820" s="93"/>
      <c r="Q820" s="93"/>
      <c r="R820" s="93"/>
      <c r="S820" s="93"/>
      <c r="T820" s="93"/>
      <c r="U820" s="94">
        <f>SUM(MYCS[[#This Row],[FY26-27 sum (signed)]:[Cumulative spending to end FY 24/25]],MYCS[[#This Row],[Approved budget FY 25/26]])</f>
        <v>0</v>
      </c>
      <c r="V820" s="95">
        <f>MYCS[[#This Row],[Total Project Commitments]]-MYCS[[#This Row],[Total approved cost of the project by DC (Value in UGX)]]</f>
        <v>0</v>
      </c>
      <c r="W820" s="89"/>
      <c r="X820" s="89"/>
      <c r="Y820" s="89"/>
      <c r="Z820" s="96"/>
    </row>
    <row r="821" spans="1:26" ht="21" x14ac:dyDescent="0.45">
      <c r="A821" s="89"/>
      <c r="B821" s="90" t="str">
        <f ca="1">IFERROR(OFFSET(DC[[#Headers],[Code Project]],MATCH(MYCS[[#This Row],[Project Code and Name ]],DC[Code Project],0),-3),"")</f>
        <v/>
      </c>
      <c r="C821" s="89"/>
      <c r="D821" s="91" t="str">
        <f ca="1">IFERROR(OFFSET(DC[[#Headers],[Code Project]],MATCH(MYCS[[#This Row],[Project Code and Name ]],DC[Code Project],0),1),"")</f>
        <v/>
      </c>
      <c r="E821" s="92" t="str">
        <f ca="1">IFERROR(OFFSET(DC[[#Headers],[Code Project]],MATCH(MYCS[[#This Row],[Project Code and Name ]],DC[Code Project],0),6),"")</f>
        <v/>
      </c>
      <c r="F821" s="89"/>
      <c r="G821" s="89"/>
      <c r="H821" s="93"/>
      <c r="I821" s="93"/>
      <c r="J821" s="93"/>
      <c r="K821" s="93"/>
      <c r="L821" s="93"/>
      <c r="M821" s="93"/>
      <c r="N821" s="94">
        <f>J821+K821+L821+MYCS[[#This Row],[Non contractual commitments]]</f>
        <v>0</v>
      </c>
      <c r="O821" s="93"/>
      <c r="P821" s="93"/>
      <c r="Q821" s="93"/>
      <c r="R821" s="93"/>
      <c r="S821" s="93"/>
      <c r="T821" s="93"/>
      <c r="U821" s="94">
        <f>SUM(MYCS[[#This Row],[FY26-27 sum (signed)]:[Cumulative spending to end FY 24/25]],MYCS[[#This Row],[Approved budget FY 25/26]])</f>
        <v>0</v>
      </c>
      <c r="V821" s="95">
        <f>MYCS[[#This Row],[Total Project Commitments]]-MYCS[[#This Row],[Total approved cost of the project by DC (Value in UGX)]]</f>
        <v>0</v>
      </c>
      <c r="W821" s="89"/>
      <c r="X821" s="89"/>
      <c r="Y821" s="89"/>
      <c r="Z821" s="96"/>
    </row>
    <row r="822" spans="1:26" ht="21" x14ac:dyDescent="0.45">
      <c r="A822" s="89"/>
      <c r="B822" s="90" t="str">
        <f ca="1">IFERROR(OFFSET(DC[[#Headers],[Code Project]],MATCH(MYCS[[#This Row],[Project Code and Name ]],DC[Code Project],0),-3),"")</f>
        <v/>
      </c>
      <c r="C822" s="89"/>
      <c r="D822" s="91" t="str">
        <f ca="1">IFERROR(OFFSET(DC[[#Headers],[Code Project]],MATCH(MYCS[[#This Row],[Project Code and Name ]],DC[Code Project],0),1),"")</f>
        <v/>
      </c>
      <c r="E822" s="92" t="str">
        <f ca="1">IFERROR(OFFSET(DC[[#Headers],[Code Project]],MATCH(MYCS[[#This Row],[Project Code and Name ]],DC[Code Project],0),6),"")</f>
        <v/>
      </c>
      <c r="F822" s="89"/>
      <c r="G822" s="89"/>
      <c r="H822" s="93"/>
      <c r="I822" s="93"/>
      <c r="J822" s="93"/>
      <c r="K822" s="93"/>
      <c r="L822" s="93"/>
      <c r="M822" s="93"/>
      <c r="N822" s="94">
        <f>J822+K822+L822+MYCS[[#This Row],[Non contractual commitments]]</f>
        <v>0</v>
      </c>
      <c r="O822" s="93"/>
      <c r="P822" s="93"/>
      <c r="Q822" s="93"/>
      <c r="R822" s="93"/>
      <c r="S822" s="93"/>
      <c r="T822" s="93"/>
      <c r="U822" s="94">
        <f>SUM(MYCS[[#This Row],[FY26-27 sum (signed)]:[Cumulative spending to end FY 24/25]],MYCS[[#This Row],[Approved budget FY 25/26]])</f>
        <v>0</v>
      </c>
      <c r="V822" s="95">
        <f>MYCS[[#This Row],[Total Project Commitments]]-MYCS[[#This Row],[Total approved cost of the project by DC (Value in UGX)]]</f>
        <v>0</v>
      </c>
      <c r="W822" s="89"/>
      <c r="X822" s="89"/>
      <c r="Y822" s="89"/>
      <c r="Z822" s="96"/>
    </row>
    <row r="823" spans="1:26" ht="21" x14ac:dyDescent="0.45">
      <c r="A823" s="89"/>
      <c r="B823" s="90" t="str">
        <f ca="1">IFERROR(OFFSET(DC[[#Headers],[Code Project]],MATCH(MYCS[[#This Row],[Project Code and Name ]],DC[Code Project],0),-3),"")</f>
        <v/>
      </c>
      <c r="C823" s="89"/>
      <c r="D823" s="91" t="str">
        <f ca="1">IFERROR(OFFSET(DC[[#Headers],[Code Project]],MATCH(MYCS[[#This Row],[Project Code and Name ]],DC[Code Project],0),1),"")</f>
        <v/>
      </c>
      <c r="E823" s="92" t="str">
        <f ca="1">IFERROR(OFFSET(DC[[#Headers],[Code Project]],MATCH(MYCS[[#This Row],[Project Code and Name ]],DC[Code Project],0),6),"")</f>
        <v/>
      </c>
      <c r="F823" s="89"/>
      <c r="G823" s="89"/>
      <c r="H823" s="93"/>
      <c r="I823" s="93"/>
      <c r="J823" s="93"/>
      <c r="K823" s="93"/>
      <c r="L823" s="93"/>
      <c r="M823" s="93"/>
      <c r="N823" s="94">
        <f>J823+K823+L823+MYCS[[#This Row],[Non contractual commitments]]</f>
        <v>0</v>
      </c>
      <c r="O823" s="93"/>
      <c r="P823" s="93"/>
      <c r="Q823" s="93"/>
      <c r="R823" s="93"/>
      <c r="S823" s="93"/>
      <c r="T823" s="93"/>
      <c r="U823" s="94">
        <f>SUM(MYCS[[#This Row],[FY26-27 sum (signed)]:[Cumulative spending to end FY 24/25]],MYCS[[#This Row],[Approved budget FY 25/26]])</f>
        <v>0</v>
      </c>
      <c r="V823" s="95">
        <f>MYCS[[#This Row],[Total Project Commitments]]-MYCS[[#This Row],[Total approved cost of the project by DC (Value in UGX)]]</f>
        <v>0</v>
      </c>
      <c r="W823" s="89"/>
      <c r="X823" s="89"/>
      <c r="Y823" s="89"/>
      <c r="Z823" s="96"/>
    </row>
    <row r="824" spans="1:26" ht="21" x14ac:dyDescent="0.45">
      <c r="A824" s="89"/>
      <c r="B824" s="90" t="str">
        <f ca="1">IFERROR(OFFSET(DC[[#Headers],[Code Project]],MATCH(MYCS[[#This Row],[Project Code and Name ]],DC[Code Project],0),-3),"")</f>
        <v/>
      </c>
      <c r="C824" s="89"/>
      <c r="D824" s="91" t="str">
        <f ca="1">IFERROR(OFFSET(DC[[#Headers],[Code Project]],MATCH(MYCS[[#This Row],[Project Code and Name ]],DC[Code Project],0),1),"")</f>
        <v/>
      </c>
      <c r="E824" s="92" t="str">
        <f ca="1">IFERROR(OFFSET(DC[[#Headers],[Code Project]],MATCH(MYCS[[#This Row],[Project Code and Name ]],DC[Code Project],0),6),"")</f>
        <v/>
      </c>
      <c r="F824" s="89"/>
      <c r="G824" s="89"/>
      <c r="H824" s="93"/>
      <c r="I824" s="93"/>
      <c r="J824" s="93"/>
      <c r="K824" s="93"/>
      <c r="L824" s="93"/>
      <c r="M824" s="93"/>
      <c r="N824" s="94">
        <f>J824+K824+L824+MYCS[[#This Row],[Non contractual commitments]]</f>
        <v>0</v>
      </c>
      <c r="O824" s="93"/>
      <c r="P824" s="93"/>
      <c r="Q824" s="93"/>
      <c r="R824" s="93"/>
      <c r="S824" s="93"/>
      <c r="T824" s="93"/>
      <c r="U824" s="94">
        <f>SUM(MYCS[[#This Row],[FY26-27 sum (signed)]:[Cumulative spending to end FY 24/25]],MYCS[[#This Row],[Approved budget FY 25/26]])</f>
        <v>0</v>
      </c>
      <c r="V824" s="95">
        <f>MYCS[[#This Row],[Total Project Commitments]]-MYCS[[#This Row],[Total approved cost of the project by DC (Value in UGX)]]</f>
        <v>0</v>
      </c>
      <c r="W824" s="89"/>
      <c r="X824" s="89"/>
      <c r="Y824" s="89"/>
      <c r="Z824" s="96"/>
    </row>
    <row r="825" spans="1:26" ht="21" x14ac:dyDescent="0.45">
      <c r="A825" s="89"/>
      <c r="B825" s="90" t="str">
        <f ca="1">IFERROR(OFFSET(DC[[#Headers],[Code Project]],MATCH(MYCS[[#This Row],[Project Code and Name ]],DC[Code Project],0),-3),"")</f>
        <v/>
      </c>
      <c r="C825" s="89"/>
      <c r="D825" s="91" t="str">
        <f ca="1">IFERROR(OFFSET(DC[[#Headers],[Code Project]],MATCH(MYCS[[#This Row],[Project Code and Name ]],DC[Code Project],0),1),"")</f>
        <v/>
      </c>
      <c r="E825" s="92" t="str">
        <f ca="1">IFERROR(OFFSET(DC[[#Headers],[Code Project]],MATCH(MYCS[[#This Row],[Project Code and Name ]],DC[Code Project],0),6),"")</f>
        <v/>
      </c>
      <c r="F825" s="89"/>
      <c r="G825" s="89"/>
      <c r="H825" s="93"/>
      <c r="I825" s="93"/>
      <c r="J825" s="93"/>
      <c r="K825" s="93"/>
      <c r="L825" s="93"/>
      <c r="M825" s="93"/>
      <c r="N825" s="94">
        <f>J825+K825+L825+MYCS[[#This Row],[Non contractual commitments]]</f>
        <v>0</v>
      </c>
      <c r="O825" s="93"/>
      <c r="P825" s="93"/>
      <c r="Q825" s="93"/>
      <c r="R825" s="93"/>
      <c r="S825" s="93"/>
      <c r="T825" s="93"/>
      <c r="U825" s="94">
        <f>SUM(MYCS[[#This Row],[FY26-27 sum (signed)]:[Cumulative spending to end FY 24/25]],MYCS[[#This Row],[Approved budget FY 25/26]])</f>
        <v>0</v>
      </c>
      <c r="V825" s="95">
        <f>MYCS[[#This Row],[Total Project Commitments]]-MYCS[[#This Row],[Total approved cost of the project by DC (Value in UGX)]]</f>
        <v>0</v>
      </c>
      <c r="W825" s="89"/>
      <c r="X825" s="89"/>
      <c r="Y825" s="89"/>
      <c r="Z825" s="96"/>
    </row>
    <row r="826" spans="1:26" ht="21" x14ac:dyDescent="0.45">
      <c r="A826" s="89"/>
      <c r="B826" s="90" t="str">
        <f ca="1">IFERROR(OFFSET(DC[[#Headers],[Code Project]],MATCH(MYCS[[#This Row],[Project Code and Name ]],DC[Code Project],0),-3),"")</f>
        <v/>
      </c>
      <c r="C826" s="89"/>
      <c r="D826" s="91" t="str">
        <f ca="1">IFERROR(OFFSET(DC[[#Headers],[Code Project]],MATCH(MYCS[[#This Row],[Project Code and Name ]],DC[Code Project],0),1),"")</f>
        <v/>
      </c>
      <c r="E826" s="92" t="str">
        <f ca="1">IFERROR(OFFSET(DC[[#Headers],[Code Project]],MATCH(MYCS[[#This Row],[Project Code and Name ]],DC[Code Project],0),6),"")</f>
        <v/>
      </c>
      <c r="F826" s="89"/>
      <c r="G826" s="89"/>
      <c r="H826" s="93"/>
      <c r="I826" s="93"/>
      <c r="J826" s="93"/>
      <c r="K826" s="93"/>
      <c r="L826" s="93"/>
      <c r="M826" s="93"/>
      <c r="N826" s="94">
        <f>J826+K826+L826+MYCS[[#This Row],[Non contractual commitments]]</f>
        <v>0</v>
      </c>
      <c r="O826" s="93"/>
      <c r="P826" s="93"/>
      <c r="Q826" s="93"/>
      <c r="R826" s="93"/>
      <c r="S826" s="93"/>
      <c r="T826" s="93"/>
      <c r="U826" s="94">
        <f>SUM(MYCS[[#This Row],[FY26-27 sum (signed)]:[Cumulative spending to end FY 24/25]],MYCS[[#This Row],[Approved budget FY 25/26]])</f>
        <v>0</v>
      </c>
      <c r="V826" s="95">
        <f>MYCS[[#This Row],[Total Project Commitments]]-MYCS[[#This Row],[Total approved cost of the project by DC (Value in UGX)]]</f>
        <v>0</v>
      </c>
      <c r="W826" s="89"/>
      <c r="X826" s="89"/>
      <c r="Y826" s="89"/>
      <c r="Z826" s="96"/>
    </row>
    <row r="827" spans="1:26" ht="21" x14ac:dyDescent="0.45">
      <c r="A827" s="89"/>
      <c r="B827" s="90" t="str">
        <f ca="1">IFERROR(OFFSET(DC[[#Headers],[Code Project]],MATCH(MYCS[[#This Row],[Project Code and Name ]],DC[Code Project],0),-3),"")</f>
        <v/>
      </c>
      <c r="C827" s="89"/>
      <c r="D827" s="91" t="str">
        <f ca="1">IFERROR(OFFSET(DC[[#Headers],[Code Project]],MATCH(MYCS[[#This Row],[Project Code and Name ]],DC[Code Project],0),1),"")</f>
        <v/>
      </c>
      <c r="E827" s="92" t="str">
        <f ca="1">IFERROR(OFFSET(DC[[#Headers],[Code Project]],MATCH(MYCS[[#This Row],[Project Code and Name ]],DC[Code Project],0),6),"")</f>
        <v/>
      </c>
      <c r="F827" s="89"/>
      <c r="G827" s="89"/>
      <c r="H827" s="93"/>
      <c r="I827" s="93"/>
      <c r="J827" s="93"/>
      <c r="K827" s="93"/>
      <c r="L827" s="93"/>
      <c r="M827" s="93"/>
      <c r="N827" s="94">
        <f>J827+K827+L827+MYCS[[#This Row],[Non contractual commitments]]</f>
        <v>0</v>
      </c>
      <c r="O827" s="93"/>
      <c r="P827" s="93"/>
      <c r="Q827" s="93"/>
      <c r="R827" s="93"/>
      <c r="S827" s="93"/>
      <c r="T827" s="93"/>
      <c r="U827" s="94">
        <f>SUM(MYCS[[#This Row],[FY26-27 sum (signed)]:[Cumulative spending to end FY 24/25]],MYCS[[#This Row],[Approved budget FY 25/26]])</f>
        <v>0</v>
      </c>
      <c r="V827" s="95">
        <f>MYCS[[#This Row],[Total Project Commitments]]-MYCS[[#This Row],[Total approved cost of the project by DC (Value in UGX)]]</f>
        <v>0</v>
      </c>
      <c r="W827" s="89"/>
      <c r="X827" s="89"/>
      <c r="Y827" s="89"/>
      <c r="Z827" s="96"/>
    </row>
    <row r="828" spans="1:26" ht="21" x14ac:dyDescent="0.45">
      <c r="A828" s="89"/>
      <c r="B828" s="90" t="str">
        <f ca="1">IFERROR(OFFSET(DC[[#Headers],[Code Project]],MATCH(MYCS[[#This Row],[Project Code and Name ]],DC[Code Project],0),-3),"")</f>
        <v/>
      </c>
      <c r="C828" s="89"/>
      <c r="D828" s="91" t="str">
        <f ca="1">IFERROR(OFFSET(DC[[#Headers],[Code Project]],MATCH(MYCS[[#This Row],[Project Code and Name ]],DC[Code Project],0),1),"")</f>
        <v/>
      </c>
      <c r="E828" s="92" t="str">
        <f ca="1">IFERROR(OFFSET(DC[[#Headers],[Code Project]],MATCH(MYCS[[#This Row],[Project Code and Name ]],DC[Code Project],0),6),"")</f>
        <v/>
      </c>
      <c r="F828" s="89"/>
      <c r="G828" s="89"/>
      <c r="H828" s="93"/>
      <c r="I828" s="93"/>
      <c r="J828" s="93"/>
      <c r="K828" s="93"/>
      <c r="L828" s="93"/>
      <c r="M828" s="93"/>
      <c r="N828" s="94">
        <f>J828+K828+L828+MYCS[[#This Row],[Non contractual commitments]]</f>
        <v>0</v>
      </c>
      <c r="O828" s="93"/>
      <c r="P828" s="93"/>
      <c r="Q828" s="93"/>
      <c r="R828" s="93"/>
      <c r="S828" s="93"/>
      <c r="T828" s="93"/>
      <c r="U828" s="94">
        <f>SUM(MYCS[[#This Row],[FY26-27 sum (signed)]:[Cumulative spending to end FY 24/25]],MYCS[[#This Row],[Approved budget FY 25/26]])</f>
        <v>0</v>
      </c>
      <c r="V828" s="95">
        <f>MYCS[[#This Row],[Total Project Commitments]]-MYCS[[#This Row],[Total approved cost of the project by DC (Value in UGX)]]</f>
        <v>0</v>
      </c>
      <c r="W828" s="89"/>
      <c r="X828" s="89"/>
      <c r="Y828" s="89"/>
      <c r="Z828" s="96"/>
    </row>
    <row r="829" spans="1:26" ht="21" x14ac:dyDescent="0.45">
      <c r="A829" s="89"/>
      <c r="B829" s="90" t="str">
        <f ca="1">IFERROR(OFFSET(DC[[#Headers],[Code Project]],MATCH(MYCS[[#This Row],[Project Code and Name ]],DC[Code Project],0),-3),"")</f>
        <v/>
      </c>
      <c r="C829" s="89"/>
      <c r="D829" s="91" t="str">
        <f ca="1">IFERROR(OFFSET(DC[[#Headers],[Code Project]],MATCH(MYCS[[#This Row],[Project Code and Name ]],DC[Code Project],0),1),"")</f>
        <v/>
      </c>
      <c r="E829" s="92" t="str">
        <f ca="1">IFERROR(OFFSET(DC[[#Headers],[Code Project]],MATCH(MYCS[[#This Row],[Project Code and Name ]],DC[Code Project],0),6),"")</f>
        <v/>
      </c>
      <c r="F829" s="89"/>
      <c r="G829" s="89"/>
      <c r="H829" s="93"/>
      <c r="I829" s="93"/>
      <c r="J829" s="93"/>
      <c r="K829" s="93"/>
      <c r="L829" s="93"/>
      <c r="M829" s="93"/>
      <c r="N829" s="94">
        <f>J829+K829+L829+MYCS[[#This Row],[Non contractual commitments]]</f>
        <v>0</v>
      </c>
      <c r="O829" s="93"/>
      <c r="P829" s="93"/>
      <c r="Q829" s="93"/>
      <c r="R829" s="93"/>
      <c r="S829" s="93"/>
      <c r="T829" s="93"/>
      <c r="U829" s="94">
        <f>SUM(MYCS[[#This Row],[FY26-27 sum (signed)]:[Cumulative spending to end FY 24/25]],MYCS[[#This Row],[Approved budget FY 25/26]])</f>
        <v>0</v>
      </c>
      <c r="V829" s="95">
        <f>MYCS[[#This Row],[Total Project Commitments]]-MYCS[[#This Row],[Total approved cost of the project by DC (Value in UGX)]]</f>
        <v>0</v>
      </c>
      <c r="W829" s="89"/>
      <c r="X829" s="89"/>
      <c r="Y829" s="89"/>
      <c r="Z829" s="96"/>
    </row>
    <row r="830" spans="1:26" ht="21" x14ac:dyDescent="0.45">
      <c r="A830" s="89"/>
      <c r="B830" s="90" t="str">
        <f ca="1">IFERROR(OFFSET(DC[[#Headers],[Code Project]],MATCH(MYCS[[#This Row],[Project Code and Name ]],DC[Code Project],0),-3),"")</f>
        <v/>
      </c>
      <c r="C830" s="89"/>
      <c r="D830" s="91" t="str">
        <f ca="1">IFERROR(OFFSET(DC[[#Headers],[Code Project]],MATCH(MYCS[[#This Row],[Project Code and Name ]],DC[Code Project],0),1),"")</f>
        <v/>
      </c>
      <c r="E830" s="92" t="str">
        <f ca="1">IFERROR(OFFSET(DC[[#Headers],[Code Project]],MATCH(MYCS[[#This Row],[Project Code and Name ]],DC[Code Project],0),6),"")</f>
        <v/>
      </c>
      <c r="F830" s="89"/>
      <c r="G830" s="89"/>
      <c r="H830" s="93"/>
      <c r="I830" s="93"/>
      <c r="J830" s="93"/>
      <c r="K830" s="93"/>
      <c r="L830" s="93"/>
      <c r="M830" s="93"/>
      <c r="N830" s="94">
        <f>J830+K830+L830+MYCS[[#This Row],[Non contractual commitments]]</f>
        <v>0</v>
      </c>
      <c r="O830" s="93"/>
      <c r="P830" s="93"/>
      <c r="Q830" s="93"/>
      <c r="R830" s="93"/>
      <c r="S830" s="93"/>
      <c r="T830" s="93"/>
      <c r="U830" s="94">
        <f>SUM(MYCS[[#This Row],[FY26-27 sum (signed)]:[Cumulative spending to end FY 24/25]],MYCS[[#This Row],[Approved budget FY 25/26]])</f>
        <v>0</v>
      </c>
      <c r="V830" s="95">
        <f>MYCS[[#This Row],[Total Project Commitments]]-MYCS[[#This Row],[Total approved cost of the project by DC (Value in UGX)]]</f>
        <v>0</v>
      </c>
      <c r="W830" s="89"/>
      <c r="X830" s="89"/>
      <c r="Y830" s="89"/>
      <c r="Z830" s="96"/>
    </row>
    <row r="831" spans="1:26" ht="21" x14ac:dyDescent="0.45">
      <c r="A831" s="89"/>
      <c r="B831" s="90" t="str">
        <f ca="1">IFERROR(OFFSET(DC[[#Headers],[Code Project]],MATCH(MYCS[[#This Row],[Project Code and Name ]],DC[Code Project],0),-3),"")</f>
        <v/>
      </c>
      <c r="C831" s="89"/>
      <c r="D831" s="91" t="str">
        <f ca="1">IFERROR(OFFSET(DC[[#Headers],[Code Project]],MATCH(MYCS[[#This Row],[Project Code and Name ]],DC[Code Project],0),1),"")</f>
        <v/>
      </c>
      <c r="E831" s="92" t="str">
        <f ca="1">IFERROR(OFFSET(DC[[#Headers],[Code Project]],MATCH(MYCS[[#This Row],[Project Code and Name ]],DC[Code Project],0),6),"")</f>
        <v/>
      </c>
      <c r="F831" s="89"/>
      <c r="G831" s="89"/>
      <c r="H831" s="93"/>
      <c r="I831" s="93"/>
      <c r="J831" s="93"/>
      <c r="K831" s="93"/>
      <c r="L831" s="93"/>
      <c r="M831" s="93"/>
      <c r="N831" s="94">
        <f>J831+K831+L831+MYCS[[#This Row],[Non contractual commitments]]</f>
        <v>0</v>
      </c>
      <c r="O831" s="93"/>
      <c r="P831" s="93"/>
      <c r="Q831" s="93"/>
      <c r="R831" s="93"/>
      <c r="S831" s="93"/>
      <c r="T831" s="93"/>
      <c r="U831" s="94">
        <f>SUM(MYCS[[#This Row],[FY26-27 sum (signed)]:[Cumulative spending to end FY 24/25]],MYCS[[#This Row],[Approved budget FY 25/26]])</f>
        <v>0</v>
      </c>
      <c r="V831" s="95">
        <f>MYCS[[#This Row],[Total Project Commitments]]-MYCS[[#This Row],[Total approved cost of the project by DC (Value in UGX)]]</f>
        <v>0</v>
      </c>
      <c r="W831" s="89"/>
      <c r="X831" s="89"/>
      <c r="Y831" s="89"/>
      <c r="Z831" s="96"/>
    </row>
    <row r="832" spans="1:26" ht="21" x14ac:dyDescent="0.45">
      <c r="A832" s="89"/>
      <c r="B832" s="90" t="str">
        <f ca="1">IFERROR(OFFSET(DC[[#Headers],[Code Project]],MATCH(MYCS[[#This Row],[Project Code and Name ]],DC[Code Project],0),-3),"")</f>
        <v/>
      </c>
      <c r="C832" s="89"/>
      <c r="D832" s="91" t="str">
        <f ca="1">IFERROR(OFFSET(DC[[#Headers],[Code Project]],MATCH(MYCS[[#This Row],[Project Code and Name ]],DC[Code Project],0),1),"")</f>
        <v/>
      </c>
      <c r="E832" s="92" t="str">
        <f ca="1">IFERROR(OFFSET(DC[[#Headers],[Code Project]],MATCH(MYCS[[#This Row],[Project Code and Name ]],DC[Code Project],0),6),"")</f>
        <v/>
      </c>
      <c r="F832" s="89"/>
      <c r="G832" s="89"/>
      <c r="H832" s="93"/>
      <c r="I832" s="93"/>
      <c r="J832" s="93"/>
      <c r="K832" s="93"/>
      <c r="L832" s="93"/>
      <c r="M832" s="93"/>
      <c r="N832" s="94">
        <f>J832+K832+L832+MYCS[[#This Row],[Non contractual commitments]]</f>
        <v>0</v>
      </c>
      <c r="O832" s="93"/>
      <c r="P832" s="93"/>
      <c r="Q832" s="93"/>
      <c r="R832" s="93"/>
      <c r="S832" s="93"/>
      <c r="T832" s="93"/>
      <c r="U832" s="94">
        <f>SUM(MYCS[[#This Row],[FY26-27 sum (signed)]:[Cumulative spending to end FY 24/25]],MYCS[[#This Row],[Approved budget FY 25/26]])</f>
        <v>0</v>
      </c>
      <c r="V832" s="95">
        <f>MYCS[[#This Row],[Total Project Commitments]]-MYCS[[#This Row],[Total approved cost of the project by DC (Value in UGX)]]</f>
        <v>0</v>
      </c>
      <c r="W832" s="89"/>
      <c r="X832" s="89"/>
      <c r="Y832" s="89"/>
      <c r="Z832" s="96"/>
    </row>
    <row r="833" spans="1:26" ht="21" x14ac:dyDescent="0.45">
      <c r="A833" s="89"/>
      <c r="B833" s="90" t="str">
        <f ca="1">IFERROR(OFFSET(DC[[#Headers],[Code Project]],MATCH(MYCS[[#This Row],[Project Code and Name ]],DC[Code Project],0),-3),"")</f>
        <v/>
      </c>
      <c r="C833" s="89"/>
      <c r="D833" s="91" t="str">
        <f ca="1">IFERROR(OFFSET(DC[[#Headers],[Code Project]],MATCH(MYCS[[#This Row],[Project Code and Name ]],DC[Code Project],0),1),"")</f>
        <v/>
      </c>
      <c r="E833" s="92" t="str">
        <f ca="1">IFERROR(OFFSET(DC[[#Headers],[Code Project]],MATCH(MYCS[[#This Row],[Project Code and Name ]],DC[Code Project],0),6),"")</f>
        <v/>
      </c>
      <c r="F833" s="89"/>
      <c r="G833" s="89"/>
      <c r="H833" s="93"/>
      <c r="I833" s="93"/>
      <c r="J833" s="93"/>
      <c r="K833" s="93"/>
      <c r="L833" s="93"/>
      <c r="M833" s="93"/>
      <c r="N833" s="94">
        <f>J833+K833+L833+MYCS[[#This Row],[Non contractual commitments]]</f>
        <v>0</v>
      </c>
      <c r="O833" s="93"/>
      <c r="P833" s="93"/>
      <c r="Q833" s="93"/>
      <c r="R833" s="93"/>
      <c r="S833" s="93"/>
      <c r="T833" s="93"/>
      <c r="U833" s="94">
        <f>SUM(MYCS[[#This Row],[FY26-27 sum (signed)]:[Cumulative spending to end FY 24/25]],MYCS[[#This Row],[Approved budget FY 25/26]])</f>
        <v>0</v>
      </c>
      <c r="V833" s="95">
        <f>MYCS[[#This Row],[Total Project Commitments]]-MYCS[[#This Row],[Total approved cost of the project by DC (Value in UGX)]]</f>
        <v>0</v>
      </c>
      <c r="W833" s="89"/>
      <c r="X833" s="89"/>
      <c r="Y833" s="89"/>
      <c r="Z833" s="96"/>
    </row>
    <row r="834" spans="1:26" ht="21" x14ac:dyDescent="0.45">
      <c r="A834" s="89"/>
      <c r="B834" s="90" t="str">
        <f ca="1">IFERROR(OFFSET(DC[[#Headers],[Code Project]],MATCH(MYCS[[#This Row],[Project Code and Name ]],DC[Code Project],0),-3),"")</f>
        <v/>
      </c>
      <c r="C834" s="89"/>
      <c r="D834" s="91" t="str">
        <f ca="1">IFERROR(OFFSET(DC[[#Headers],[Code Project]],MATCH(MYCS[[#This Row],[Project Code and Name ]],DC[Code Project],0),1),"")</f>
        <v/>
      </c>
      <c r="E834" s="92" t="str">
        <f ca="1">IFERROR(OFFSET(DC[[#Headers],[Code Project]],MATCH(MYCS[[#This Row],[Project Code and Name ]],DC[Code Project],0),6),"")</f>
        <v/>
      </c>
      <c r="F834" s="89"/>
      <c r="G834" s="89"/>
      <c r="H834" s="93"/>
      <c r="I834" s="93"/>
      <c r="J834" s="93"/>
      <c r="K834" s="93"/>
      <c r="L834" s="93"/>
      <c r="M834" s="93"/>
      <c r="N834" s="94">
        <f>J834+K834+L834+MYCS[[#This Row],[Non contractual commitments]]</f>
        <v>0</v>
      </c>
      <c r="O834" s="93"/>
      <c r="P834" s="93"/>
      <c r="Q834" s="93"/>
      <c r="R834" s="93"/>
      <c r="S834" s="93"/>
      <c r="T834" s="93"/>
      <c r="U834" s="94">
        <f>SUM(MYCS[[#This Row],[FY26-27 sum (signed)]:[Cumulative spending to end FY 24/25]],MYCS[[#This Row],[Approved budget FY 25/26]])</f>
        <v>0</v>
      </c>
      <c r="V834" s="95">
        <f>MYCS[[#This Row],[Total Project Commitments]]-MYCS[[#This Row],[Total approved cost of the project by DC (Value in UGX)]]</f>
        <v>0</v>
      </c>
      <c r="W834" s="89"/>
      <c r="X834" s="89"/>
      <c r="Y834" s="89"/>
      <c r="Z834" s="96"/>
    </row>
    <row r="835" spans="1:26" ht="21" x14ac:dyDescent="0.45">
      <c r="A835" s="89"/>
      <c r="B835" s="90" t="str">
        <f ca="1">IFERROR(OFFSET(DC[[#Headers],[Code Project]],MATCH(MYCS[[#This Row],[Project Code and Name ]],DC[Code Project],0),-3),"")</f>
        <v/>
      </c>
      <c r="C835" s="89"/>
      <c r="D835" s="91" t="str">
        <f ca="1">IFERROR(OFFSET(DC[[#Headers],[Code Project]],MATCH(MYCS[[#This Row],[Project Code and Name ]],DC[Code Project],0),1),"")</f>
        <v/>
      </c>
      <c r="E835" s="92" t="str">
        <f ca="1">IFERROR(OFFSET(DC[[#Headers],[Code Project]],MATCH(MYCS[[#This Row],[Project Code and Name ]],DC[Code Project],0),6),"")</f>
        <v/>
      </c>
      <c r="F835" s="89"/>
      <c r="G835" s="89"/>
      <c r="H835" s="93"/>
      <c r="I835" s="93"/>
      <c r="J835" s="93"/>
      <c r="K835" s="93"/>
      <c r="L835" s="93"/>
      <c r="M835" s="93"/>
      <c r="N835" s="94">
        <f>J835+K835+L835+MYCS[[#This Row],[Non contractual commitments]]</f>
        <v>0</v>
      </c>
      <c r="O835" s="93"/>
      <c r="P835" s="93"/>
      <c r="Q835" s="93"/>
      <c r="R835" s="93"/>
      <c r="S835" s="93"/>
      <c r="T835" s="93"/>
      <c r="U835" s="94">
        <f>SUM(MYCS[[#This Row],[FY26-27 sum (signed)]:[Cumulative spending to end FY 24/25]],MYCS[[#This Row],[Approved budget FY 25/26]])</f>
        <v>0</v>
      </c>
      <c r="V835" s="95">
        <f>MYCS[[#This Row],[Total Project Commitments]]-MYCS[[#This Row],[Total approved cost of the project by DC (Value in UGX)]]</f>
        <v>0</v>
      </c>
      <c r="W835" s="89"/>
      <c r="X835" s="89"/>
      <c r="Y835" s="89"/>
      <c r="Z835" s="96"/>
    </row>
    <row r="836" spans="1:26" ht="21" x14ac:dyDescent="0.45">
      <c r="A836" s="89"/>
      <c r="B836" s="90" t="str">
        <f ca="1">IFERROR(OFFSET(DC[[#Headers],[Code Project]],MATCH(MYCS[[#This Row],[Project Code and Name ]],DC[Code Project],0),-3),"")</f>
        <v/>
      </c>
      <c r="C836" s="89"/>
      <c r="D836" s="91" t="str">
        <f ca="1">IFERROR(OFFSET(DC[[#Headers],[Code Project]],MATCH(MYCS[[#This Row],[Project Code and Name ]],DC[Code Project],0),1),"")</f>
        <v/>
      </c>
      <c r="E836" s="92" t="str">
        <f ca="1">IFERROR(OFFSET(DC[[#Headers],[Code Project]],MATCH(MYCS[[#This Row],[Project Code and Name ]],DC[Code Project],0),6),"")</f>
        <v/>
      </c>
      <c r="F836" s="89"/>
      <c r="G836" s="89"/>
      <c r="H836" s="93"/>
      <c r="I836" s="93"/>
      <c r="J836" s="93"/>
      <c r="K836" s="93"/>
      <c r="L836" s="93"/>
      <c r="M836" s="93"/>
      <c r="N836" s="94">
        <f>J836+K836+L836+MYCS[[#This Row],[Non contractual commitments]]</f>
        <v>0</v>
      </c>
      <c r="O836" s="93"/>
      <c r="P836" s="93"/>
      <c r="Q836" s="93"/>
      <c r="R836" s="93"/>
      <c r="S836" s="93"/>
      <c r="T836" s="93"/>
      <c r="U836" s="94">
        <f>SUM(MYCS[[#This Row],[FY26-27 sum (signed)]:[Cumulative spending to end FY 24/25]],MYCS[[#This Row],[Approved budget FY 25/26]])</f>
        <v>0</v>
      </c>
      <c r="V836" s="95">
        <f>MYCS[[#This Row],[Total Project Commitments]]-MYCS[[#This Row],[Total approved cost of the project by DC (Value in UGX)]]</f>
        <v>0</v>
      </c>
      <c r="W836" s="89"/>
      <c r="X836" s="89"/>
      <c r="Y836" s="89"/>
      <c r="Z836" s="96"/>
    </row>
    <row r="837" spans="1:26" ht="21" x14ac:dyDescent="0.45">
      <c r="A837" s="89"/>
      <c r="B837" s="90" t="str">
        <f ca="1">IFERROR(OFFSET(DC[[#Headers],[Code Project]],MATCH(MYCS[[#This Row],[Project Code and Name ]],DC[Code Project],0),-3),"")</f>
        <v/>
      </c>
      <c r="C837" s="89"/>
      <c r="D837" s="91" t="str">
        <f ca="1">IFERROR(OFFSET(DC[[#Headers],[Code Project]],MATCH(MYCS[[#This Row],[Project Code and Name ]],DC[Code Project],0),1),"")</f>
        <v/>
      </c>
      <c r="E837" s="92" t="str">
        <f ca="1">IFERROR(OFFSET(DC[[#Headers],[Code Project]],MATCH(MYCS[[#This Row],[Project Code and Name ]],DC[Code Project],0),6),"")</f>
        <v/>
      </c>
      <c r="F837" s="89"/>
      <c r="G837" s="89"/>
      <c r="H837" s="93"/>
      <c r="I837" s="93"/>
      <c r="J837" s="93"/>
      <c r="K837" s="93"/>
      <c r="L837" s="93"/>
      <c r="M837" s="93"/>
      <c r="N837" s="94">
        <f>J837+K837+L837+MYCS[[#This Row],[Non contractual commitments]]</f>
        <v>0</v>
      </c>
      <c r="O837" s="93"/>
      <c r="P837" s="93"/>
      <c r="Q837" s="93"/>
      <c r="R837" s="93"/>
      <c r="S837" s="93"/>
      <c r="T837" s="93"/>
      <c r="U837" s="94">
        <f>SUM(MYCS[[#This Row],[FY26-27 sum (signed)]:[Cumulative spending to end FY 24/25]],MYCS[[#This Row],[Approved budget FY 25/26]])</f>
        <v>0</v>
      </c>
      <c r="V837" s="95">
        <f>MYCS[[#This Row],[Total Project Commitments]]-MYCS[[#This Row],[Total approved cost of the project by DC (Value in UGX)]]</f>
        <v>0</v>
      </c>
      <c r="W837" s="89"/>
      <c r="X837" s="89"/>
      <c r="Y837" s="89"/>
      <c r="Z837" s="96"/>
    </row>
    <row r="838" spans="1:26" ht="21" x14ac:dyDescent="0.45">
      <c r="A838" s="89"/>
      <c r="B838" s="90" t="str">
        <f ca="1">IFERROR(OFFSET(DC[[#Headers],[Code Project]],MATCH(MYCS[[#This Row],[Project Code and Name ]],DC[Code Project],0),-3),"")</f>
        <v/>
      </c>
      <c r="C838" s="89"/>
      <c r="D838" s="91" t="str">
        <f ca="1">IFERROR(OFFSET(DC[[#Headers],[Code Project]],MATCH(MYCS[[#This Row],[Project Code and Name ]],DC[Code Project],0),1),"")</f>
        <v/>
      </c>
      <c r="E838" s="92" t="str">
        <f ca="1">IFERROR(OFFSET(DC[[#Headers],[Code Project]],MATCH(MYCS[[#This Row],[Project Code and Name ]],DC[Code Project],0),6),"")</f>
        <v/>
      </c>
      <c r="F838" s="89"/>
      <c r="G838" s="89"/>
      <c r="H838" s="93"/>
      <c r="I838" s="93"/>
      <c r="J838" s="93"/>
      <c r="K838" s="93"/>
      <c r="L838" s="93"/>
      <c r="M838" s="93"/>
      <c r="N838" s="94">
        <f>J838+K838+L838+MYCS[[#This Row],[Non contractual commitments]]</f>
        <v>0</v>
      </c>
      <c r="O838" s="93"/>
      <c r="P838" s="93"/>
      <c r="Q838" s="93"/>
      <c r="R838" s="93"/>
      <c r="S838" s="93"/>
      <c r="T838" s="93"/>
      <c r="U838" s="94">
        <f>SUM(MYCS[[#This Row],[FY26-27 sum (signed)]:[Cumulative spending to end FY 24/25]],MYCS[[#This Row],[Approved budget FY 25/26]])</f>
        <v>0</v>
      </c>
      <c r="V838" s="95">
        <f>MYCS[[#This Row],[Total Project Commitments]]-MYCS[[#This Row],[Total approved cost of the project by DC (Value in UGX)]]</f>
        <v>0</v>
      </c>
      <c r="W838" s="89"/>
      <c r="X838" s="89"/>
      <c r="Y838" s="89"/>
      <c r="Z838" s="96"/>
    </row>
    <row r="839" spans="1:26" ht="21" x14ac:dyDescent="0.45">
      <c r="A839" s="89"/>
      <c r="B839" s="90" t="str">
        <f ca="1">IFERROR(OFFSET(DC[[#Headers],[Code Project]],MATCH(MYCS[[#This Row],[Project Code and Name ]],DC[Code Project],0),-3),"")</f>
        <v/>
      </c>
      <c r="C839" s="89"/>
      <c r="D839" s="91" t="str">
        <f ca="1">IFERROR(OFFSET(DC[[#Headers],[Code Project]],MATCH(MYCS[[#This Row],[Project Code and Name ]],DC[Code Project],0),1),"")</f>
        <v/>
      </c>
      <c r="E839" s="92" t="str">
        <f ca="1">IFERROR(OFFSET(DC[[#Headers],[Code Project]],MATCH(MYCS[[#This Row],[Project Code and Name ]],DC[Code Project],0),6),"")</f>
        <v/>
      </c>
      <c r="F839" s="89"/>
      <c r="G839" s="89"/>
      <c r="H839" s="93"/>
      <c r="I839" s="93"/>
      <c r="J839" s="93"/>
      <c r="K839" s="93"/>
      <c r="L839" s="93"/>
      <c r="M839" s="93"/>
      <c r="N839" s="94">
        <f>J839+K839+L839+MYCS[[#This Row],[Non contractual commitments]]</f>
        <v>0</v>
      </c>
      <c r="O839" s="93"/>
      <c r="P839" s="93"/>
      <c r="Q839" s="93"/>
      <c r="R839" s="93"/>
      <c r="S839" s="93"/>
      <c r="T839" s="93"/>
      <c r="U839" s="94">
        <f>SUM(MYCS[[#This Row],[FY26-27 sum (signed)]:[Cumulative spending to end FY 24/25]],MYCS[[#This Row],[Approved budget FY 25/26]])</f>
        <v>0</v>
      </c>
      <c r="V839" s="95">
        <f>MYCS[[#This Row],[Total Project Commitments]]-MYCS[[#This Row],[Total approved cost of the project by DC (Value in UGX)]]</f>
        <v>0</v>
      </c>
      <c r="W839" s="89"/>
      <c r="X839" s="89"/>
      <c r="Y839" s="89"/>
      <c r="Z839" s="96"/>
    </row>
    <row r="840" spans="1:26" ht="21" x14ac:dyDescent="0.45">
      <c r="A840" s="89"/>
      <c r="B840" s="90" t="str">
        <f ca="1">IFERROR(OFFSET(DC[[#Headers],[Code Project]],MATCH(MYCS[[#This Row],[Project Code and Name ]],DC[Code Project],0),-3),"")</f>
        <v/>
      </c>
      <c r="C840" s="89"/>
      <c r="D840" s="91" t="str">
        <f ca="1">IFERROR(OFFSET(DC[[#Headers],[Code Project]],MATCH(MYCS[[#This Row],[Project Code and Name ]],DC[Code Project],0),1),"")</f>
        <v/>
      </c>
      <c r="E840" s="92" t="str">
        <f ca="1">IFERROR(OFFSET(DC[[#Headers],[Code Project]],MATCH(MYCS[[#This Row],[Project Code and Name ]],DC[Code Project],0),6),"")</f>
        <v/>
      </c>
      <c r="F840" s="89"/>
      <c r="G840" s="89"/>
      <c r="H840" s="93"/>
      <c r="I840" s="93"/>
      <c r="J840" s="93"/>
      <c r="K840" s="93"/>
      <c r="L840" s="93"/>
      <c r="M840" s="93"/>
      <c r="N840" s="94">
        <f>J840+K840+L840+MYCS[[#This Row],[Non contractual commitments]]</f>
        <v>0</v>
      </c>
      <c r="O840" s="93"/>
      <c r="P840" s="93"/>
      <c r="Q840" s="93"/>
      <c r="R840" s="93"/>
      <c r="S840" s="93"/>
      <c r="T840" s="93"/>
      <c r="U840" s="94">
        <f>SUM(MYCS[[#This Row],[FY26-27 sum (signed)]:[Cumulative spending to end FY 24/25]],MYCS[[#This Row],[Approved budget FY 25/26]])</f>
        <v>0</v>
      </c>
      <c r="V840" s="95">
        <f>MYCS[[#This Row],[Total Project Commitments]]-MYCS[[#This Row],[Total approved cost of the project by DC (Value in UGX)]]</f>
        <v>0</v>
      </c>
      <c r="W840" s="89"/>
      <c r="X840" s="89"/>
      <c r="Y840" s="89"/>
      <c r="Z840" s="96"/>
    </row>
    <row r="841" spans="1:26" ht="21" x14ac:dyDescent="0.45">
      <c r="A841" s="89"/>
      <c r="B841" s="90" t="str">
        <f ca="1">IFERROR(OFFSET(DC[[#Headers],[Code Project]],MATCH(MYCS[[#This Row],[Project Code and Name ]],DC[Code Project],0),-3),"")</f>
        <v/>
      </c>
      <c r="C841" s="89"/>
      <c r="D841" s="91" t="str">
        <f ca="1">IFERROR(OFFSET(DC[[#Headers],[Code Project]],MATCH(MYCS[[#This Row],[Project Code and Name ]],DC[Code Project],0),1),"")</f>
        <v/>
      </c>
      <c r="E841" s="92" t="str">
        <f ca="1">IFERROR(OFFSET(DC[[#Headers],[Code Project]],MATCH(MYCS[[#This Row],[Project Code and Name ]],DC[Code Project],0),6),"")</f>
        <v/>
      </c>
      <c r="F841" s="89"/>
      <c r="G841" s="89"/>
      <c r="H841" s="93"/>
      <c r="I841" s="93"/>
      <c r="J841" s="93"/>
      <c r="K841" s="93"/>
      <c r="L841" s="93"/>
      <c r="M841" s="93"/>
      <c r="N841" s="94">
        <f>J841+K841+L841+MYCS[[#This Row],[Non contractual commitments]]</f>
        <v>0</v>
      </c>
      <c r="O841" s="93"/>
      <c r="P841" s="93"/>
      <c r="Q841" s="93"/>
      <c r="R841" s="93"/>
      <c r="S841" s="93"/>
      <c r="T841" s="93"/>
      <c r="U841" s="94">
        <f>SUM(MYCS[[#This Row],[FY26-27 sum (signed)]:[Cumulative spending to end FY 24/25]],MYCS[[#This Row],[Approved budget FY 25/26]])</f>
        <v>0</v>
      </c>
      <c r="V841" s="95">
        <f>MYCS[[#This Row],[Total Project Commitments]]-MYCS[[#This Row],[Total approved cost of the project by DC (Value in UGX)]]</f>
        <v>0</v>
      </c>
      <c r="W841" s="89"/>
      <c r="X841" s="89"/>
      <c r="Y841" s="89"/>
      <c r="Z841" s="96"/>
    </row>
    <row r="842" spans="1:26" ht="21" x14ac:dyDescent="0.45">
      <c r="A842" s="89"/>
      <c r="B842" s="90" t="str">
        <f ca="1">IFERROR(OFFSET(DC[[#Headers],[Code Project]],MATCH(MYCS[[#This Row],[Project Code and Name ]],DC[Code Project],0),-3),"")</f>
        <v/>
      </c>
      <c r="C842" s="89"/>
      <c r="D842" s="91" t="str">
        <f ca="1">IFERROR(OFFSET(DC[[#Headers],[Code Project]],MATCH(MYCS[[#This Row],[Project Code and Name ]],DC[Code Project],0),1),"")</f>
        <v/>
      </c>
      <c r="E842" s="92" t="str">
        <f ca="1">IFERROR(OFFSET(DC[[#Headers],[Code Project]],MATCH(MYCS[[#This Row],[Project Code and Name ]],DC[Code Project],0),6),"")</f>
        <v/>
      </c>
      <c r="F842" s="89"/>
      <c r="G842" s="89"/>
      <c r="H842" s="93"/>
      <c r="I842" s="93"/>
      <c r="J842" s="93"/>
      <c r="K842" s="93"/>
      <c r="L842" s="93"/>
      <c r="M842" s="93"/>
      <c r="N842" s="94">
        <f>J842+K842+L842+MYCS[[#This Row],[Non contractual commitments]]</f>
        <v>0</v>
      </c>
      <c r="O842" s="93"/>
      <c r="P842" s="93"/>
      <c r="Q842" s="93"/>
      <c r="R842" s="93"/>
      <c r="S842" s="93"/>
      <c r="T842" s="93"/>
      <c r="U842" s="94">
        <f>SUM(MYCS[[#This Row],[FY26-27 sum (signed)]:[Cumulative spending to end FY 24/25]],MYCS[[#This Row],[Approved budget FY 25/26]])</f>
        <v>0</v>
      </c>
      <c r="V842" s="95">
        <f>MYCS[[#This Row],[Total Project Commitments]]-MYCS[[#This Row],[Total approved cost of the project by DC (Value in UGX)]]</f>
        <v>0</v>
      </c>
      <c r="W842" s="89"/>
      <c r="X842" s="89"/>
      <c r="Y842" s="89"/>
      <c r="Z842" s="96"/>
    </row>
    <row r="843" spans="1:26" ht="21" x14ac:dyDescent="0.45">
      <c r="A843" s="89"/>
      <c r="B843" s="90" t="str">
        <f ca="1">IFERROR(OFFSET(DC[[#Headers],[Code Project]],MATCH(MYCS[[#This Row],[Project Code and Name ]],DC[Code Project],0),-3),"")</f>
        <v/>
      </c>
      <c r="C843" s="89"/>
      <c r="D843" s="91" t="str">
        <f ca="1">IFERROR(OFFSET(DC[[#Headers],[Code Project]],MATCH(MYCS[[#This Row],[Project Code and Name ]],DC[Code Project],0),1),"")</f>
        <v/>
      </c>
      <c r="E843" s="92" t="str">
        <f ca="1">IFERROR(OFFSET(DC[[#Headers],[Code Project]],MATCH(MYCS[[#This Row],[Project Code and Name ]],DC[Code Project],0),6),"")</f>
        <v/>
      </c>
      <c r="F843" s="89"/>
      <c r="G843" s="89"/>
      <c r="H843" s="93"/>
      <c r="I843" s="93"/>
      <c r="J843" s="93"/>
      <c r="K843" s="93"/>
      <c r="L843" s="93"/>
      <c r="M843" s="93"/>
      <c r="N843" s="94">
        <f>J843+K843+L843+MYCS[[#This Row],[Non contractual commitments]]</f>
        <v>0</v>
      </c>
      <c r="O843" s="93"/>
      <c r="P843" s="93"/>
      <c r="Q843" s="93"/>
      <c r="R843" s="93"/>
      <c r="S843" s="93"/>
      <c r="T843" s="93"/>
      <c r="U843" s="94">
        <f>SUM(MYCS[[#This Row],[FY26-27 sum (signed)]:[Cumulative spending to end FY 24/25]],MYCS[[#This Row],[Approved budget FY 25/26]])</f>
        <v>0</v>
      </c>
      <c r="V843" s="95">
        <f>MYCS[[#This Row],[Total Project Commitments]]-MYCS[[#This Row],[Total approved cost of the project by DC (Value in UGX)]]</f>
        <v>0</v>
      </c>
      <c r="W843" s="89"/>
      <c r="X843" s="89"/>
      <c r="Y843" s="89"/>
      <c r="Z843" s="96"/>
    </row>
    <row r="844" spans="1:26" ht="21" x14ac:dyDescent="0.45">
      <c r="A844" s="89"/>
      <c r="B844" s="90" t="str">
        <f ca="1">IFERROR(OFFSET(DC[[#Headers],[Code Project]],MATCH(MYCS[[#This Row],[Project Code and Name ]],DC[Code Project],0),-3),"")</f>
        <v/>
      </c>
      <c r="C844" s="89"/>
      <c r="D844" s="91" t="str">
        <f ca="1">IFERROR(OFFSET(DC[[#Headers],[Code Project]],MATCH(MYCS[[#This Row],[Project Code and Name ]],DC[Code Project],0),1),"")</f>
        <v/>
      </c>
      <c r="E844" s="92" t="str">
        <f ca="1">IFERROR(OFFSET(DC[[#Headers],[Code Project]],MATCH(MYCS[[#This Row],[Project Code and Name ]],DC[Code Project],0),6),"")</f>
        <v/>
      </c>
      <c r="F844" s="89"/>
      <c r="G844" s="89"/>
      <c r="H844" s="93"/>
      <c r="I844" s="93"/>
      <c r="J844" s="93"/>
      <c r="K844" s="93"/>
      <c r="L844" s="93"/>
      <c r="M844" s="93"/>
      <c r="N844" s="94">
        <f>J844+K844+L844+MYCS[[#This Row],[Non contractual commitments]]</f>
        <v>0</v>
      </c>
      <c r="O844" s="93"/>
      <c r="P844" s="93"/>
      <c r="Q844" s="93"/>
      <c r="R844" s="93"/>
      <c r="S844" s="93"/>
      <c r="T844" s="93"/>
      <c r="U844" s="94">
        <f>SUM(MYCS[[#This Row],[FY26-27 sum (signed)]:[Cumulative spending to end FY 24/25]],MYCS[[#This Row],[Approved budget FY 25/26]])</f>
        <v>0</v>
      </c>
      <c r="V844" s="95">
        <f>MYCS[[#This Row],[Total Project Commitments]]-MYCS[[#This Row],[Total approved cost of the project by DC (Value in UGX)]]</f>
        <v>0</v>
      </c>
      <c r="W844" s="89"/>
      <c r="X844" s="89"/>
      <c r="Y844" s="89"/>
      <c r="Z844" s="96"/>
    </row>
    <row r="845" spans="1:26" ht="21" x14ac:dyDescent="0.45">
      <c r="A845" s="89"/>
      <c r="B845" s="90" t="str">
        <f ca="1">IFERROR(OFFSET(DC[[#Headers],[Code Project]],MATCH(MYCS[[#This Row],[Project Code and Name ]],DC[Code Project],0),-3),"")</f>
        <v/>
      </c>
      <c r="C845" s="89"/>
      <c r="D845" s="91" t="str">
        <f ca="1">IFERROR(OFFSET(DC[[#Headers],[Code Project]],MATCH(MYCS[[#This Row],[Project Code and Name ]],DC[Code Project],0),1),"")</f>
        <v/>
      </c>
      <c r="E845" s="92" t="str">
        <f ca="1">IFERROR(OFFSET(DC[[#Headers],[Code Project]],MATCH(MYCS[[#This Row],[Project Code and Name ]],DC[Code Project],0),6),"")</f>
        <v/>
      </c>
      <c r="F845" s="89"/>
      <c r="G845" s="89"/>
      <c r="H845" s="93"/>
      <c r="I845" s="93"/>
      <c r="J845" s="93"/>
      <c r="K845" s="93"/>
      <c r="L845" s="93"/>
      <c r="M845" s="93"/>
      <c r="N845" s="94">
        <f>J845+K845+L845+MYCS[[#This Row],[Non contractual commitments]]</f>
        <v>0</v>
      </c>
      <c r="O845" s="93"/>
      <c r="P845" s="93"/>
      <c r="Q845" s="93"/>
      <c r="R845" s="93"/>
      <c r="S845" s="93"/>
      <c r="T845" s="93"/>
      <c r="U845" s="94">
        <f>SUM(MYCS[[#This Row],[FY26-27 sum (signed)]:[Cumulative spending to end FY 24/25]],MYCS[[#This Row],[Approved budget FY 25/26]])</f>
        <v>0</v>
      </c>
      <c r="V845" s="95">
        <f>MYCS[[#This Row],[Total Project Commitments]]-MYCS[[#This Row],[Total approved cost of the project by DC (Value in UGX)]]</f>
        <v>0</v>
      </c>
      <c r="W845" s="89"/>
      <c r="X845" s="89"/>
      <c r="Y845" s="89"/>
      <c r="Z845" s="96"/>
    </row>
    <row r="846" spans="1:26" ht="21" x14ac:dyDescent="0.45">
      <c r="A846" s="89"/>
      <c r="B846" s="90" t="str">
        <f ca="1">IFERROR(OFFSET(DC[[#Headers],[Code Project]],MATCH(MYCS[[#This Row],[Project Code and Name ]],DC[Code Project],0),-3),"")</f>
        <v/>
      </c>
      <c r="C846" s="89"/>
      <c r="D846" s="91" t="str">
        <f ca="1">IFERROR(OFFSET(DC[[#Headers],[Code Project]],MATCH(MYCS[[#This Row],[Project Code and Name ]],DC[Code Project],0),1),"")</f>
        <v/>
      </c>
      <c r="E846" s="92" t="str">
        <f ca="1">IFERROR(OFFSET(DC[[#Headers],[Code Project]],MATCH(MYCS[[#This Row],[Project Code and Name ]],DC[Code Project],0),6),"")</f>
        <v/>
      </c>
      <c r="F846" s="89"/>
      <c r="G846" s="89"/>
      <c r="H846" s="93"/>
      <c r="I846" s="93"/>
      <c r="J846" s="93"/>
      <c r="K846" s="93"/>
      <c r="L846" s="93"/>
      <c r="M846" s="93"/>
      <c r="N846" s="94">
        <f>J846+K846+L846+MYCS[[#This Row],[Non contractual commitments]]</f>
        <v>0</v>
      </c>
      <c r="O846" s="93"/>
      <c r="P846" s="93"/>
      <c r="Q846" s="93"/>
      <c r="R846" s="93"/>
      <c r="S846" s="93"/>
      <c r="T846" s="93"/>
      <c r="U846" s="94">
        <f>SUM(MYCS[[#This Row],[FY26-27 sum (signed)]:[Cumulative spending to end FY 24/25]],MYCS[[#This Row],[Approved budget FY 25/26]])</f>
        <v>0</v>
      </c>
      <c r="V846" s="95">
        <f>MYCS[[#This Row],[Total Project Commitments]]-MYCS[[#This Row],[Total approved cost of the project by DC (Value in UGX)]]</f>
        <v>0</v>
      </c>
      <c r="W846" s="89"/>
      <c r="X846" s="89"/>
      <c r="Y846" s="89"/>
      <c r="Z846" s="96"/>
    </row>
    <row r="847" spans="1:26" ht="21" x14ac:dyDescent="0.45">
      <c r="A847" s="89"/>
      <c r="B847" s="90" t="str">
        <f ca="1">IFERROR(OFFSET(DC[[#Headers],[Code Project]],MATCH(MYCS[[#This Row],[Project Code and Name ]],DC[Code Project],0),-3),"")</f>
        <v/>
      </c>
      <c r="C847" s="89"/>
      <c r="D847" s="91" t="str">
        <f ca="1">IFERROR(OFFSET(DC[[#Headers],[Code Project]],MATCH(MYCS[[#This Row],[Project Code and Name ]],DC[Code Project],0),1),"")</f>
        <v/>
      </c>
      <c r="E847" s="92" t="str">
        <f ca="1">IFERROR(OFFSET(DC[[#Headers],[Code Project]],MATCH(MYCS[[#This Row],[Project Code and Name ]],DC[Code Project],0),6),"")</f>
        <v/>
      </c>
      <c r="F847" s="89"/>
      <c r="G847" s="89"/>
      <c r="H847" s="93"/>
      <c r="I847" s="93"/>
      <c r="J847" s="93"/>
      <c r="K847" s="93"/>
      <c r="L847" s="93"/>
      <c r="M847" s="93"/>
      <c r="N847" s="94">
        <f>J847+K847+L847+MYCS[[#This Row],[Non contractual commitments]]</f>
        <v>0</v>
      </c>
      <c r="O847" s="93"/>
      <c r="P847" s="93"/>
      <c r="Q847" s="93"/>
      <c r="R847" s="93"/>
      <c r="S847" s="93"/>
      <c r="T847" s="93"/>
      <c r="U847" s="94">
        <f>SUM(MYCS[[#This Row],[FY26-27 sum (signed)]:[Cumulative spending to end FY 24/25]],MYCS[[#This Row],[Approved budget FY 25/26]])</f>
        <v>0</v>
      </c>
      <c r="V847" s="95">
        <f>MYCS[[#This Row],[Total Project Commitments]]-MYCS[[#This Row],[Total approved cost of the project by DC (Value in UGX)]]</f>
        <v>0</v>
      </c>
      <c r="W847" s="89"/>
      <c r="X847" s="89"/>
      <c r="Y847" s="89"/>
      <c r="Z847" s="96"/>
    </row>
    <row r="848" spans="1:26" ht="21" x14ac:dyDescent="0.45">
      <c r="A848" s="89"/>
      <c r="B848" s="90" t="str">
        <f ca="1">IFERROR(OFFSET(DC[[#Headers],[Code Project]],MATCH(MYCS[[#This Row],[Project Code and Name ]],DC[Code Project],0),-3),"")</f>
        <v/>
      </c>
      <c r="C848" s="89"/>
      <c r="D848" s="91" t="str">
        <f ca="1">IFERROR(OFFSET(DC[[#Headers],[Code Project]],MATCH(MYCS[[#This Row],[Project Code and Name ]],DC[Code Project],0),1),"")</f>
        <v/>
      </c>
      <c r="E848" s="92" t="str">
        <f ca="1">IFERROR(OFFSET(DC[[#Headers],[Code Project]],MATCH(MYCS[[#This Row],[Project Code and Name ]],DC[Code Project],0),6),"")</f>
        <v/>
      </c>
      <c r="F848" s="89"/>
      <c r="G848" s="89"/>
      <c r="H848" s="93"/>
      <c r="I848" s="93"/>
      <c r="J848" s="93"/>
      <c r="K848" s="93"/>
      <c r="L848" s="93"/>
      <c r="M848" s="93"/>
      <c r="N848" s="94">
        <f>J848+K848+L848+MYCS[[#This Row],[Non contractual commitments]]</f>
        <v>0</v>
      </c>
      <c r="O848" s="93"/>
      <c r="P848" s="93"/>
      <c r="Q848" s="93"/>
      <c r="R848" s="93"/>
      <c r="S848" s="93"/>
      <c r="T848" s="93"/>
      <c r="U848" s="94">
        <f>SUM(MYCS[[#This Row],[FY26-27 sum (signed)]:[Cumulative spending to end FY 24/25]],MYCS[[#This Row],[Approved budget FY 25/26]])</f>
        <v>0</v>
      </c>
      <c r="V848" s="95">
        <f>MYCS[[#This Row],[Total Project Commitments]]-MYCS[[#This Row],[Total approved cost of the project by DC (Value in UGX)]]</f>
        <v>0</v>
      </c>
      <c r="W848" s="89"/>
      <c r="X848" s="89"/>
      <c r="Y848" s="89"/>
      <c r="Z848" s="96"/>
    </row>
    <row r="849" spans="1:26" ht="21" x14ac:dyDescent="0.45">
      <c r="A849" s="89"/>
      <c r="B849" s="90" t="str">
        <f ca="1">IFERROR(OFFSET(DC[[#Headers],[Code Project]],MATCH(MYCS[[#This Row],[Project Code and Name ]],DC[Code Project],0),-3),"")</f>
        <v/>
      </c>
      <c r="C849" s="89"/>
      <c r="D849" s="91" t="str">
        <f ca="1">IFERROR(OFFSET(DC[[#Headers],[Code Project]],MATCH(MYCS[[#This Row],[Project Code and Name ]],DC[Code Project],0),1),"")</f>
        <v/>
      </c>
      <c r="E849" s="92" t="str">
        <f ca="1">IFERROR(OFFSET(DC[[#Headers],[Code Project]],MATCH(MYCS[[#This Row],[Project Code and Name ]],DC[Code Project],0),6),"")</f>
        <v/>
      </c>
      <c r="F849" s="89"/>
      <c r="G849" s="89"/>
      <c r="H849" s="93"/>
      <c r="I849" s="93"/>
      <c r="J849" s="93"/>
      <c r="K849" s="93"/>
      <c r="L849" s="93"/>
      <c r="M849" s="93"/>
      <c r="N849" s="94">
        <f>J849+K849+L849+MYCS[[#This Row],[Non contractual commitments]]</f>
        <v>0</v>
      </c>
      <c r="O849" s="93"/>
      <c r="P849" s="93"/>
      <c r="Q849" s="93"/>
      <c r="R849" s="93"/>
      <c r="S849" s="93"/>
      <c r="T849" s="93"/>
      <c r="U849" s="94">
        <f>SUM(MYCS[[#This Row],[FY26-27 sum (signed)]:[Cumulative spending to end FY 24/25]],MYCS[[#This Row],[Approved budget FY 25/26]])</f>
        <v>0</v>
      </c>
      <c r="V849" s="95">
        <f>MYCS[[#This Row],[Total Project Commitments]]-MYCS[[#This Row],[Total approved cost of the project by DC (Value in UGX)]]</f>
        <v>0</v>
      </c>
      <c r="W849" s="89"/>
      <c r="X849" s="89"/>
      <c r="Y849" s="89"/>
      <c r="Z849" s="96"/>
    </row>
    <row r="850" spans="1:26" ht="21" x14ac:dyDescent="0.45">
      <c r="A850" s="89"/>
      <c r="B850" s="90" t="str">
        <f ca="1">IFERROR(OFFSET(DC[[#Headers],[Code Project]],MATCH(MYCS[[#This Row],[Project Code and Name ]],DC[Code Project],0),-3),"")</f>
        <v/>
      </c>
      <c r="C850" s="89"/>
      <c r="D850" s="91" t="str">
        <f ca="1">IFERROR(OFFSET(DC[[#Headers],[Code Project]],MATCH(MYCS[[#This Row],[Project Code and Name ]],DC[Code Project],0),1),"")</f>
        <v/>
      </c>
      <c r="E850" s="92" t="str">
        <f ca="1">IFERROR(OFFSET(DC[[#Headers],[Code Project]],MATCH(MYCS[[#This Row],[Project Code and Name ]],DC[Code Project],0),6),"")</f>
        <v/>
      </c>
      <c r="F850" s="89"/>
      <c r="G850" s="89"/>
      <c r="H850" s="93"/>
      <c r="I850" s="93"/>
      <c r="J850" s="93"/>
      <c r="K850" s="93"/>
      <c r="L850" s="93"/>
      <c r="M850" s="93"/>
      <c r="N850" s="94">
        <f>J850+K850+L850+MYCS[[#This Row],[Non contractual commitments]]</f>
        <v>0</v>
      </c>
      <c r="O850" s="93"/>
      <c r="P850" s="93"/>
      <c r="Q850" s="93"/>
      <c r="R850" s="93"/>
      <c r="S850" s="93"/>
      <c r="T850" s="93"/>
      <c r="U850" s="94">
        <f>SUM(MYCS[[#This Row],[FY26-27 sum (signed)]:[Cumulative spending to end FY 24/25]],MYCS[[#This Row],[Approved budget FY 25/26]])</f>
        <v>0</v>
      </c>
      <c r="V850" s="95">
        <f>MYCS[[#This Row],[Total Project Commitments]]-MYCS[[#This Row],[Total approved cost of the project by DC (Value in UGX)]]</f>
        <v>0</v>
      </c>
      <c r="W850" s="89"/>
      <c r="X850" s="89"/>
      <c r="Y850" s="89"/>
      <c r="Z850" s="96"/>
    </row>
    <row r="851" spans="1:26" ht="21" x14ac:dyDescent="0.45">
      <c r="A851" s="89"/>
      <c r="B851" s="90" t="str">
        <f ca="1">IFERROR(OFFSET(DC[[#Headers],[Code Project]],MATCH(MYCS[[#This Row],[Project Code and Name ]],DC[Code Project],0),-3),"")</f>
        <v/>
      </c>
      <c r="C851" s="89"/>
      <c r="D851" s="91" t="str">
        <f ca="1">IFERROR(OFFSET(DC[[#Headers],[Code Project]],MATCH(MYCS[[#This Row],[Project Code and Name ]],DC[Code Project],0),1),"")</f>
        <v/>
      </c>
      <c r="E851" s="92" t="str">
        <f ca="1">IFERROR(OFFSET(DC[[#Headers],[Code Project]],MATCH(MYCS[[#This Row],[Project Code and Name ]],DC[Code Project],0),6),"")</f>
        <v/>
      </c>
      <c r="F851" s="89"/>
      <c r="G851" s="89"/>
      <c r="H851" s="93"/>
      <c r="I851" s="93"/>
      <c r="J851" s="93"/>
      <c r="K851" s="93"/>
      <c r="L851" s="93"/>
      <c r="M851" s="93"/>
      <c r="N851" s="94">
        <f>J851+K851+L851+MYCS[[#This Row],[Non contractual commitments]]</f>
        <v>0</v>
      </c>
      <c r="O851" s="93"/>
      <c r="P851" s="93"/>
      <c r="Q851" s="93"/>
      <c r="R851" s="93"/>
      <c r="S851" s="93"/>
      <c r="T851" s="93"/>
      <c r="U851" s="94">
        <f>SUM(MYCS[[#This Row],[FY26-27 sum (signed)]:[Cumulative spending to end FY 24/25]],MYCS[[#This Row],[Approved budget FY 25/26]])</f>
        <v>0</v>
      </c>
      <c r="V851" s="95">
        <f>MYCS[[#This Row],[Total Project Commitments]]-MYCS[[#This Row],[Total approved cost of the project by DC (Value in UGX)]]</f>
        <v>0</v>
      </c>
      <c r="W851" s="89"/>
      <c r="X851" s="89"/>
      <c r="Y851" s="89"/>
      <c r="Z851" s="96"/>
    </row>
    <row r="852" spans="1:26" ht="21" x14ac:dyDescent="0.45">
      <c r="A852" s="89"/>
      <c r="B852" s="90" t="str">
        <f ca="1">IFERROR(OFFSET(DC[[#Headers],[Code Project]],MATCH(MYCS[[#This Row],[Project Code and Name ]],DC[Code Project],0),-3),"")</f>
        <v/>
      </c>
      <c r="C852" s="89"/>
      <c r="D852" s="91" t="str">
        <f ca="1">IFERROR(OFFSET(DC[[#Headers],[Code Project]],MATCH(MYCS[[#This Row],[Project Code and Name ]],DC[Code Project],0),1),"")</f>
        <v/>
      </c>
      <c r="E852" s="92" t="str">
        <f ca="1">IFERROR(OFFSET(DC[[#Headers],[Code Project]],MATCH(MYCS[[#This Row],[Project Code and Name ]],DC[Code Project],0),6),"")</f>
        <v/>
      </c>
      <c r="F852" s="89"/>
      <c r="G852" s="89"/>
      <c r="H852" s="93"/>
      <c r="I852" s="93"/>
      <c r="J852" s="93"/>
      <c r="K852" s="93"/>
      <c r="L852" s="93"/>
      <c r="M852" s="93"/>
      <c r="N852" s="94">
        <f>J852+K852+L852+MYCS[[#This Row],[Non contractual commitments]]</f>
        <v>0</v>
      </c>
      <c r="O852" s="93"/>
      <c r="P852" s="93"/>
      <c r="Q852" s="93"/>
      <c r="R852" s="93"/>
      <c r="S852" s="93"/>
      <c r="T852" s="93"/>
      <c r="U852" s="94">
        <f>SUM(MYCS[[#This Row],[FY26-27 sum (signed)]:[Cumulative spending to end FY 24/25]],MYCS[[#This Row],[Approved budget FY 25/26]])</f>
        <v>0</v>
      </c>
      <c r="V852" s="95">
        <f>MYCS[[#This Row],[Total Project Commitments]]-MYCS[[#This Row],[Total approved cost of the project by DC (Value in UGX)]]</f>
        <v>0</v>
      </c>
      <c r="W852" s="89"/>
      <c r="X852" s="89"/>
      <c r="Y852" s="89"/>
      <c r="Z852" s="96"/>
    </row>
    <row r="853" spans="1:26" ht="21" x14ac:dyDescent="0.45">
      <c r="A853" s="89"/>
      <c r="B853" s="90" t="str">
        <f ca="1">IFERROR(OFFSET(DC[[#Headers],[Code Project]],MATCH(MYCS[[#This Row],[Project Code and Name ]],DC[Code Project],0),-3),"")</f>
        <v/>
      </c>
      <c r="C853" s="89"/>
      <c r="D853" s="91" t="str">
        <f ca="1">IFERROR(OFFSET(DC[[#Headers],[Code Project]],MATCH(MYCS[[#This Row],[Project Code and Name ]],DC[Code Project],0),1),"")</f>
        <v/>
      </c>
      <c r="E853" s="92" t="str">
        <f ca="1">IFERROR(OFFSET(DC[[#Headers],[Code Project]],MATCH(MYCS[[#This Row],[Project Code and Name ]],DC[Code Project],0),6),"")</f>
        <v/>
      </c>
      <c r="F853" s="89"/>
      <c r="G853" s="89"/>
      <c r="H853" s="93"/>
      <c r="I853" s="93"/>
      <c r="J853" s="93"/>
      <c r="K853" s="93"/>
      <c r="L853" s="93"/>
      <c r="M853" s="93"/>
      <c r="N853" s="94">
        <f>J853+K853+L853+MYCS[[#This Row],[Non contractual commitments]]</f>
        <v>0</v>
      </c>
      <c r="O853" s="93"/>
      <c r="P853" s="93"/>
      <c r="Q853" s="93"/>
      <c r="R853" s="93"/>
      <c r="S853" s="93"/>
      <c r="T853" s="93"/>
      <c r="U853" s="94">
        <f>SUM(MYCS[[#This Row],[FY26-27 sum (signed)]:[Cumulative spending to end FY 24/25]],MYCS[[#This Row],[Approved budget FY 25/26]])</f>
        <v>0</v>
      </c>
      <c r="V853" s="95">
        <f>MYCS[[#This Row],[Total Project Commitments]]-MYCS[[#This Row],[Total approved cost of the project by DC (Value in UGX)]]</f>
        <v>0</v>
      </c>
      <c r="W853" s="89"/>
      <c r="X853" s="89"/>
      <c r="Y853" s="89"/>
      <c r="Z853" s="96"/>
    </row>
    <row r="854" spans="1:26" ht="21" x14ac:dyDescent="0.45">
      <c r="A854" s="89"/>
      <c r="B854" s="90" t="str">
        <f ca="1">IFERROR(OFFSET(DC[[#Headers],[Code Project]],MATCH(MYCS[[#This Row],[Project Code and Name ]],DC[Code Project],0),-3),"")</f>
        <v/>
      </c>
      <c r="C854" s="89"/>
      <c r="D854" s="91" t="str">
        <f ca="1">IFERROR(OFFSET(DC[[#Headers],[Code Project]],MATCH(MYCS[[#This Row],[Project Code and Name ]],DC[Code Project],0),1),"")</f>
        <v/>
      </c>
      <c r="E854" s="92" t="str">
        <f ca="1">IFERROR(OFFSET(DC[[#Headers],[Code Project]],MATCH(MYCS[[#This Row],[Project Code and Name ]],DC[Code Project],0),6),"")</f>
        <v/>
      </c>
      <c r="F854" s="89"/>
      <c r="G854" s="89"/>
      <c r="H854" s="93"/>
      <c r="I854" s="93"/>
      <c r="J854" s="93"/>
      <c r="K854" s="93"/>
      <c r="L854" s="93"/>
      <c r="M854" s="93"/>
      <c r="N854" s="94">
        <f>J854+K854+L854+MYCS[[#This Row],[Non contractual commitments]]</f>
        <v>0</v>
      </c>
      <c r="O854" s="93"/>
      <c r="P854" s="93"/>
      <c r="Q854" s="93"/>
      <c r="R854" s="93"/>
      <c r="S854" s="93"/>
      <c r="T854" s="93"/>
      <c r="U854" s="94">
        <f>SUM(MYCS[[#This Row],[FY26-27 sum (signed)]:[Cumulative spending to end FY 24/25]],MYCS[[#This Row],[Approved budget FY 25/26]])</f>
        <v>0</v>
      </c>
      <c r="V854" s="95">
        <f>MYCS[[#This Row],[Total Project Commitments]]-MYCS[[#This Row],[Total approved cost of the project by DC (Value in UGX)]]</f>
        <v>0</v>
      </c>
      <c r="W854" s="89"/>
      <c r="X854" s="89"/>
      <c r="Y854" s="89"/>
      <c r="Z854" s="96"/>
    </row>
    <row r="855" spans="1:26" ht="21" x14ac:dyDescent="0.45">
      <c r="A855" s="89"/>
      <c r="B855" s="90" t="str">
        <f ca="1">IFERROR(OFFSET(DC[[#Headers],[Code Project]],MATCH(MYCS[[#This Row],[Project Code and Name ]],DC[Code Project],0),-3),"")</f>
        <v/>
      </c>
      <c r="C855" s="89"/>
      <c r="D855" s="91" t="str">
        <f ca="1">IFERROR(OFFSET(DC[[#Headers],[Code Project]],MATCH(MYCS[[#This Row],[Project Code and Name ]],DC[Code Project],0),1),"")</f>
        <v/>
      </c>
      <c r="E855" s="92" t="str">
        <f ca="1">IFERROR(OFFSET(DC[[#Headers],[Code Project]],MATCH(MYCS[[#This Row],[Project Code and Name ]],DC[Code Project],0),6),"")</f>
        <v/>
      </c>
      <c r="F855" s="89"/>
      <c r="G855" s="89"/>
      <c r="H855" s="93"/>
      <c r="I855" s="93"/>
      <c r="J855" s="93"/>
      <c r="K855" s="93"/>
      <c r="L855" s="93"/>
      <c r="M855" s="93"/>
      <c r="N855" s="94">
        <f>J855+K855+L855+MYCS[[#This Row],[Non contractual commitments]]</f>
        <v>0</v>
      </c>
      <c r="O855" s="93"/>
      <c r="P855" s="93"/>
      <c r="Q855" s="93"/>
      <c r="R855" s="93"/>
      <c r="S855" s="93"/>
      <c r="T855" s="93"/>
      <c r="U855" s="94">
        <f>SUM(MYCS[[#This Row],[FY26-27 sum (signed)]:[Cumulative spending to end FY 24/25]],MYCS[[#This Row],[Approved budget FY 25/26]])</f>
        <v>0</v>
      </c>
      <c r="V855" s="95">
        <f>MYCS[[#This Row],[Total Project Commitments]]-MYCS[[#This Row],[Total approved cost of the project by DC (Value in UGX)]]</f>
        <v>0</v>
      </c>
      <c r="W855" s="89"/>
      <c r="X855" s="89"/>
      <c r="Y855" s="89"/>
      <c r="Z855" s="96"/>
    </row>
    <row r="856" spans="1:26" ht="21" x14ac:dyDescent="0.45">
      <c r="A856" s="89"/>
      <c r="B856" s="90" t="str">
        <f ca="1">IFERROR(OFFSET(DC[[#Headers],[Code Project]],MATCH(MYCS[[#This Row],[Project Code and Name ]],DC[Code Project],0),-3),"")</f>
        <v/>
      </c>
      <c r="C856" s="89"/>
      <c r="D856" s="91" t="str">
        <f ca="1">IFERROR(OFFSET(DC[[#Headers],[Code Project]],MATCH(MYCS[[#This Row],[Project Code and Name ]],DC[Code Project],0),1),"")</f>
        <v/>
      </c>
      <c r="E856" s="92" t="str">
        <f ca="1">IFERROR(OFFSET(DC[[#Headers],[Code Project]],MATCH(MYCS[[#This Row],[Project Code and Name ]],DC[Code Project],0),6),"")</f>
        <v/>
      </c>
      <c r="F856" s="89"/>
      <c r="G856" s="89"/>
      <c r="H856" s="93"/>
      <c r="I856" s="93"/>
      <c r="J856" s="93"/>
      <c r="K856" s="93"/>
      <c r="L856" s="93"/>
      <c r="M856" s="93"/>
      <c r="N856" s="94">
        <f>J856+K856+L856+MYCS[[#This Row],[Non contractual commitments]]</f>
        <v>0</v>
      </c>
      <c r="O856" s="93"/>
      <c r="P856" s="93"/>
      <c r="Q856" s="93"/>
      <c r="R856" s="93"/>
      <c r="S856" s="93"/>
      <c r="T856" s="93"/>
      <c r="U856" s="94">
        <f>SUM(MYCS[[#This Row],[FY26-27 sum (signed)]:[Cumulative spending to end FY 24/25]],MYCS[[#This Row],[Approved budget FY 25/26]])</f>
        <v>0</v>
      </c>
      <c r="V856" s="95">
        <f>MYCS[[#This Row],[Total Project Commitments]]-MYCS[[#This Row],[Total approved cost of the project by DC (Value in UGX)]]</f>
        <v>0</v>
      </c>
      <c r="W856" s="89"/>
      <c r="X856" s="89"/>
      <c r="Y856" s="89"/>
      <c r="Z856" s="96"/>
    </row>
    <row r="857" spans="1:26" ht="21" x14ac:dyDescent="0.45">
      <c r="A857" s="89"/>
      <c r="B857" s="90" t="str">
        <f ca="1">IFERROR(OFFSET(DC[[#Headers],[Code Project]],MATCH(MYCS[[#This Row],[Project Code and Name ]],DC[Code Project],0),-3),"")</f>
        <v/>
      </c>
      <c r="C857" s="89"/>
      <c r="D857" s="91" t="str">
        <f ca="1">IFERROR(OFFSET(DC[[#Headers],[Code Project]],MATCH(MYCS[[#This Row],[Project Code and Name ]],DC[Code Project],0),1),"")</f>
        <v/>
      </c>
      <c r="E857" s="92" t="str">
        <f ca="1">IFERROR(OFFSET(DC[[#Headers],[Code Project]],MATCH(MYCS[[#This Row],[Project Code and Name ]],DC[Code Project],0),6),"")</f>
        <v/>
      </c>
      <c r="F857" s="89"/>
      <c r="G857" s="89"/>
      <c r="H857" s="93"/>
      <c r="I857" s="93"/>
      <c r="J857" s="93"/>
      <c r="K857" s="93"/>
      <c r="L857" s="93"/>
      <c r="M857" s="93"/>
      <c r="N857" s="94">
        <f>J857+K857+L857+MYCS[[#This Row],[Non contractual commitments]]</f>
        <v>0</v>
      </c>
      <c r="O857" s="93"/>
      <c r="P857" s="93"/>
      <c r="Q857" s="93"/>
      <c r="R857" s="93"/>
      <c r="S857" s="93"/>
      <c r="T857" s="93"/>
      <c r="U857" s="94">
        <f>SUM(MYCS[[#This Row],[FY26-27 sum (signed)]:[Cumulative spending to end FY 24/25]],MYCS[[#This Row],[Approved budget FY 25/26]])</f>
        <v>0</v>
      </c>
      <c r="V857" s="95">
        <f>MYCS[[#This Row],[Total Project Commitments]]-MYCS[[#This Row],[Total approved cost of the project by DC (Value in UGX)]]</f>
        <v>0</v>
      </c>
      <c r="W857" s="89"/>
      <c r="X857" s="89"/>
      <c r="Y857" s="89"/>
      <c r="Z857" s="96"/>
    </row>
    <row r="858" spans="1:26" ht="21" x14ac:dyDescent="0.45">
      <c r="A858" s="89"/>
      <c r="B858" s="90" t="str">
        <f ca="1">IFERROR(OFFSET(DC[[#Headers],[Code Project]],MATCH(MYCS[[#This Row],[Project Code and Name ]],DC[Code Project],0),-3),"")</f>
        <v/>
      </c>
      <c r="C858" s="89"/>
      <c r="D858" s="91" t="str">
        <f ca="1">IFERROR(OFFSET(DC[[#Headers],[Code Project]],MATCH(MYCS[[#This Row],[Project Code and Name ]],DC[Code Project],0),1),"")</f>
        <v/>
      </c>
      <c r="E858" s="92" t="str">
        <f ca="1">IFERROR(OFFSET(DC[[#Headers],[Code Project]],MATCH(MYCS[[#This Row],[Project Code and Name ]],DC[Code Project],0),6),"")</f>
        <v/>
      </c>
      <c r="F858" s="89"/>
      <c r="G858" s="89"/>
      <c r="H858" s="93"/>
      <c r="I858" s="93"/>
      <c r="J858" s="93"/>
      <c r="K858" s="93"/>
      <c r="L858" s="93"/>
      <c r="M858" s="93"/>
      <c r="N858" s="94">
        <f>J858+K858+L858+MYCS[[#This Row],[Non contractual commitments]]</f>
        <v>0</v>
      </c>
      <c r="O858" s="93"/>
      <c r="P858" s="93"/>
      <c r="Q858" s="93"/>
      <c r="R858" s="93"/>
      <c r="S858" s="93"/>
      <c r="T858" s="93"/>
      <c r="U858" s="94">
        <f>SUM(MYCS[[#This Row],[FY26-27 sum (signed)]:[Cumulative spending to end FY 24/25]],MYCS[[#This Row],[Approved budget FY 25/26]])</f>
        <v>0</v>
      </c>
      <c r="V858" s="95">
        <f>MYCS[[#This Row],[Total Project Commitments]]-MYCS[[#This Row],[Total approved cost of the project by DC (Value in UGX)]]</f>
        <v>0</v>
      </c>
      <c r="W858" s="89"/>
      <c r="X858" s="89"/>
      <c r="Y858" s="89"/>
      <c r="Z858" s="96"/>
    </row>
    <row r="859" spans="1:26" ht="21" x14ac:dyDescent="0.45">
      <c r="A859" s="89"/>
      <c r="B859" s="90" t="str">
        <f ca="1">IFERROR(OFFSET(DC[[#Headers],[Code Project]],MATCH(MYCS[[#This Row],[Project Code and Name ]],DC[Code Project],0),-3),"")</f>
        <v/>
      </c>
      <c r="C859" s="89"/>
      <c r="D859" s="91" t="str">
        <f ca="1">IFERROR(OFFSET(DC[[#Headers],[Code Project]],MATCH(MYCS[[#This Row],[Project Code and Name ]],DC[Code Project],0),1),"")</f>
        <v/>
      </c>
      <c r="E859" s="92" t="str">
        <f ca="1">IFERROR(OFFSET(DC[[#Headers],[Code Project]],MATCH(MYCS[[#This Row],[Project Code and Name ]],DC[Code Project],0),6),"")</f>
        <v/>
      </c>
      <c r="F859" s="89"/>
      <c r="G859" s="89"/>
      <c r="H859" s="93"/>
      <c r="I859" s="93"/>
      <c r="J859" s="93"/>
      <c r="K859" s="93"/>
      <c r="L859" s="93"/>
      <c r="M859" s="93"/>
      <c r="N859" s="94">
        <f>J859+K859+L859+MYCS[[#This Row],[Non contractual commitments]]</f>
        <v>0</v>
      </c>
      <c r="O859" s="93"/>
      <c r="P859" s="93"/>
      <c r="Q859" s="93"/>
      <c r="R859" s="93"/>
      <c r="S859" s="93"/>
      <c r="T859" s="93"/>
      <c r="U859" s="94">
        <f>SUM(MYCS[[#This Row],[FY26-27 sum (signed)]:[Cumulative spending to end FY 24/25]],MYCS[[#This Row],[Approved budget FY 25/26]])</f>
        <v>0</v>
      </c>
      <c r="V859" s="95">
        <f>MYCS[[#This Row],[Total Project Commitments]]-MYCS[[#This Row],[Total approved cost of the project by DC (Value in UGX)]]</f>
        <v>0</v>
      </c>
      <c r="W859" s="89"/>
      <c r="X859" s="89"/>
      <c r="Y859" s="89"/>
      <c r="Z859" s="96"/>
    </row>
    <row r="860" spans="1:26" ht="21" x14ac:dyDescent="0.45">
      <c r="A860" s="89"/>
      <c r="B860" s="90" t="str">
        <f ca="1">IFERROR(OFFSET(DC[[#Headers],[Code Project]],MATCH(MYCS[[#This Row],[Project Code and Name ]],DC[Code Project],0),-3),"")</f>
        <v/>
      </c>
      <c r="C860" s="89"/>
      <c r="D860" s="91" t="str">
        <f ca="1">IFERROR(OFFSET(DC[[#Headers],[Code Project]],MATCH(MYCS[[#This Row],[Project Code and Name ]],DC[Code Project],0),1),"")</f>
        <v/>
      </c>
      <c r="E860" s="92" t="str">
        <f ca="1">IFERROR(OFFSET(DC[[#Headers],[Code Project]],MATCH(MYCS[[#This Row],[Project Code and Name ]],DC[Code Project],0),6),"")</f>
        <v/>
      </c>
      <c r="F860" s="89"/>
      <c r="G860" s="89"/>
      <c r="H860" s="93"/>
      <c r="I860" s="93"/>
      <c r="J860" s="93"/>
      <c r="K860" s="93"/>
      <c r="L860" s="93"/>
      <c r="M860" s="93"/>
      <c r="N860" s="94">
        <f>J860+K860+L860+MYCS[[#This Row],[Non contractual commitments]]</f>
        <v>0</v>
      </c>
      <c r="O860" s="93"/>
      <c r="P860" s="93"/>
      <c r="Q860" s="93"/>
      <c r="R860" s="93"/>
      <c r="S860" s="93"/>
      <c r="T860" s="93"/>
      <c r="U860" s="94">
        <f>SUM(MYCS[[#This Row],[FY26-27 sum (signed)]:[Cumulative spending to end FY 24/25]],MYCS[[#This Row],[Approved budget FY 25/26]])</f>
        <v>0</v>
      </c>
      <c r="V860" s="95">
        <f>MYCS[[#This Row],[Total Project Commitments]]-MYCS[[#This Row],[Total approved cost of the project by DC (Value in UGX)]]</f>
        <v>0</v>
      </c>
      <c r="W860" s="89"/>
      <c r="X860" s="89"/>
      <c r="Y860" s="89"/>
      <c r="Z860" s="96"/>
    </row>
    <row r="861" spans="1:26" ht="21" x14ac:dyDescent="0.45">
      <c r="A861" s="89"/>
      <c r="B861" s="90" t="str">
        <f ca="1">IFERROR(OFFSET(DC[[#Headers],[Code Project]],MATCH(MYCS[[#This Row],[Project Code and Name ]],DC[Code Project],0),-3),"")</f>
        <v/>
      </c>
      <c r="C861" s="89"/>
      <c r="D861" s="91" t="str">
        <f ca="1">IFERROR(OFFSET(DC[[#Headers],[Code Project]],MATCH(MYCS[[#This Row],[Project Code and Name ]],DC[Code Project],0),1),"")</f>
        <v/>
      </c>
      <c r="E861" s="92" t="str">
        <f ca="1">IFERROR(OFFSET(DC[[#Headers],[Code Project]],MATCH(MYCS[[#This Row],[Project Code and Name ]],DC[Code Project],0),6),"")</f>
        <v/>
      </c>
      <c r="F861" s="89"/>
      <c r="G861" s="89"/>
      <c r="H861" s="93"/>
      <c r="I861" s="93"/>
      <c r="J861" s="93"/>
      <c r="K861" s="93"/>
      <c r="L861" s="93"/>
      <c r="M861" s="93"/>
      <c r="N861" s="94">
        <f>J861+K861+L861+MYCS[[#This Row],[Non contractual commitments]]</f>
        <v>0</v>
      </c>
      <c r="O861" s="93"/>
      <c r="P861" s="93"/>
      <c r="Q861" s="93"/>
      <c r="R861" s="93"/>
      <c r="S861" s="93"/>
      <c r="T861" s="93"/>
      <c r="U861" s="94">
        <f>SUM(MYCS[[#This Row],[FY26-27 sum (signed)]:[Cumulative spending to end FY 24/25]],MYCS[[#This Row],[Approved budget FY 25/26]])</f>
        <v>0</v>
      </c>
      <c r="V861" s="95">
        <f>MYCS[[#This Row],[Total Project Commitments]]-MYCS[[#This Row],[Total approved cost of the project by DC (Value in UGX)]]</f>
        <v>0</v>
      </c>
      <c r="W861" s="89"/>
      <c r="X861" s="89"/>
      <c r="Y861" s="89"/>
      <c r="Z861" s="96"/>
    </row>
    <row r="862" spans="1:26" ht="21" x14ac:dyDescent="0.45">
      <c r="A862" s="89"/>
      <c r="B862" s="90" t="str">
        <f ca="1">IFERROR(OFFSET(DC[[#Headers],[Code Project]],MATCH(MYCS[[#This Row],[Project Code and Name ]],DC[Code Project],0),-3),"")</f>
        <v/>
      </c>
      <c r="C862" s="89"/>
      <c r="D862" s="91" t="str">
        <f ca="1">IFERROR(OFFSET(DC[[#Headers],[Code Project]],MATCH(MYCS[[#This Row],[Project Code and Name ]],DC[Code Project],0),1),"")</f>
        <v/>
      </c>
      <c r="E862" s="92" t="str">
        <f ca="1">IFERROR(OFFSET(DC[[#Headers],[Code Project]],MATCH(MYCS[[#This Row],[Project Code and Name ]],DC[Code Project],0),6),"")</f>
        <v/>
      </c>
      <c r="F862" s="89"/>
      <c r="G862" s="89"/>
      <c r="H862" s="93"/>
      <c r="I862" s="93"/>
      <c r="J862" s="93"/>
      <c r="K862" s="93"/>
      <c r="L862" s="93"/>
      <c r="M862" s="93"/>
      <c r="N862" s="94">
        <f>J862+K862+L862+MYCS[[#This Row],[Non contractual commitments]]</f>
        <v>0</v>
      </c>
      <c r="O862" s="93"/>
      <c r="P862" s="93"/>
      <c r="Q862" s="93"/>
      <c r="R862" s="93"/>
      <c r="S862" s="93"/>
      <c r="T862" s="93"/>
      <c r="U862" s="94">
        <f>SUM(MYCS[[#This Row],[FY26-27 sum (signed)]:[Cumulative spending to end FY 24/25]],MYCS[[#This Row],[Approved budget FY 25/26]])</f>
        <v>0</v>
      </c>
      <c r="V862" s="95">
        <f>MYCS[[#This Row],[Total Project Commitments]]-MYCS[[#This Row],[Total approved cost of the project by DC (Value in UGX)]]</f>
        <v>0</v>
      </c>
      <c r="W862" s="89"/>
      <c r="X862" s="89"/>
      <c r="Y862" s="89"/>
      <c r="Z862" s="96"/>
    </row>
    <row r="863" spans="1:26" ht="21" x14ac:dyDescent="0.45">
      <c r="A863" s="89"/>
      <c r="B863" s="90" t="str">
        <f ca="1">IFERROR(OFFSET(DC[[#Headers],[Code Project]],MATCH(MYCS[[#This Row],[Project Code and Name ]],DC[Code Project],0),-3),"")</f>
        <v/>
      </c>
      <c r="C863" s="89"/>
      <c r="D863" s="91" t="str">
        <f ca="1">IFERROR(OFFSET(DC[[#Headers],[Code Project]],MATCH(MYCS[[#This Row],[Project Code and Name ]],DC[Code Project],0),1),"")</f>
        <v/>
      </c>
      <c r="E863" s="92" t="str">
        <f ca="1">IFERROR(OFFSET(DC[[#Headers],[Code Project]],MATCH(MYCS[[#This Row],[Project Code and Name ]],DC[Code Project],0),6),"")</f>
        <v/>
      </c>
      <c r="F863" s="89"/>
      <c r="G863" s="89"/>
      <c r="H863" s="93"/>
      <c r="I863" s="93"/>
      <c r="J863" s="93"/>
      <c r="K863" s="93"/>
      <c r="L863" s="93"/>
      <c r="M863" s="93"/>
      <c r="N863" s="94">
        <f>J863+K863+L863+MYCS[[#This Row],[Non contractual commitments]]</f>
        <v>0</v>
      </c>
      <c r="O863" s="93"/>
      <c r="P863" s="93"/>
      <c r="Q863" s="93"/>
      <c r="R863" s="93"/>
      <c r="S863" s="93"/>
      <c r="T863" s="93"/>
      <c r="U863" s="94">
        <f>SUM(MYCS[[#This Row],[FY26-27 sum (signed)]:[Cumulative spending to end FY 24/25]],MYCS[[#This Row],[Approved budget FY 25/26]])</f>
        <v>0</v>
      </c>
      <c r="V863" s="95">
        <f>MYCS[[#This Row],[Total Project Commitments]]-MYCS[[#This Row],[Total approved cost of the project by DC (Value in UGX)]]</f>
        <v>0</v>
      </c>
      <c r="W863" s="89"/>
      <c r="X863" s="89"/>
      <c r="Y863" s="89"/>
      <c r="Z863" s="96"/>
    </row>
    <row r="864" spans="1:26" ht="21" x14ac:dyDescent="0.45">
      <c r="A864" s="89"/>
      <c r="B864" s="90" t="str">
        <f ca="1">IFERROR(OFFSET(DC[[#Headers],[Code Project]],MATCH(MYCS[[#This Row],[Project Code and Name ]],DC[Code Project],0),-3),"")</f>
        <v/>
      </c>
      <c r="C864" s="89"/>
      <c r="D864" s="91" t="str">
        <f ca="1">IFERROR(OFFSET(DC[[#Headers],[Code Project]],MATCH(MYCS[[#This Row],[Project Code and Name ]],DC[Code Project],0),1),"")</f>
        <v/>
      </c>
      <c r="E864" s="92" t="str">
        <f ca="1">IFERROR(OFFSET(DC[[#Headers],[Code Project]],MATCH(MYCS[[#This Row],[Project Code and Name ]],DC[Code Project],0),6),"")</f>
        <v/>
      </c>
      <c r="F864" s="89"/>
      <c r="G864" s="89"/>
      <c r="H864" s="93"/>
      <c r="I864" s="93"/>
      <c r="J864" s="93"/>
      <c r="K864" s="93"/>
      <c r="L864" s="93"/>
      <c r="M864" s="93"/>
      <c r="N864" s="94">
        <f>J864+K864+L864+MYCS[[#This Row],[Non contractual commitments]]</f>
        <v>0</v>
      </c>
      <c r="O864" s="93"/>
      <c r="P864" s="93"/>
      <c r="Q864" s="93"/>
      <c r="R864" s="93"/>
      <c r="S864" s="93"/>
      <c r="T864" s="93"/>
      <c r="U864" s="94">
        <f>SUM(MYCS[[#This Row],[FY26-27 sum (signed)]:[Cumulative spending to end FY 24/25]],MYCS[[#This Row],[Approved budget FY 25/26]])</f>
        <v>0</v>
      </c>
      <c r="V864" s="95">
        <f>MYCS[[#This Row],[Total Project Commitments]]-MYCS[[#This Row],[Total approved cost of the project by DC (Value in UGX)]]</f>
        <v>0</v>
      </c>
      <c r="W864" s="89"/>
      <c r="X864" s="89"/>
      <c r="Y864" s="89"/>
      <c r="Z864" s="96"/>
    </row>
    <row r="865" spans="1:26" ht="21" x14ac:dyDescent="0.45">
      <c r="A865" s="89"/>
      <c r="B865" s="90" t="str">
        <f ca="1">IFERROR(OFFSET(DC[[#Headers],[Code Project]],MATCH(MYCS[[#This Row],[Project Code and Name ]],DC[Code Project],0),-3),"")</f>
        <v/>
      </c>
      <c r="C865" s="89"/>
      <c r="D865" s="91" t="str">
        <f ca="1">IFERROR(OFFSET(DC[[#Headers],[Code Project]],MATCH(MYCS[[#This Row],[Project Code and Name ]],DC[Code Project],0),1),"")</f>
        <v/>
      </c>
      <c r="E865" s="92" t="str">
        <f ca="1">IFERROR(OFFSET(DC[[#Headers],[Code Project]],MATCH(MYCS[[#This Row],[Project Code and Name ]],DC[Code Project],0),6),"")</f>
        <v/>
      </c>
      <c r="F865" s="89"/>
      <c r="G865" s="89"/>
      <c r="H865" s="93"/>
      <c r="I865" s="93"/>
      <c r="J865" s="93"/>
      <c r="K865" s="93"/>
      <c r="L865" s="93"/>
      <c r="M865" s="93"/>
      <c r="N865" s="94">
        <f>J865+K865+L865+MYCS[[#This Row],[Non contractual commitments]]</f>
        <v>0</v>
      </c>
      <c r="O865" s="93"/>
      <c r="P865" s="93"/>
      <c r="Q865" s="93"/>
      <c r="R865" s="93"/>
      <c r="S865" s="93"/>
      <c r="T865" s="93"/>
      <c r="U865" s="94">
        <f>SUM(MYCS[[#This Row],[FY26-27 sum (signed)]:[Cumulative spending to end FY 24/25]],MYCS[[#This Row],[Approved budget FY 25/26]])</f>
        <v>0</v>
      </c>
      <c r="V865" s="95">
        <f>MYCS[[#This Row],[Total Project Commitments]]-MYCS[[#This Row],[Total approved cost of the project by DC (Value in UGX)]]</f>
        <v>0</v>
      </c>
      <c r="W865" s="89"/>
      <c r="X865" s="89"/>
      <c r="Y865" s="89"/>
      <c r="Z865" s="96"/>
    </row>
    <row r="866" spans="1:26" ht="21" x14ac:dyDescent="0.45">
      <c r="A866" s="89"/>
      <c r="B866" s="90" t="str">
        <f ca="1">IFERROR(OFFSET(DC[[#Headers],[Code Project]],MATCH(MYCS[[#This Row],[Project Code and Name ]],DC[Code Project],0),-3),"")</f>
        <v/>
      </c>
      <c r="C866" s="89"/>
      <c r="D866" s="91" t="str">
        <f ca="1">IFERROR(OFFSET(DC[[#Headers],[Code Project]],MATCH(MYCS[[#This Row],[Project Code and Name ]],DC[Code Project],0),1),"")</f>
        <v/>
      </c>
      <c r="E866" s="92" t="str">
        <f ca="1">IFERROR(OFFSET(DC[[#Headers],[Code Project]],MATCH(MYCS[[#This Row],[Project Code and Name ]],DC[Code Project],0),6),"")</f>
        <v/>
      </c>
      <c r="F866" s="89"/>
      <c r="G866" s="89"/>
      <c r="H866" s="93"/>
      <c r="I866" s="93"/>
      <c r="J866" s="93"/>
      <c r="K866" s="93"/>
      <c r="L866" s="93"/>
      <c r="M866" s="93"/>
      <c r="N866" s="94">
        <f>J866+K866+L866+MYCS[[#This Row],[Non contractual commitments]]</f>
        <v>0</v>
      </c>
      <c r="O866" s="93"/>
      <c r="P866" s="93"/>
      <c r="Q866" s="93"/>
      <c r="R866" s="93"/>
      <c r="S866" s="93"/>
      <c r="T866" s="93"/>
      <c r="U866" s="94">
        <f>SUM(MYCS[[#This Row],[FY26-27 sum (signed)]:[Cumulative spending to end FY 24/25]],MYCS[[#This Row],[Approved budget FY 25/26]])</f>
        <v>0</v>
      </c>
      <c r="V866" s="95">
        <f>MYCS[[#This Row],[Total Project Commitments]]-MYCS[[#This Row],[Total approved cost of the project by DC (Value in UGX)]]</f>
        <v>0</v>
      </c>
      <c r="W866" s="89"/>
      <c r="X866" s="89"/>
      <c r="Y866" s="89"/>
      <c r="Z866" s="96"/>
    </row>
    <row r="867" spans="1:26" ht="21" x14ac:dyDescent="0.45">
      <c r="A867" s="89"/>
      <c r="B867" s="90" t="str">
        <f ca="1">IFERROR(OFFSET(DC[[#Headers],[Code Project]],MATCH(MYCS[[#This Row],[Project Code and Name ]],DC[Code Project],0),-3),"")</f>
        <v/>
      </c>
      <c r="C867" s="89"/>
      <c r="D867" s="91" t="str">
        <f ca="1">IFERROR(OFFSET(DC[[#Headers],[Code Project]],MATCH(MYCS[[#This Row],[Project Code and Name ]],DC[Code Project],0),1),"")</f>
        <v/>
      </c>
      <c r="E867" s="92" t="str">
        <f ca="1">IFERROR(OFFSET(DC[[#Headers],[Code Project]],MATCH(MYCS[[#This Row],[Project Code and Name ]],DC[Code Project],0),6),"")</f>
        <v/>
      </c>
      <c r="F867" s="89"/>
      <c r="G867" s="89"/>
      <c r="H867" s="93"/>
      <c r="I867" s="93"/>
      <c r="J867" s="93"/>
      <c r="K867" s="93"/>
      <c r="L867" s="93"/>
      <c r="M867" s="93"/>
      <c r="N867" s="94">
        <f>J867+K867+L867+MYCS[[#This Row],[Non contractual commitments]]</f>
        <v>0</v>
      </c>
      <c r="O867" s="93"/>
      <c r="P867" s="93"/>
      <c r="Q867" s="93"/>
      <c r="R867" s="93"/>
      <c r="S867" s="93"/>
      <c r="T867" s="93"/>
      <c r="U867" s="94">
        <f>SUM(MYCS[[#This Row],[FY26-27 sum (signed)]:[Cumulative spending to end FY 24/25]],MYCS[[#This Row],[Approved budget FY 25/26]])</f>
        <v>0</v>
      </c>
      <c r="V867" s="95">
        <f>MYCS[[#This Row],[Total Project Commitments]]-MYCS[[#This Row],[Total approved cost of the project by DC (Value in UGX)]]</f>
        <v>0</v>
      </c>
      <c r="W867" s="89"/>
      <c r="X867" s="89"/>
      <c r="Y867" s="89"/>
      <c r="Z867" s="96"/>
    </row>
    <row r="868" spans="1:26" ht="21" x14ac:dyDescent="0.45">
      <c r="A868" s="89"/>
      <c r="B868" s="90" t="str">
        <f ca="1">IFERROR(OFFSET(DC[[#Headers],[Code Project]],MATCH(MYCS[[#This Row],[Project Code and Name ]],DC[Code Project],0),-3),"")</f>
        <v/>
      </c>
      <c r="C868" s="89"/>
      <c r="D868" s="91" t="str">
        <f ca="1">IFERROR(OFFSET(DC[[#Headers],[Code Project]],MATCH(MYCS[[#This Row],[Project Code and Name ]],DC[Code Project],0),1),"")</f>
        <v/>
      </c>
      <c r="E868" s="92" t="str">
        <f ca="1">IFERROR(OFFSET(DC[[#Headers],[Code Project]],MATCH(MYCS[[#This Row],[Project Code and Name ]],DC[Code Project],0),6),"")</f>
        <v/>
      </c>
      <c r="F868" s="89"/>
      <c r="G868" s="89"/>
      <c r="H868" s="93"/>
      <c r="I868" s="93"/>
      <c r="J868" s="93"/>
      <c r="K868" s="93"/>
      <c r="L868" s="93"/>
      <c r="M868" s="93"/>
      <c r="N868" s="94">
        <f>J868+K868+L868+MYCS[[#This Row],[Non contractual commitments]]</f>
        <v>0</v>
      </c>
      <c r="O868" s="93"/>
      <c r="P868" s="93"/>
      <c r="Q868" s="93"/>
      <c r="R868" s="93"/>
      <c r="S868" s="93"/>
      <c r="T868" s="93"/>
      <c r="U868" s="94">
        <f>SUM(MYCS[[#This Row],[FY26-27 sum (signed)]:[Cumulative spending to end FY 24/25]],MYCS[[#This Row],[Approved budget FY 25/26]])</f>
        <v>0</v>
      </c>
      <c r="V868" s="95">
        <f>MYCS[[#This Row],[Total Project Commitments]]-MYCS[[#This Row],[Total approved cost of the project by DC (Value in UGX)]]</f>
        <v>0</v>
      </c>
      <c r="W868" s="89"/>
      <c r="X868" s="89"/>
      <c r="Y868" s="89"/>
      <c r="Z868" s="96"/>
    </row>
    <row r="869" spans="1:26" ht="21" x14ac:dyDescent="0.45">
      <c r="A869" s="89"/>
      <c r="B869" s="90" t="str">
        <f ca="1">IFERROR(OFFSET(DC[[#Headers],[Code Project]],MATCH(MYCS[[#This Row],[Project Code and Name ]],DC[Code Project],0),-3),"")</f>
        <v/>
      </c>
      <c r="C869" s="89"/>
      <c r="D869" s="91" t="str">
        <f ca="1">IFERROR(OFFSET(DC[[#Headers],[Code Project]],MATCH(MYCS[[#This Row],[Project Code and Name ]],DC[Code Project],0),1),"")</f>
        <v/>
      </c>
      <c r="E869" s="92" t="str">
        <f ca="1">IFERROR(OFFSET(DC[[#Headers],[Code Project]],MATCH(MYCS[[#This Row],[Project Code and Name ]],DC[Code Project],0),6),"")</f>
        <v/>
      </c>
      <c r="F869" s="89"/>
      <c r="G869" s="89"/>
      <c r="H869" s="93"/>
      <c r="I869" s="93"/>
      <c r="J869" s="93"/>
      <c r="K869" s="93"/>
      <c r="L869" s="93"/>
      <c r="M869" s="93"/>
      <c r="N869" s="94">
        <f>J869+K869+L869+MYCS[[#This Row],[Non contractual commitments]]</f>
        <v>0</v>
      </c>
      <c r="O869" s="93"/>
      <c r="P869" s="93"/>
      <c r="Q869" s="93"/>
      <c r="R869" s="93"/>
      <c r="S869" s="93"/>
      <c r="T869" s="93"/>
      <c r="U869" s="94">
        <f>SUM(MYCS[[#This Row],[FY26-27 sum (signed)]:[Cumulative spending to end FY 24/25]],MYCS[[#This Row],[Approved budget FY 25/26]])</f>
        <v>0</v>
      </c>
      <c r="V869" s="95">
        <f>MYCS[[#This Row],[Total Project Commitments]]-MYCS[[#This Row],[Total approved cost of the project by DC (Value in UGX)]]</f>
        <v>0</v>
      </c>
      <c r="W869" s="89"/>
      <c r="X869" s="89"/>
      <c r="Y869" s="89"/>
      <c r="Z869" s="96"/>
    </row>
    <row r="870" spans="1:26" ht="21" x14ac:dyDescent="0.45">
      <c r="A870" s="89"/>
      <c r="B870" s="90" t="str">
        <f ca="1">IFERROR(OFFSET(DC[[#Headers],[Code Project]],MATCH(MYCS[[#This Row],[Project Code and Name ]],DC[Code Project],0),-3),"")</f>
        <v/>
      </c>
      <c r="C870" s="89"/>
      <c r="D870" s="91" t="str">
        <f ca="1">IFERROR(OFFSET(DC[[#Headers],[Code Project]],MATCH(MYCS[[#This Row],[Project Code and Name ]],DC[Code Project],0),1),"")</f>
        <v/>
      </c>
      <c r="E870" s="92" t="str">
        <f ca="1">IFERROR(OFFSET(DC[[#Headers],[Code Project]],MATCH(MYCS[[#This Row],[Project Code and Name ]],DC[Code Project],0),6),"")</f>
        <v/>
      </c>
      <c r="F870" s="89"/>
      <c r="G870" s="89"/>
      <c r="H870" s="93"/>
      <c r="I870" s="93"/>
      <c r="J870" s="93"/>
      <c r="K870" s="93"/>
      <c r="L870" s="93"/>
      <c r="M870" s="93"/>
      <c r="N870" s="94">
        <f>J870+K870+L870+MYCS[[#This Row],[Non contractual commitments]]</f>
        <v>0</v>
      </c>
      <c r="O870" s="93"/>
      <c r="P870" s="93"/>
      <c r="Q870" s="93"/>
      <c r="R870" s="93"/>
      <c r="S870" s="93"/>
      <c r="T870" s="93"/>
      <c r="U870" s="94">
        <f>SUM(MYCS[[#This Row],[FY26-27 sum (signed)]:[Cumulative spending to end FY 24/25]],MYCS[[#This Row],[Approved budget FY 25/26]])</f>
        <v>0</v>
      </c>
      <c r="V870" s="95">
        <f>MYCS[[#This Row],[Total Project Commitments]]-MYCS[[#This Row],[Total approved cost of the project by DC (Value in UGX)]]</f>
        <v>0</v>
      </c>
      <c r="W870" s="89"/>
      <c r="X870" s="89"/>
      <c r="Y870" s="89"/>
      <c r="Z870" s="96"/>
    </row>
    <row r="871" spans="1:26" ht="21" x14ac:dyDescent="0.45">
      <c r="A871" s="89"/>
      <c r="B871" s="90" t="str">
        <f ca="1">IFERROR(OFFSET(DC[[#Headers],[Code Project]],MATCH(MYCS[[#This Row],[Project Code and Name ]],DC[Code Project],0),-3),"")</f>
        <v/>
      </c>
      <c r="C871" s="89"/>
      <c r="D871" s="91" t="str">
        <f ca="1">IFERROR(OFFSET(DC[[#Headers],[Code Project]],MATCH(MYCS[[#This Row],[Project Code and Name ]],DC[Code Project],0),1),"")</f>
        <v/>
      </c>
      <c r="E871" s="92" t="str">
        <f ca="1">IFERROR(OFFSET(DC[[#Headers],[Code Project]],MATCH(MYCS[[#This Row],[Project Code and Name ]],DC[Code Project],0),6),"")</f>
        <v/>
      </c>
      <c r="F871" s="89"/>
      <c r="G871" s="89"/>
      <c r="H871" s="93"/>
      <c r="I871" s="93"/>
      <c r="J871" s="93"/>
      <c r="K871" s="93"/>
      <c r="L871" s="93"/>
      <c r="M871" s="93"/>
      <c r="N871" s="94">
        <f>J871+K871+L871+MYCS[[#This Row],[Non contractual commitments]]</f>
        <v>0</v>
      </c>
      <c r="O871" s="93"/>
      <c r="P871" s="93"/>
      <c r="Q871" s="93"/>
      <c r="R871" s="93"/>
      <c r="S871" s="93"/>
      <c r="T871" s="93"/>
      <c r="U871" s="94">
        <f>SUM(MYCS[[#This Row],[FY26-27 sum (signed)]:[Cumulative spending to end FY 24/25]],MYCS[[#This Row],[Approved budget FY 25/26]])</f>
        <v>0</v>
      </c>
      <c r="V871" s="95">
        <f>MYCS[[#This Row],[Total Project Commitments]]-MYCS[[#This Row],[Total approved cost of the project by DC (Value in UGX)]]</f>
        <v>0</v>
      </c>
      <c r="W871" s="89"/>
      <c r="X871" s="89"/>
      <c r="Y871" s="89"/>
      <c r="Z871" s="96"/>
    </row>
    <row r="872" spans="1:26" ht="21" x14ac:dyDescent="0.45">
      <c r="A872" s="89"/>
      <c r="B872" s="90" t="str">
        <f ca="1">IFERROR(OFFSET(DC[[#Headers],[Code Project]],MATCH(MYCS[[#This Row],[Project Code and Name ]],DC[Code Project],0),-3),"")</f>
        <v/>
      </c>
      <c r="C872" s="89"/>
      <c r="D872" s="91" t="str">
        <f ca="1">IFERROR(OFFSET(DC[[#Headers],[Code Project]],MATCH(MYCS[[#This Row],[Project Code and Name ]],DC[Code Project],0),1),"")</f>
        <v/>
      </c>
      <c r="E872" s="92" t="str">
        <f ca="1">IFERROR(OFFSET(DC[[#Headers],[Code Project]],MATCH(MYCS[[#This Row],[Project Code and Name ]],DC[Code Project],0),6),"")</f>
        <v/>
      </c>
      <c r="F872" s="89"/>
      <c r="G872" s="89"/>
      <c r="H872" s="93"/>
      <c r="I872" s="93"/>
      <c r="J872" s="93"/>
      <c r="K872" s="93"/>
      <c r="L872" s="93"/>
      <c r="M872" s="93"/>
      <c r="N872" s="94">
        <f>J872+K872+L872+MYCS[[#This Row],[Non contractual commitments]]</f>
        <v>0</v>
      </c>
      <c r="O872" s="93"/>
      <c r="P872" s="93"/>
      <c r="Q872" s="93"/>
      <c r="R872" s="93"/>
      <c r="S872" s="93"/>
      <c r="T872" s="93"/>
      <c r="U872" s="94">
        <f>SUM(MYCS[[#This Row],[FY26-27 sum (signed)]:[Cumulative spending to end FY 24/25]],MYCS[[#This Row],[Approved budget FY 25/26]])</f>
        <v>0</v>
      </c>
      <c r="V872" s="95">
        <f>MYCS[[#This Row],[Total Project Commitments]]-MYCS[[#This Row],[Total approved cost of the project by DC (Value in UGX)]]</f>
        <v>0</v>
      </c>
      <c r="W872" s="89"/>
      <c r="X872" s="89"/>
      <c r="Y872" s="89"/>
      <c r="Z872" s="96"/>
    </row>
    <row r="873" spans="1:26" ht="21" x14ac:dyDescent="0.45">
      <c r="A873" s="89"/>
      <c r="B873" s="90" t="str">
        <f ca="1">IFERROR(OFFSET(DC[[#Headers],[Code Project]],MATCH(MYCS[[#This Row],[Project Code and Name ]],DC[Code Project],0),-3),"")</f>
        <v/>
      </c>
      <c r="C873" s="89"/>
      <c r="D873" s="91" t="str">
        <f ca="1">IFERROR(OFFSET(DC[[#Headers],[Code Project]],MATCH(MYCS[[#This Row],[Project Code and Name ]],DC[Code Project],0),1),"")</f>
        <v/>
      </c>
      <c r="E873" s="92" t="str">
        <f ca="1">IFERROR(OFFSET(DC[[#Headers],[Code Project]],MATCH(MYCS[[#This Row],[Project Code and Name ]],DC[Code Project],0),6),"")</f>
        <v/>
      </c>
      <c r="F873" s="89"/>
      <c r="G873" s="89"/>
      <c r="H873" s="93"/>
      <c r="I873" s="93"/>
      <c r="J873" s="93"/>
      <c r="K873" s="93"/>
      <c r="L873" s="93"/>
      <c r="M873" s="93"/>
      <c r="N873" s="94">
        <f>J873+K873+L873+MYCS[[#This Row],[Non contractual commitments]]</f>
        <v>0</v>
      </c>
      <c r="O873" s="93"/>
      <c r="P873" s="93"/>
      <c r="Q873" s="93"/>
      <c r="R873" s="93"/>
      <c r="S873" s="93"/>
      <c r="T873" s="93"/>
      <c r="U873" s="94">
        <f>SUM(MYCS[[#This Row],[FY26-27 sum (signed)]:[Cumulative spending to end FY 24/25]],MYCS[[#This Row],[Approved budget FY 25/26]])</f>
        <v>0</v>
      </c>
      <c r="V873" s="95">
        <f>MYCS[[#This Row],[Total Project Commitments]]-MYCS[[#This Row],[Total approved cost of the project by DC (Value in UGX)]]</f>
        <v>0</v>
      </c>
      <c r="W873" s="89"/>
      <c r="X873" s="89"/>
      <c r="Y873" s="89"/>
      <c r="Z873" s="96"/>
    </row>
    <row r="874" spans="1:26" ht="21" x14ac:dyDescent="0.45">
      <c r="A874" s="89"/>
      <c r="B874" s="90" t="str">
        <f ca="1">IFERROR(OFFSET(DC[[#Headers],[Code Project]],MATCH(MYCS[[#This Row],[Project Code and Name ]],DC[Code Project],0),-3),"")</f>
        <v/>
      </c>
      <c r="C874" s="89"/>
      <c r="D874" s="91" t="str">
        <f ca="1">IFERROR(OFFSET(DC[[#Headers],[Code Project]],MATCH(MYCS[[#This Row],[Project Code and Name ]],DC[Code Project],0),1),"")</f>
        <v/>
      </c>
      <c r="E874" s="92" t="str">
        <f ca="1">IFERROR(OFFSET(DC[[#Headers],[Code Project]],MATCH(MYCS[[#This Row],[Project Code and Name ]],DC[Code Project],0),6),"")</f>
        <v/>
      </c>
      <c r="F874" s="89"/>
      <c r="G874" s="89"/>
      <c r="H874" s="93"/>
      <c r="I874" s="93"/>
      <c r="J874" s="93"/>
      <c r="K874" s="93"/>
      <c r="L874" s="93"/>
      <c r="M874" s="93"/>
      <c r="N874" s="94">
        <f>J874+K874+L874+MYCS[[#This Row],[Non contractual commitments]]</f>
        <v>0</v>
      </c>
      <c r="O874" s="93"/>
      <c r="P874" s="93"/>
      <c r="Q874" s="93"/>
      <c r="R874" s="93"/>
      <c r="S874" s="93"/>
      <c r="T874" s="93"/>
      <c r="U874" s="94">
        <f>SUM(MYCS[[#This Row],[FY26-27 sum (signed)]:[Cumulative spending to end FY 24/25]],MYCS[[#This Row],[Approved budget FY 25/26]])</f>
        <v>0</v>
      </c>
      <c r="V874" s="95">
        <f>MYCS[[#This Row],[Total Project Commitments]]-MYCS[[#This Row],[Total approved cost of the project by DC (Value in UGX)]]</f>
        <v>0</v>
      </c>
      <c r="W874" s="89"/>
      <c r="X874" s="89"/>
      <c r="Y874" s="89"/>
      <c r="Z874" s="96"/>
    </row>
    <row r="875" spans="1:26" ht="21" x14ac:dyDescent="0.45">
      <c r="A875" s="89"/>
      <c r="B875" s="90" t="str">
        <f ca="1">IFERROR(OFFSET(DC[[#Headers],[Code Project]],MATCH(MYCS[[#This Row],[Project Code and Name ]],DC[Code Project],0),-3),"")</f>
        <v/>
      </c>
      <c r="C875" s="89"/>
      <c r="D875" s="91" t="str">
        <f ca="1">IFERROR(OFFSET(DC[[#Headers],[Code Project]],MATCH(MYCS[[#This Row],[Project Code and Name ]],DC[Code Project],0),1),"")</f>
        <v/>
      </c>
      <c r="E875" s="92" t="str">
        <f ca="1">IFERROR(OFFSET(DC[[#Headers],[Code Project]],MATCH(MYCS[[#This Row],[Project Code and Name ]],DC[Code Project],0),6),"")</f>
        <v/>
      </c>
      <c r="F875" s="89"/>
      <c r="G875" s="89"/>
      <c r="H875" s="93"/>
      <c r="I875" s="93"/>
      <c r="J875" s="93"/>
      <c r="K875" s="93"/>
      <c r="L875" s="93"/>
      <c r="M875" s="93"/>
      <c r="N875" s="94">
        <f>J875+K875+L875+MYCS[[#This Row],[Non contractual commitments]]</f>
        <v>0</v>
      </c>
      <c r="O875" s="93"/>
      <c r="P875" s="93"/>
      <c r="Q875" s="93"/>
      <c r="R875" s="93"/>
      <c r="S875" s="93"/>
      <c r="T875" s="93"/>
      <c r="U875" s="94">
        <f>SUM(MYCS[[#This Row],[FY26-27 sum (signed)]:[Cumulative spending to end FY 24/25]],MYCS[[#This Row],[Approved budget FY 25/26]])</f>
        <v>0</v>
      </c>
      <c r="V875" s="95">
        <f>MYCS[[#This Row],[Total Project Commitments]]-MYCS[[#This Row],[Total approved cost of the project by DC (Value in UGX)]]</f>
        <v>0</v>
      </c>
      <c r="W875" s="89"/>
      <c r="X875" s="89"/>
      <c r="Y875" s="89"/>
      <c r="Z875" s="96"/>
    </row>
    <row r="876" spans="1:26" ht="21" x14ac:dyDescent="0.45">
      <c r="A876" s="89"/>
      <c r="B876" s="90" t="str">
        <f ca="1">IFERROR(OFFSET(DC[[#Headers],[Code Project]],MATCH(MYCS[[#This Row],[Project Code and Name ]],DC[Code Project],0),-3),"")</f>
        <v/>
      </c>
      <c r="C876" s="89"/>
      <c r="D876" s="91" t="str">
        <f ca="1">IFERROR(OFFSET(DC[[#Headers],[Code Project]],MATCH(MYCS[[#This Row],[Project Code and Name ]],DC[Code Project],0),1),"")</f>
        <v/>
      </c>
      <c r="E876" s="92" t="str">
        <f ca="1">IFERROR(OFFSET(DC[[#Headers],[Code Project]],MATCH(MYCS[[#This Row],[Project Code and Name ]],DC[Code Project],0),6),"")</f>
        <v/>
      </c>
      <c r="F876" s="89"/>
      <c r="G876" s="89"/>
      <c r="H876" s="93"/>
      <c r="I876" s="93"/>
      <c r="J876" s="93"/>
      <c r="K876" s="93"/>
      <c r="L876" s="93"/>
      <c r="M876" s="93"/>
      <c r="N876" s="94">
        <f>J876+K876+L876+MYCS[[#This Row],[Non contractual commitments]]</f>
        <v>0</v>
      </c>
      <c r="O876" s="93"/>
      <c r="P876" s="93"/>
      <c r="Q876" s="93"/>
      <c r="R876" s="93"/>
      <c r="S876" s="93"/>
      <c r="T876" s="93"/>
      <c r="U876" s="94">
        <f>SUM(MYCS[[#This Row],[FY26-27 sum (signed)]:[Cumulative spending to end FY 24/25]],MYCS[[#This Row],[Approved budget FY 25/26]])</f>
        <v>0</v>
      </c>
      <c r="V876" s="95">
        <f>MYCS[[#This Row],[Total Project Commitments]]-MYCS[[#This Row],[Total approved cost of the project by DC (Value in UGX)]]</f>
        <v>0</v>
      </c>
      <c r="W876" s="89"/>
      <c r="X876" s="89"/>
      <c r="Y876" s="89"/>
      <c r="Z876" s="96"/>
    </row>
    <row r="877" spans="1:26" ht="21" x14ac:dyDescent="0.45">
      <c r="A877" s="89"/>
      <c r="B877" s="90" t="str">
        <f ca="1">IFERROR(OFFSET(DC[[#Headers],[Code Project]],MATCH(MYCS[[#This Row],[Project Code and Name ]],DC[Code Project],0),-3),"")</f>
        <v/>
      </c>
      <c r="C877" s="89"/>
      <c r="D877" s="91" t="str">
        <f ca="1">IFERROR(OFFSET(DC[[#Headers],[Code Project]],MATCH(MYCS[[#This Row],[Project Code and Name ]],DC[Code Project],0),1),"")</f>
        <v/>
      </c>
      <c r="E877" s="92" t="str">
        <f ca="1">IFERROR(OFFSET(DC[[#Headers],[Code Project]],MATCH(MYCS[[#This Row],[Project Code and Name ]],DC[Code Project],0),6),"")</f>
        <v/>
      </c>
      <c r="F877" s="89"/>
      <c r="G877" s="89"/>
      <c r="H877" s="93"/>
      <c r="I877" s="93"/>
      <c r="J877" s="93"/>
      <c r="K877" s="93"/>
      <c r="L877" s="93"/>
      <c r="M877" s="93"/>
      <c r="N877" s="94">
        <f>J877+K877+L877+MYCS[[#This Row],[Non contractual commitments]]</f>
        <v>0</v>
      </c>
      <c r="O877" s="93"/>
      <c r="P877" s="93"/>
      <c r="Q877" s="93"/>
      <c r="R877" s="93"/>
      <c r="S877" s="93"/>
      <c r="T877" s="93"/>
      <c r="U877" s="94">
        <f>SUM(MYCS[[#This Row],[FY26-27 sum (signed)]:[Cumulative spending to end FY 24/25]],MYCS[[#This Row],[Approved budget FY 25/26]])</f>
        <v>0</v>
      </c>
      <c r="V877" s="95">
        <f>MYCS[[#This Row],[Total Project Commitments]]-MYCS[[#This Row],[Total approved cost of the project by DC (Value in UGX)]]</f>
        <v>0</v>
      </c>
      <c r="W877" s="89"/>
      <c r="X877" s="89"/>
      <c r="Y877" s="89"/>
      <c r="Z877" s="96"/>
    </row>
    <row r="878" spans="1:26" ht="21" x14ac:dyDescent="0.45">
      <c r="A878" s="89"/>
      <c r="B878" s="90" t="str">
        <f ca="1">IFERROR(OFFSET(DC[[#Headers],[Code Project]],MATCH(MYCS[[#This Row],[Project Code and Name ]],DC[Code Project],0),-3),"")</f>
        <v/>
      </c>
      <c r="C878" s="89"/>
      <c r="D878" s="91" t="str">
        <f ca="1">IFERROR(OFFSET(DC[[#Headers],[Code Project]],MATCH(MYCS[[#This Row],[Project Code and Name ]],DC[Code Project],0),1),"")</f>
        <v/>
      </c>
      <c r="E878" s="92" t="str">
        <f ca="1">IFERROR(OFFSET(DC[[#Headers],[Code Project]],MATCH(MYCS[[#This Row],[Project Code and Name ]],DC[Code Project],0),6),"")</f>
        <v/>
      </c>
      <c r="F878" s="89"/>
      <c r="G878" s="89"/>
      <c r="H878" s="93"/>
      <c r="I878" s="93"/>
      <c r="J878" s="93"/>
      <c r="K878" s="93"/>
      <c r="L878" s="93"/>
      <c r="M878" s="93"/>
      <c r="N878" s="94">
        <f>J878+K878+L878+MYCS[[#This Row],[Non contractual commitments]]</f>
        <v>0</v>
      </c>
      <c r="O878" s="93"/>
      <c r="P878" s="93"/>
      <c r="Q878" s="93"/>
      <c r="R878" s="93"/>
      <c r="S878" s="93"/>
      <c r="T878" s="93"/>
      <c r="U878" s="94">
        <f>SUM(MYCS[[#This Row],[FY26-27 sum (signed)]:[Cumulative spending to end FY 24/25]],MYCS[[#This Row],[Approved budget FY 25/26]])</f>
        <v>0</v>
      </c>
      <c r="V878" s="95">
        <f>MYCS[[#This Row],[Total Project Commitments]]-MYCS[[#This Row],[Total approved cost of the project by DC (Value in UGX)]]</f>
        <v>0</v>
      </c>
      <c r="W878" s="89"/>
      <c r="X878" s="89"/>
      <c r="Y878" s="89"/>
      <c r="Z878" s="96"/>
    </row>
    <row r="879" spans="1:26" ht="21" x14ac:dyDescent="0.45">
      <c r="A879" s="89"/>
      <c r="B879" s="90" t="str">
        <f ca="1">IFERROR(OFFSET(DC[[#Headers],[Code Project]],MATCH(MYCS[[#This Row],[Project Code and Name ]],DC[Code Project],0),-3),"")</f>
        <v/>
      </c>
      <c r="C879" s="89"/>
      <c r="D879" s="91" t="str">
        <f ca="1">IFERROR(OFFSET(DC[[#Headers],[Code Project]],MATCH(MYCS[[#This Row],[Project Code and Name ]],DC[Code Project],0),1),"")</f>
        <v/>
      </c>
      <c r="E879" s="92" t="str">
        <f ca="1">IFERROR(OFFSET(DC[[#Headers],[Code Project]],MATCH(MYCS[[#This Row],[Project Code and Name ]],DC[Code Project],0),6),"")</f>
        <v/>
      </c>
      <c r="F879" s="89"/>
      <c r="G879" s="89"/>
      <c r="H879" s="93"/>
      <c r="I879" s="93"/>
      <c r="J879" s="93"/>
      <c r="K879" s="93"/>
      <c r="L879" s="93"/>
      <c r="M879" s="93"/>
      <c r="N879" s="94">
        <f>J879+K879+L879+MYCS[[#This Row],[Non contractual commitments]]</f>
        <v>0</v>
      </c>
      <c r="O879" s="93"/>
      <c r="P879" s="93"/>
      <c r="Q879" s="93"/>
      <c r="R879" s="93"/>
      <c r="S879" s="93"/>
      <c r="T879" s="93"/>
      <c r="U879" s="94">
        <f>SUM(MYCS[[#This Row],[FY26-27 sum (signed)]:[Cumulative spending to end FY 24/25]],MYCS[[#This Row],[Approved budget FY 25/26]])</f>
        <v>0</v>
      </c>
      <c r="V879" s="95">
        <f>MYCS[[#This Row],[Total Project Commitments]]-MYCS[[#This Row],[Total approved cost of the project by DC (Value in UGX)]]</f>
        <v>0</v>
      </c>
      <c r="W879" s="89"/>
      <c r="X879" s="89"/>
      <c r="Y879" s="89"/>
      <c r="Z879" s="96"/>
    </row>
    <row r="880" spans="1:26" ht="21" x14ac:dyDescent="0.45">
      <c r="A880" s="89"/>
      <c r="B880" s="90" t="str">
        <f ca="1">IFERROR(OFFSET(DC[[#Headers],[Code Project]],MATCH(MYCS[[#This Row],[Project Code and Name ]],DC[Code Project],0),-3),"")</f>
        <v/>
      </c>
      <c r="C880" s="89"/>
      <c r="D880" s="91" t="str">
        <f ca="1">IFERROR(OFFSET(DC[[#Headers],[Code Project]],MATCH(MYCS[[#This Row],[Project Code and Name ]],DC[Code Project],0),1),"")</f>
        <v/>
      </c>
      <c r="E880" s="92" t="str">
        <f ca="1">IFERROR(OFFSET(DC[[#Headers],[Code Project]],MATCH(MYCS[[#This Row],[Project Code and Name ]],DC[Code Project],0),6),"")</f>
        <v/>
      </c>
      <c r="F880" s="89"/>
      <c r="G880" s="89"/>
      <c r="H880" s="93"/>
      <c r="I880" s="93"/>
      <c r="J880" s="93"/>
      <c r="K880" s="93"/>
      <c r="L880" s="93"/>
      <c r="M880" s="93"/>
      <c r="N880" s="94">
        <f>J880+K880+L880+MYCS[[#This Row],[Non contractual commitments]]</f>
        <v>0</v>
      </c>
      <c r="O880" s="93"/>
      <c r="P880" s="93"/>
      <c r="Q880" s="93"/>
      <c r="R880" s="93"/>
      <c r="S880" s="93"/>
      <c r="T880" s="93"/>
      <c r="U880" s="94">
        <f>SUM(MYCS[[#This Row],[FY26-27 sum (signed)]:[Cumulative spending to end FY 24/25]],MYCS[[#This Row],[Approved budget FY 25/26]])</f>
        <v>0</v>
      </c>
      <c r="V880" s="95">
        <f>MYCS[[#This Row],[Total Project Commitments]]-MYCS[[#This Row],[Total approved cost of the project by DC (Value in UGX)]]</f>
        <v>0</v>
      </c>
      <c r="W880" s="89"/>
      <c r="X880" s="89"/>
      <c r="Y880" s="89"/>
      <c r="Z880" s="96"/>
    </row>
    <row r="881" spans="1:26" ht="21" x14ac:dyDescent="0.45">
      <c r="A881" s="89"/>
      <c r="B881" s="90" t="str">
        <f ca="1">IFERROR(OFFSET(DC[[#Headers],[Code Project]],MATCH(MYCS[[#This Row],[Project Code and Name ]],DC[Code Project],0),-3),"")</f>
        <v/>
      </c>
      <c r="C881" s="89"/>
      <c r="D881" s="91" t="str">
        <f ca="1">IFERROR(OFFSET(DC[[#Headers],[Code Project]],MATCH(MYCS[[#This Row],[Project Code and Name ]],DC[Code Project],0),1),"")</f>
        <v/>
      </c>
      <c r="E881" s="92" t="str">
        <f ca="1">IFERROR(OFFSET(DC[[#Headers],[Code Project]],MATCH(MYCS[[#This Row],[Project Code and Name ]],DC[Code Project],0),6),"")</f>
        <v/>
      </c>
      <c r="F881" s="89"/>
      <c r="G881" s="89"/>
      <c r="H881" s="93"/>
      <c r="I881" s="93"/>
      <c r="J881" s="93"/>
      <c r="K881" s="93"/>
      <c r="L881" s="93"/>
      <c r="M881" s="93"/>
      <c r="N881" s="94">
        <f>J881+K881+L881+MYCS[[#This Row],[Non contractual commitments]]</f>
        <v>0</v>
      </c>
      <c r="O881" s="93"/>
      <c r="P881" s="93"/>
      <c r="Q881" s="93"/>
      <c r="R881" s="93"/>
      <c r="S881" s="93"/>
      <c r="T881" s="93"/>
      <c r="U881" s="94">
        <f>SUM(MYCS[[#This Row],[FY26-27 sum (signed)]:[Cumulative spending to end FY 24/25]],MYCS[[#This Row],[Approved budget FY 25/26]])</f>
        <v>0</v>
      </c>
      <c r="V881" s="95">
        <f>MYCS[[#This Row],[Total Project Commitments]]-MYCS[[#This Row],[Total approved cost of the project by DC (Value in UGX)]]</f>
        <v>0</v>
      </c>
      <c r="W881" s="89"/>
      <c r="X881" s="89"/>
      <c r="Y881" s="89"/>
      <c r="Z881" s="96"/>
    </row>
    <row r="882" spans="1:26" ht="21" x14ac:dyDescent="0.45">
      <c r="A882" s="89"/>
      <c r="B882" s="90" t="str">
        <f ca="1">IFERROR(OFFSET(DC[[#Headers],[Code Project]],MATCH(MYCS[[#This Row],[Project Code and Name ]],DC[Code Project],0),-3),"")</f>
        <v/>
      </c>
      <c r="C882" s="89"/>
      <c r="D882" s="91" t="str">
        <f ca="1">IFERROR(OFFSET(DC[[#Headers],[Code Project]],MATCH(MYCS[[#This Row],[Project Code and Name ]],DC[Code Project],0),1),"")</f>
        <v/>
      </c>
      <c r="E882" s="92" t="str">
        <f ca="1">IFERROR(OFFSET(DC[[#Headers],[Code Project]],MATCH(MYCS[[#This Row],[Project Code and Name ]],DC[Code Project],0),6),"")</f>
        <v/>
      </c>
      <c r="F882" s="89"/>
      <c r="G882" s="89"/>
      <c r="H882" s="93"/>
      <c r="I882" s="93"/>
      <c r="J882" s="93"/>
      <c r="K882" s="93"/>
      <c r="L882" s="93"/>
      <c r="M882" s="93"/>
      <c r="N882" s="94">
        <f>J882+K882+L882+MYCS[[#This Row],[Non contractual commitments]]</f>
        <v>0</v>
      </c>
      <c r="O882" s="93"/>
      <c r="P882" s="93"/>
      <c r="Q882" s="93"/>
      <c r="R882" s="93"/>
      <c r="S882" s="93"/>
      <c r="T882" s="93"/>
      <c r="U882" s="94">
        <f>SUM(MYCS[[#This Row],[FY26-27 sum (signed)]:[Cumulative spending to end FY 24/25]],MYCS[[#This Row],[Approved budget FY 25/26]])</f>
        <v>0</v>
      </c>
      <c r="V882" s="95">
        <f>MYCS[[#This Row],[Total Project Commitments]]-MYCS[[#This Row],[Total approved cost of the project by DC (Value in UGX)]]</f>
        <v>0</v>
      </c>
      <c r="W882" s="89"/>
      <c r="X882" s="89"/>
      <c r="Y882" s="89"/>
      <c r="Z882" s="96"/>
    </row>
    <row r="883" spans="1:26" ht="21" x14ac:dyDescent="0.45">
      <c r="A883" s="89"/>
      <c r="B883" s="90" t="str">
        <f ca="1">IFERROR(OFFSET(DC[[#Headers],[Code Project]],MATCH(MYCS[[#This Row],[Project Code and Name ]],DC[Code Project],0),-3),"")</f>
        <v/>
      </c>
      <c r="C883" s="89"/>
      <c r="D883" s="91" t="str">
        <f ca="1">IFERROR(OFFSET(DC[[#Headers],[Code Project]],MATCH(MYCS[[#This Row],[Project Code and Name ]],DC[Code Project],0),1),"")</f>
        <v/>
      </c>
      <c r="E883" s="92" t="str">
        <f ca="1">IFERROR(OFFSET(DC[[#Headers],[Code Project]],MATCH(MYCS[[#This Row],[Project Code and Name ]],DC[Code Project],0),6),"")</f>
        <v/>
      </c>
      <c r="F883" s="89"/>
      <c r="G883" s="89"/>
      <c r="H883" s="93"/>
      <c r="I883" s="93"/>
      <c r="J883" s="93"/>
      <c r="K883" s="93"/>
      <c r="L883" s="93"/>
      <c r="M883" s="93"/>
      <c r="N883" s="94">
        <f>J883+K883+L883+MYCS[[#This Row],[Non contractual commitments]]</f>
        <v>0</v>
      </c>
      <c r="O883" s="93"/>
      <c r="P883" s="93"/>
      <c r="Q883" s="93"/>
      <c r="R883" s="93"/>
      <c r="S883" s="93"/>
      <c r="T883" s="93"/>
      <c r="U883" s="94">
        <f>SUM(MYCS[[#This Row],[FY26-27 sum (signed)]:[Cumulative spending to end FY 24/25]],MYCS[[#This Row],[Approved budget FY 25/26]])</f>
        <v>0</v>
      </c>
      <c r="V883" s="95">
        <f>MYCS[[#This Row],[Total Project Commitments]]-MYCS[[#This Row],[Total approved cost of the project by DC (Value in UGX)]]</f>
        <v>0</v>
      </c>
      <c r="W883" s="89"/>
      <c r="X883" s="89"/>
      <c r="Y883" s="89"/>
      <c r="Z883" s="96"/>
    </row>
    <row r="884" spans="1:26" ht="21" x14ac:dyDescent="0.45">
      <c r="A884" s="89"/>
      <c r="B884" s="90" t="str">
        <f ca="1">IFERROR(OFFSET(DC[[#Headers],[Code Project]],MATCH(MYCS[[#This Row],[Project Code and Name ]],DC[Code Project],0),-3),"")</f>
        <v/>
      </c>
      <c r="C884" s="89"/>
      <c r="D884" s="91" t="str">
        <f ca="1">IFERROR(OFFSET(DC[[#Headers],[Code Project]],MATCH(MYCS[[#This Row],[Project Code and Name ]],DC[Code Project],0),1),"")</f>
        <v/>
      </c>
      <c r="E884" s="92" t="str">
        <f ca="1">IFERROR(OFFSET(DC[[#Headers],[Code Project]],MATCH(MYCS[[#This Row],[Project Code and Name ]],DC[Code Project],0),6),"")</f>
        <v/>
      </c>
      <c r="F884" s="89"/>
      <c r="G884" s="89"/>
      <c r="H884" s="93"/>
      <c r="I884" s="93"/>
      <c r="J884" s="93"/>
      <c r="K884" s="93"/>
      <c r="L884" s="93"/>
      <c r="M884" s="93"/>
      <c r="N884" s="94">
        <f>J884+K884+L884+MYCS[[#This Row],[Non contractual commitments]]</f>
        <v>0</v>
      </c>
      <c r="O884" s="93"/>
      <c r="P884" s="93"/>
      <c r="Q884" s="93"/>
      <c r="R884" s="93"/>
      <c r="S884" s="93"/>
      <c r="T884" s="93"/>
      <c r="U884" s="94">
        <f>SUM(MYCS[[#This Row],[FY26-27 sum (signed)]:[Cumulative spending to end FY 24/25]],MYCS[[#This Row],[Approved budget FY 25/26]])</f>
        <v>0</v>
      </c>
      <c r="V884" s="95">
        <f>MYCS[[#This Row],[Total Project Commitments]]-MYCS[[#This Row],[Total approved cost of the project by DC (Value in UGX)]]</f>
        <v>0</v>
      </c>
      <c r="W884" s="89"/>
      <c r="X884" s="89"/>
      <c r="Y884" s="89"/>
      <c r="Z884" s="96"/>
    </row>
    <row r="885" spans="1:26" ht="21" x14ac:dyDescent="0.45">
      <c r="A885" s="89"/>
      <c r="B885" s="90" t="str">
        <f ca="1">IFERROR(OFFSET(DC[[#Headers],[Code Project]],MATCH(MYCS[[#This Row],[Project Code and Name ]],DC[Code Project],0),-3),"")</f>
        <v/>
      </c>
      <c r="C885" s="89"/>
      <c r="D885" s="91" t="str">
        <f ca="1">IFERROR(OFFSET(DC[[#Headers],[Code Project]],MATCH(MYCS[[#This Row],[Project Code and Name ]],DC[Code Project],0),1),"")</f>
        <v/>
      </c>
      <c r="E885" s="92" t="str">
        <f ca="1">IFERROR(OFFSET(DC[[#Headers],[Code Project]],MATCH(MYCS[[#This Row],[Project Code and Name ]],DC[Code Project],0),6),"")</f>
        <v/>
      </c>
      <c r="F885" s="89"/>
      <c r="G885" s="89"/>
      <c r="H885" s="93"/>
      <c r="I885" s="93"/>
      <c r="J885" s="93"/>
      <c r="K885" s="93"/>
      <c r="L885" s="93"/>
      <c r="M885" s="93"/>
      <c r="N885" s="94">
        <f>J885+K885+L885+MYCS[[#This Row],[Non contractual commitments]]</f>
        <v>0</v>
      </c>
      <c r="O885" s="93"/>
      <c r="P885" s="93"/>
      <c r="Q885" s="93"/>
      <c r="R885" s="93"/>
      <c r="S885" s="93"/>
      <c r="T885" s="93"/>
      <c r="U885" s="94">
        <f>SUM(MYCS[[#This Row],[FY26-27 sum (signed)]:[Cumulative spending to end FY 24/25]],MYCS[[#This Row],[Approved budget FY 25/26]])</f>
        <v>0</v>
      </c>
      <c r="V885" s="95">
        <f>MYCS[[#This Row],[Total Project Commitments]]-MYCS[[#This Row],[Total approved cost of the project by DC (Value in UGX)]]</f>
        <v>0</v>
      </c>
      <c r="W885" s="89"/>
      <c r="X885" s="89"/>
      <c r="Y885" s="89"/>
      <c r="Z885" s="96"/>
    </row>
    <row r="886" spans="1:26" ht="21" x14ac:dyDescent="0.45">
      <c r="A886" s="89"/>
      <c r="B886" s="90" t="str">
        <f ca="1">IFERROR(OFFSET(DC[[#Headers],[Code Project]],MATCH(MYCS[[#This Row],[Project Code and Name ]],DC[Code Project],0),-3),"")</f>
        <v/>
      </c>
      <c r="C886" s="89"/>
      <c r="D886" s="91" t="str">
        <f ca="1">IFERROR(OFFSET(DC[[#Headers],[Code Project]],MATCH(MYCS[[#This Row],[Project Code and Name ]],DC[Code Project],0),1),"")</f>
        <v/>
      </c>
      <c r="E886" s="92" t="str">
        <f ca="1">IFERROR(OFFSET(DC[[#Headers],[Code Project]],MATCH(MYCS[[#This Row],[Project Code and Name ]],DC[Code Project],0),6),"")</f>
        <v/>
      </c>
      <c r="F886" s="89"/>
      <c r="G886" s="89"/>
      <c r="H886" s="93"/>
      <c r="I886" s="93"/>
      <c r="J886" s="93"/>
      <c r="K886" s="93"/>
      <c r="L886" s="93"/>
      <c r="M886" s="93"/>
      <c r="N886" s="94">
        <f>J886+K886+L886+MYCS[[#This Row],[Non contractual commitments]]</f>
        <v>0</v>
      </c>
      <c r="O886" s="93"/>
      <c r="P886" s="93"/>
      <c r="Q886" s="93"/>
      <c r="R886" s="93"/>
      <c r="S886" s="93"/>
      <c r="T886" s="93"/>
      <c r="U886" s="94">
        <f>SUM(MYCS[[#This Row],[FY26-27 sum (signed)]:[Cumulative spending to end FY 24/25]],MYCS[[#This Row],[Approved budget FY 25/26]])</f>
        <v>0</v>
      </c>
      <c r="V886" s="95">
        <f>MYCS[[#This Row],[Total Project Commitments]]-MYCS[[#This Row],[Total approved cost of the project by DC (Value in UGX)]]</f>
        <v>0</v>
      </c>
      <c r="W886" s="89"/>
      <c r="X886" s="89"/>
      <c r="Y886" s="89"/>
      <c r="Z886" s="96"/>
    </row>
    <row r="887" spans="1:26" ht="21" x14ac:dyDescent="0.45">
      <c r="A887" s="89"/>
      <c r="B887" s="90" t="str">
        <f ca="1">IFERROR(OFFSET(DC[[#Headers],[Code Project]],MATCH(MYCS[[#This Row],[Project Code and Name ]],DC[Code Project],0),-3),"")</f>
        <v/>
      </c>
      <c r="C887" s="89"/>
      <c r="D887" s="91" t="str">
        <f ca="1">IFERROR(OFFSET(DC[[#Headers],[Code Project]],MATCH(MYCS[[#This Row],[Project Code and Name ]],DC[Code Project],0),1),"")</f>
        <v/>
      </c>
      <c r="E887" s="92" t="str">
        <f ca="1">IFERROR(OFFSET(DC[[#Headers],[Code Project]],MATCH(MYCS[[#This Row],[Project Code and Name ]],DC[Code Project],0),6),"")</f>
        <v/>
      </c>
      <c r="F887" s="89"/>
      <c r="G887" s="89"/>
      <c r="H887" s="93"/>
      <c r="I887" s="93"/>
      <c r="J887" s="93"/>
      <c r="K887" s="93"/>
      <c r="L887" s="93"/>
      <c r="M887" s="93"/>
      <c r="N887" s="94">
        <f>J887+K887+L887+MYCS[[#This Row],[Non contractual commitments]]</f>
        <v>0</v>
      </c>
      <c r="O887" s="93"/>
      <c r="P887" s="93"/>
      <c r="Q887" s="93"/>
      <c r="R887" s="93"/>
      <c r="S887" s="93"/>
      <c r="T887" s="93"/>
      <c r="U887" s="94">
        <f>SUM(MYCS[[#This Row],[FY26-27 sum (signed)]:[Cumulative spending to end FY 24/25]],MYCS[[#This Row],[Approved budget FY 25/26]])</f>
        <v>0</v>
      </c>
      <c r="V887" s="95">
        <f>MYCS[[#This Row],[Total Project Commitments]]-MYCS[[#This Row],[Total approved cost of the project by DC (Value in UGX)]]</f>
        <v>0</v>
      </c>
      <c r="W887" s="89"/>
      <c r="X887" s="89"/>
      <c r="Y887" s="89"/>
      <c r="Z887" s="96"/>
    </row>
    <row r="888" spans="1:26" ht="21" x14ac:dyDescent="0.45">
      <c r="A888" s="89"/>
      <c r="B888" s="90" t="str">
        <f ca="1">IFERROR(OFFSET(DC[[#Headers],[Code Project]],MATCH(MYCS[[#This Row],[Project Code and Name ]],DC[Code Project],0),-3),"")</f>
        <v/>
      </c>
      <c r="C888" s="89"/>
      <c r="D888" s="91" t="str">
        <f ca="1">IFERROR(OFFSET(DC[[#Headers],[Code Project]],MATCH(MYCS[[#This Row],[Project Code and Name ]],DC[Code Project],0),1),"")</f>
        <v/>
      </c>
      <c r="E888" s="92" t="str">
        <f ca="1">IFERROR(OFFSET(DC[[#Headers],[Code Project]],MATCH(MYCS[[#This Row],[Project Code and Name ]],DC[Code Project],0),6),"")</f>
        <v/>
      </c>
      <c r="F888" s="89"/>
      <c r="G888" s="89"/>
      <c r="H888" s="93"/>
      <c r="I888" s="93"/>
      <c r="J888" s="93"/>
      <c r="K888" s="93"/>
      <c r="L888" s="93"/>
      <c r="M888" s="93"/>
      <c r="N888" s="94">
        <f>J888+K888+L888+MYCS[[#This Row],[Non contractual commitments]]</f>
        <v>0</v>
      </c>
      <c r="O888" s="93"/>
      <c r="P888" s="93"/>
      <c r="Q888" s="93"/>
      <c r="R888" s="93"/>
      <c r="S888" s="93"/>
      <c r="T888" s="93"/>
      <c r="U888" s="94">
        <f>SUM(MYCS[[#This Row],[FY26-27 sum (signed)]:[Cumulative spending to end FY 24/25]],MYCS[[#This Row],[Approved budget FY 25/26]])</f>
        <v>0</v>
      </c>
      <c r="V888" s="95">
        <f>MYCS[[#This Row],[Total Project Commitments]]-MYCS[[#This Row],[Total approved cost of the project by DC (Value in UGX)]]</f>
        <v>0</v>
      </c>
      <c r="W888" s="89"/>
      <c r="X888" s="89"/>
      <c r="Y888" s="89"/>
      <c r="Z888" s="96"/>
    </row>
    <row r="889" spans="1:26" ht="21" x14ac:dyDescent="0.45">
      <c r="A889" s="89"/>
      <c r="B889" s="90" t="str">
        <f ca="1">IFERROR(OFFSET(DC[[#Headers],[Code Project]],MATCH(MYCS[[#This Row],[Project Code and Name ]],DC[Code Project],0),-3),"")</f>
        <v/>
      </c>
      <c r="C889" s="89"/>
      <c r="D889" s="91" t="str">
        <f ca="1">IFERROR(OFFSET(DC[[#Headers],[Code Project]],MATCH(MYCS[[#This Row],[Project Code and Name ]],DC[Code Project],0),1),"")</f>
        <v/>
      </c>
      <c r="E889" s="92" t="str">
        <f ca="1">IFERROR(OFFSET(DC[[#Headers],[Code Project]],MATCH(MYCS[[#This Row],[Project Code and Name ]],DC[Code Project],0),6),"")</f>
        <v/>
      </c>
      <c r="F889" s="89"/>
      <c r="G889" s="89"/>
      <c r="H889" s="93"/>
      <c r="I889" s="93"/>
      <c r="J889" s="93"/>
      <c r="K889" s="93"/>
      <c r="L889" s="93"/>
      <c r="M889" s="93"/>
      <c r="N889" s="94">
        <f>J889+K889+L889+MYCS[[#This Row],[Non contractual commitments]]</f>
        <v>0</v>
      </c>
      <c r="O889" s="93"/>
      <c r="P889" s="93"/>
      <c r="Q889" s="93"/>
      <c r="R889" s="93"/>
      <c r="S889" s="93"/>
      <c r="T889" s="93"/>
      <c r="U889" s="94">
        <f>SUM(MYCS[[#This Row],[FY26-27 sum (signed)]:[Cumulative spending to end FY 24/25]],MYCS[[#This Row],[Approved budget FY 25/26]])</f>
        <v>0</v>
      </c>
      <c r="V889" s="95">
        <f>MYCS[[#This Row],[Total Project Commitments]]-MYCS[[#This Row],[Total approved cost of the project by DC (Value in UGX)]]</f>
        <v>0</v>
      </c>
      <c r="W889" s="89"/>
      <c r="X889" s="89"/>
      <c r="Y889" s="89"/>
      <c r="Z889" s="96"/>
    </row>
    <row r="890" spans="1:26" ht="21" x14ac:dyDescent="0.45">
      <c r="A890" s="89"/>
      <c r="B890" s="90" t="str">
        <f ca="1">IFERROR(OFFSET(DC[[#Headers],[Code Project]],MATCH(MYCS[[#This Row],[Project Code and Name ]],DC[Code Project],0),-3),"")</f>
        <v/>
      </c>
      <c r="C890" s="89"/>
      <c r="D890" s="91" t="str">
        <f ca="1">IFERROR(OFFSET(DC[[#Headers],[Code Project]],MATCH(MYCS[[#This Row],[Project Code and Name ]],DC[Code Project],0),1),"")</f>
        <v/>
      </c>
      <c r="E890" s="92" t="str">
        <f ca="1">IFERROR(OFFSET(DC[[#Headers],[Code Project]],MATCH(MYCS[[#This Row],[Project Code and Name ]],DC[Code Project],0),6),"")</f>
        <v/>
      </c>
      <c r="F890" s="89"/>
      <c r="G890" s="89"/>
      <c r="H890" s="93"/>
      <c r="I890" s="93"/>
      <c r="J890" s="93"/>
      <c r="K890" s="93"/>
      <c r="L890" s="93"/>
      <c r="M890" s="93"/>
      <c r="N890" s="94">
        <f>J890+K890+L890+MYCS[[#This Row],[Non contractual commitments]]</f>
        <v>0</v>
      </c>
      <c r="O890" s="93"/>
      <c r="P890" s="93"/>
      <c r="Q890" s="93"/>
      <c r="R890" s="93"/>
      <c r="S890" s="93"/>
      <c r="T890" s="93"/>
      <c r="U890" s="94">
        <f>SUM(MYCS[[#This Row],[FY26-27 sum (signed)]:[Cumulative spending to end FY 24/25]],MYCS[[#This Row],[Approved budget FY 25/26]])</f>
        <v>0</v>
      </c>
      <c r="V890" s="95">
        <f>MYCS[[#This Row],[Total Project Commitments]]-MYCS[[#This Row],[Total approved cost of the project by DC (Value in UGX)]]</f>
        <v>0</v>
      </c>
      <c r="W890" s="89"/>
      <c r="X890" s="89"/>
      <c r="Y890" s="89"/>
      <c r="Z890" s="96"/>
    </row>
    <row r="891" spans="1:26" ht="21" x14ac:dyDescent="0.45">
      <c r="A891" s="89"/>
      <c r="B891" s="90" t="str">
        <f ca="1">IFERROR(OFFSET(DC[[#Headers],[Code Project]],MATCH(MYCS[[#This Row],[Project Code and Name ]],DC[Code Project],0),-3),"")</f>
        <v/>
      </c>
      <c r="C891" s="89"/>
      <c r="D891" s="91" t="str">
        <f ca="1">IFERROR(OFFSET(DC[[#Headers],[Code Project]],MATCH(MYCS[[#This Row],[Project Code and Name ]],DC[Code Project],0),1),"")</f>
        <v/>
      </c>
      <c r="E891" s="92" t="str">
        <f ca="1">IFERROR(OFFSET(DC[[#Headers],[Code Project]],MATCH(MYCS[[#This Row],[Project Code and Name ]],DC[Code Project],0),6),"")</f>
        <v/>
      </c>
      <c r="F891" s="89"/>
      <c r="G891" s="89"/>
      <c r="H891" s="93"/>
      <c r="I891" s="93"/>
      <c r="J891" s="93"/>
      <c r="K891" s="93"/>
      <c r="L891" s="93"/>
      <c r="M891" s="93"/>
      <c r="N891" s="94">
        <f>J891+K891+L891+MYCS[[#This Row],[Non contractual commitments]]</f>
        <v>0</v>
      </c>
      <c r="O891" s="93"/>
      <c r="P891" s="93"/>
      <c r="Q891" s="93"/>
      <c r="R891" s="93"/>
      <c r="S891" s="93"/>
      <c r="T891" s="93"/>
      <c r="U891" s="94">
        <f>SUM(MYCS[[#This Row],[FY26-27 sum (signed)]:[Cumulative spending to end FY 24/25]],MYCS[[#This Row],[Approved budget FY 25/26]])</f>
        <v>0</v>
      </c>
      <c r="V891" s="95">
        <f>MYCS[[#This Row],[Total Project Commitments]]-MYCS[[#This Row],[Total approved cost of the project by DC (Value in UGX)]]</f>
        <v>0</v>
      </c>
      <c r="W891" s="89"/>
      <c r="X891" s="89"/>
      <c r="Y891" s="89"/>
      <c r="Z891" s="96"/>
    </row>
    <row r="892" spans="1:26" ht="21" x14ac:dyDescent="0.45">
      <c r="A892" s="89"/>
      <c r="B892" s="90" t="str">
        <f ca="1">IFERROR(OFFSET(DC[[#Headers],[Code Project]],MATCH(MYCS[[#This Row],[Project Code and Name ]],DC[Code Project],0),-3),"")</f>
        <v/>
      </c>
      <c r="C892" s="89"/>
      <c r="D892" s="91" t="str">
        <f ca="1">IFERROR(OFFSET(DC[[#Headers],[Code Project]],MATCH(MYCS[[#This Row],[Project Code and Name ]],DC[Code Project],0),1),"")</f>
        <v/>
      </c>
      <c r="E892" s="92" t="str">
        <f ca="1">IFERROR(OFFSET(DC[[#Headers],[Code Project]],MATCH(MYCS[[#This Row],[Project Code and Name ]],DC[Code Project],0),6),"")</f>
        <v/>
      </c>
      <c r="F892" s="89"/>
      <c r="G892" s="89"/>
      <c r="H892" s="93"/>
      <c r="I892" s="93"/>
      <c r="J892" s="93"/>
      <c r="K892" s="93"/>
      <c r="L892" s="93"/>
      <c r="M892" s="93"/>
      <c r="N892" s="94">
        <f>J892+K892+L892+MYCS[[#This Row],[Non contractual commitments]]</f>
        <v>0</v>
      </c>
      <c r="O892" s="93"/>
      <c r="P892" s="93"/>
      <c r="Q892" s="93"/>
      <c r="R892" s="93"/>
      <c r="S892" s="93"/>
      <c r="T892" s="93"/>
      <c r="U892" s="94">
        <f>SUM(MYCS[[#This Row],[FY26-27 sum (signed)]:[Cumulative spending to end FY 24/25]],MYCS[[#This Row],[Approved budget FY 25/26]])</f>
        <v>0</v>
      </c>
      <c r="V892" s="95">
        <f>MYCS[[#This Row],[Total Project Commitments]]-MYCS[[#This Row],[Total approved cost of the project by DC (Value in UGX)]]</f>
        <v>0</v>
      </c>
      <c r="W892" s="89"/>
      <c r="X892" s="89"/>
      <c r="Y892" s="89"/>
      <c r="Z892" s="96"/>
    </row>
    <row r="893" spans="1:26" ht="21" x14ac:dyDescent="0.45">
      <c r="A893" s="89"/>
      <c r="B893" s="90" t="str">
        <f ca="1">IFERROR(OFFSET(DC[[#Headers],[Code Project]],MATCH(MYCS[[#This Row],[Project Code and Name ]],DC[Code Project],0),-3),"")</f>
        <v/>
      </c>
      <c r="C893" s="89"/>
      <c r="D893" s="91" t="str">
        <f ca="1">IFERROR(OFFSET(DC[[#Headers],[Code Project]],MATCH(MYCS[[#This Row],[Project Code and Name ]],DC[Code Project],0),1),"")</f>
        <v/>
      </c>
      <c r="E893" s="92" t="str">
        <f ca="1">IFERROR(OFFSET(DC[[#Headers],[Code Project]],MATCH(MYCS[[#This Row],[Project Code and Name ]],DC[Code Project],0),6),"")</f>
        <v/>
      </c>
      <c r="F893" s="89"/>
      <c r="G893" s="89"/>
      <c r="H893" s="93"/>
      <c r="I893" s="93"/>
      <c r="J893" s="93"/>
      <c r="K893" s="93"/>
      <c r="L893" s="93"/>
      <c r="M893" s="93"/>
      <c r="N893" s="94">
        <f>J893+K893+L893+MYCS[[#This Row],[Non contractual commitments]]</f>
        <v>0</v>
      </c>
      <c r="O893" s="93"/>
      <c r="P893" s="93"/>
      <c r="Q893" s="93"/>
      <c r="R893" s="93"/>
      <c r="S893" s="93"/>
      <c r="T893" s="93"/>
      <c r="U893" s="94">
        <f>SUM(MYCS[[#This Row],[FY26-27 sum (signed)]:[Cumulative spending to end FY 24/25]],MYCS[[#This Row],[Approved budget FY 25/26]])</f>
        <v>0</v>
      </c>
      <c r="V893" s="95">
        <f>MYCS[[#This Row],[Total Project Commitments]]-MYCS[[#This Row],[Total approved cost of the project by DC (Value in UGX)]]</f>
        <v>0</v>
      </c>
      <c r="W893" s="89"/>
      <c r="X893" s="89"/>
      <c r="Y893" s="89"/>
      <c r="Z893" s="96"/>
    </row>
    <row r="894" spans="1:26" ht="21" x14ac:dyDescent="0.45">
      <c r="A894" s="89"/>
      <c r="B894" s="90" t="str">
        <f ca="1">IFERROR(OFFSET(DC[[#Headers],[Code Project]],MATCH(MYCS[[#This Row],[Project Code and Name ]],DC[Code Project],0),-3),"")</f>
        <v/>
      </c>
      <c r="C894" s="89"/>
      <c r="D894" s="91" t="str">
        <f ca="1">IFERROR(OFFSET(DC[[#Headers],[Code Project]],MATCH(MYCS[[#This Row],[Project Code and Name ]],DC[Code Project],0),1),"")</f>
        <v/>
      </c>
      <c r="E894" s="92" t="str">
        <f ca="1">IFERROR(OFFSET(DC[[#Headers],[Code Project]],MATCH(MYCS[[#This Row],[Project Code and Name ]],DC[Code Project],0),6),"")</f>
        <v/>
      </c>
      <c r="F894" s="89"/>
      <c r="G894" s="89"/>
      <c r="H894" s="93"/>
      <c r="I894" s="93"/>
      <c r="J894" s="93"/>
      <c r="K894" s="93"/>
      <c r="L894" s="93"/>
      <c r="M894" s="93"/>
      <c r="N894" s="94">
        <f>J894+K894+L894+MYCS[[#This Row],[Non contractual commitments]]</f>
        <v>0</v>
      </c>
      <c r="O894" s="93"/>
      <c r="P894" s="93"/>
      <c r="Q894" s="93"/>
      <c r="R894" s="93"/>
      <c r="S894" s="93"/>
      <c r="T894" s="93"/>
      <c r="U894" s="94">
        <f>SUM(MYCS[[#This Row],[FY26-27 sum (signed)]:[Cumulative spending to end FY 24/25]],MYCS[[#This Row],[Approved budget FY 25/26]])</f>
        <v>0</v>
      </c>
      <c r="V894" s="95">
        <f>MYCS[[#This Row],[Total Project Commitments]]-MYCS[[#This Row],[Total approved cost of the project by DC (Value in UGX)]]</f>
        <v>0</v>
      </c>
      <c r="W894" s="89"/>
      <c r="X894" s="89"/>
      <c r="Y894" s="89"/>
      <c r="Z894" s="96"/>
    </row>
    <row r="895" spans="1:26" ht="21" x14ac:dyDescent="0.45">
      <c r="A895" s="89"/>
      <c r="B895" s="90" t="str">
        <f ca="1">IFERROR(OFFSET(DC[[#Headers],[Code Project]],MATCH(MYCS[[#This Row],[Project Code and Name ]],DC[Code Project],0),-3),"")</f>
        <v/>
      </c>
      <c r="C895" s="89"/>
      <c r="D895" s="91" t="str">
        <f ca="1">IFERROR(OFFSET(DC[[#Headers],[Code Project]],MATCH(MYCS[[#This Row],[Project Code and Name ]],DC[Code Project],0),1),"")</f>
        <v/>
      </c>
      <c r="E895" s="92" t="str">
        <f ca="1">IFERROR(OFFSET(DC[[#Headers],[Code Project]],MATCH(MYCS[[#This Row],[Project Code and Name ]],DC[Code Project],0),6),"")</f>
        <v/>
      </c>
      <c r="F895" s="89"/>
      <c r="G895" s="89"/>
      <c r="H895" s="93"/>
      <c r="I895" s="93"/>
      <c r="J895" s="93"/>
      <c r="K895" s="93"/>
      <c r="L895" s="93"/>
      <c r="M895" s="93"/>
      <c r="N895" s="94">
        <f>J895+K895+L895+MYCS[[#This Row],[Non contractual commitments]]</f>
        <v>0</v>
      </c>
      <c r="O895" s="93"/>
      <c r="P895" s="93"/>
      <c r="Q895" s="93"/>
      <c r="R895" s="93"/>
      <c r="S895" s="93"/>
      <c r="T895" s="93"/>
      <c r="U895" s="94">
        <f>SUM(MYCS[[#This Row],[FY26-27 sum (signed)]:[Cumulative spending to end FY 24/25]],MYCS[[#This Row],[Approved budget FY 25/26]])</f>
        <v>0</v>
      </c>
      <c r="V895" s="95">
        <f>MYCS[[#This Row],[Total Project Commitments]]-MYCS[[#This Row],[Total approved cost of the project by DC (Value in UGX)]]</f>
        <v>0</v>
      </c>
      <c r="W895" s="89"/>
      <c r="X895" s="89"/>
      <c r="Y895" s="89"/>
      <c r="Z895" s="96"/>
    </row>
    <row r="896" spans="1:26" ht="21" x14ac:dyDescent="0.45">
      <c r="A896" s="89"/>
      <c r="B896" s="90" t="str">
        <f ca="1">IFERROR(OFFSET(DC[[#Headers],[Code Project]],MATCH(MYCS[[#This Row],[Project Code and Name ]],DC[Code Project],0),-3),"")</f>
        <v/>
      </c>
      <c r="C896" s="89"/>
      <c r="D896" s="91" t="str">
        <f ca="1">IFERROR(OFFSET(DC[[#Headers],[Code Project]],MATCH(MYCS[[#This Row],[Project Code and Name ]],DC[Code Project],0),1),"")</f>
        <v/>
      </c>
      <c r="E896" s="92" t="str">
        <f ca="1">IFERROR(OFFSET(DC[[#Headers],[Code Project]],MATCH(MYCS[[#This Row],[Project Code and Name ]],DC[Code Project],0),6),"")</f>
        <v/>
      </c>
      <c r="F896" s="89"/>
      <c r="G896" s="89"/>
      <c r="H896" s="93"/>
      <c r="I896" s="93"/>
      <c r="J896" s="93"/>
      <c r="K896" s="93"/>
      <c r="L896" s="93"/>
      <c r="M896" s="93"/>
      <c r="N896" s="94">
        <f>J896+K896+L896+MYCS[[#This Row],[Non contractual commitments]]</f>
        <v>0</v>
      </c>
      <c r="O896" s="93"/>
      <c r="P896" s="93"/>
      <c r="Q896" s="93"/>
      <c r="R896" s="93"/>
      <c r="S896" s="93"/>
      <c r="T896" s="93"/>
      <c r="U896" s="94">
        <f>SUM(MYCS[[#This Row],[FY26-27 sum (signed)]:[Cumulative spending to end FY 24/25]],MYCS[[#This Row],[Approved budget FY 25/26]])</f>
        <v>0</v>
      </c>
      <c r="V896" s="95">
        <f>MYCS[[#This Row],[Total Project Commitments]]-MYCS[[#This Row],[Total approved cost of the project by DC (Value in UGX)]]</f>
        <v>0</v>
      </c>
      <c r="W896" s="89"/>
      <c r="X896" s="89"/>
      <c r="Y896" s="89"/>
      <c r="Z896" s="96"/>
    </row>
    <row r="897" spans="1:26" ht="21" x14ac:dyDescent="0.45">
      <c r="A897" s="89"/>
      <c r="B897" s="90" t="str">
        <f ca="1">IFERROR(OFFSET(DC[[#Headers],[Code Project]],MATCH(MYCS[[#This Row],[Project Code and Name ]],DC[Code Project],0),-3),"")</f>
        <v/>
      </c>
      <c r="C897" s="89"/>
      <c r="D897" s="91" t="str">
        <f ca="1">IFERROR(OFFSET(DC[[#Headers],[Code Project]],MATCH(MYCS[[#This Row],[Project Code and Name ]],DC[Code Project],0),1),"")</f>
        <v/>
      </c>
      <c r="E897" s="92" t="str">
        <f ca="1">IFERROR(OFFSET(DC[[#Headers],[Code Project]],MATCH(MYCS[[#This Row],[Project Code and Name ]],DC[Code Project],0),6),"")</f>
        <v/>
      </c>
      <c r="F897" s="89"/>
      <c r="G897" s="89"/>
      <c r="H897" s="93"/>
      <c r="I897" s="93"/>
      <c r="J897" s="93"/>
      <c r="K897" s="93"/>
      <c r="L897" s="93"/>
      <c r="M897" s="93"/>
      <c r="N897" s="94">
        <f>J897+K897+L897+MYCS[[#This Row],[Non contractual commitments]]</f>
        <v>0</v>
      </c>
      <c r="O897" s="93"/>
      <c r="P897" s="93"/>
      <c r="Q897" s="93"/>
      <c r="R897" s="93"/>
      <c r="S897" s="93"/>
      <c r="T897" s="93"/>
      <c r="U897" s="94">
        <f>SUM(MYCS[[#This Row],[FY26-27 sum (signed)]:[Cumulative spending to end FY 24/25]],MYCS[[#This Row],[Approved budget FY 25/26]])</f>
        <v>0</v>
      </c>
      <c r="V897" s="95">
        <f>MYCS[[#This Row],[Total Project Commitments]]-MYCS[[#This Row],[Total approved cost of the project by DC (Value in UGX)]]</f>
        <v>0</v>
      </c>
      <c r="W897" s="89"/>
      <c r="X897" s="89"/>
      <c r="Y897" s="89"/>
      <c r="Z897" s="96"/>
    </row>
    <row r="898" spans="1:26" ht="21" x14ac:dyDescent="0.45">
      <c r="A898" s="89"/>
      <c r="B898" s="90" t="str">
        <f ca="1">IFERROR(OFFSET(DC[[#Headers],[Code Project]],MATCH(MYCS[[#This Row],[Project Code and Name ]],DC[Code Project],0),-3),"")</f>
        <v/>
      </c>
      <c r="C898" s="89"/>
      <c r="D898" s="91" t="str">
        <f ca="1">IFERROR(OFFSET(DC[[#Headers],[Code Project]],MATCH(MYCS[[#This Row],[Project Code and Name ]],DC[Code Project],0),1),"")</f>
        <v/>
      </c>
      <c r="E898" s="92" t="str">
        <f ca="1">IFERROR(OFFSET(DC[[#Headers],[Code Project]],MATCH(MYCS[[#This Row],[Project Code and Name ]],DC[Code Project],0),6),"")</f>
        <v/>
      </c>
      <c r="F898" s="89"/>
      <c r="G898" s="89"/>
      <c r="H898" s="93"/>
      <c r="I898" s="93"/>
      <c r="J898" s="93"/>
      <c r="K898" s="93"/>
      <c r="L898" s="93"/>
      <c r="M898" s="93"/>
      <c r="N898" s="94">
        <f>J898+K898+L898+MYCS[[#This Row],[Non contractual commitments]]</f>
        <v>0</v>
      </c>
      <c r="O898" s="93"/>
      <c r="P898" s="93"/>
      <c r="Q898" s="93"/>
      <c r="R898" s="93"/>
      <c r="S898" s="93"/>
      <c r="T898" s="93"/>
      <c r="U898" s="94">
        <f>SUM(MYCS[[#This Row],[FY26-27 sum (signed)]:[Cumulative spending to end FY 24/25]],MYCS[[#This Row],[Approved budget FY 25/26]])</f>
        <v>0</v>
      </c>
      <c r="V898" s="95">
        <f>MYCS[[#This Row],[Total Project Commitments]]-MYCS[[#This Row],[Total approved cost of the project by DC (Value in UGX)]]</f>
        <v>0</v>
      </c>
      <c r="W898" s="89"/>
      <c r="X898" s="89"/>
      <c r="Y898" s="89"/>
      <c r="Z898" s="96"/>
    </row>
    <row r="899" spans="1:26" ht="21" x14ac:dyDescent="0.45">
      <c r="A899" s="89"/>
      <c r="B899" s="90" t="str">
        <f ca="1">IFERROR(OFFSET(DC[[#Headers],[Code Project]],MATCH(MYCS[[#This Row],[Project Code and Name ]],DC[Code Project],0),-3),"")</f>
        <v/>
      </c>
      <c r="C899" s="89"/>
      <c r="D899" s="91" t="str">
        <f ca="1">IFERROR(OFFSET(DC[[#Headers],[Code Project]],MATCH(MYCS[[#This Row],[Project Code and Name ]],DC[Code Project],0),1),"")</f>
        <v/>
      </c>
      <c r="E899" s="92" t="str">
        <f ca="1">IFERROR(OFFSET(DC[[#Headers],[Code Project]],MATCH(MYCS[[#This Row],[Project Code and Name ]],DC[Code Project],0),6),"")</f>
        <v/>
      </c>
      <c r="F899" s="89"/>
      <c r="G899" s="89"/>
      <c r="H899" s="93"/>
      <c r="I899" s="93"/>
      <c r="J899" s="93"/>
      <c r="K899" s="93"/>
      <c r="L899" s="93"/>
      <c r="M899" s="93"/>
      <c r="N899" s="94">
        <f>J899+K899+L899+MYCS[[#This Row],[Non contractual commitments]]</f>
        <v>0</v>
      </c>
      <c r="O899" s="93"/>
      <c r="P899" s="93"/>
      <c r="Q899" s="93"/>
      <c r="R899" s="93"/>
      <c r="S899" s="93"/>
      <c r="T899" s="93"/>
      <c r="U899" s="94">
        <f>SUM(MYCS[[#This Row],[FY26-27 sum (signed)]:[Cumulative spending to end FY 24/25]],MYCS[[#This Row],[Approved budget FY 25/26]])</f>
        <v>0</v>
      </c>
      <c r="V899" s="95">
        <f>MYCS[[#This Row],[Total Project Commitments]]-MYCS[[#This Row],[Total approved cost of the project by DC (Value in UGX)]]</f>
        <v>0</v>
      </c>
      <c r="W899" s="89"/>
      <c r="X899" s="89"/>
      <c r="Y899" s="89"/>
      <c r="Z899" s="96"/>
    </row>
    <row r="900" spans="1:26" ht="21" x14ac:dyDescent="0.45">
      <c r="A900" s="89"/>
      <c r="B900" s="90" t="str">
        <f ca="1">IFERROR(OFFSET(DC[[#Headers],[Code Project]],MATCH(MYCS[[#This Row],[Project Code and Name ]],DC[Code Project],0),-3),"")</f>
        <v/>
      </c>
      <c r="C900" s="89"/>
      <c r="D900" s="91" t="str">
        <f ca="1">IFERROR(OFFSET(DC[[#Headers],[Code Project]],MATCH(MYCS[[#This Row],[Project Code and Name ]],DC[Code Project],0),1),"")</f>
        <v/>
      </c>
      <c r="E900" s="92" t="str">
        <f ca="1">IFERROR(OFFSET(DC[[#Headers],[Code Project]],MATCH(MYCS[[#This Row],[Project Code and Name ]],DC[Code Project],0),6),"")</f>
        <v/>
      </c>
      <c r="F900" s="89"/>
      <c r="G900" s="89"/>
      <c r="H900" s="93"/>
      <c r="I900" s="93"/>
      <c r="J900" s="93"/>
      <c r="K900" s="93"/>
      <c r="L900" s="93"/>
      <c r="M900" s="93"/>
      <c r="N900" s="94">
        <f>J900+K900+L900+MYCS[[#This Row],[Non contractual commitments]]</f>
        <v>0</v>
      </c>
      <c r="O900" s="93"/>
      <c r="P900" s="93"/>
      <c r="Q900" s="93"/>
      <c r="R900" s="93"/>
      <c r="S900" s="93"/>
      <c r="T900" s="93"/>
      <c r="U900" s="94">
        <f>SUM(MYCS[[#This Row],[FY26-27 sum (signed)]:[Cumulative spending to end FY 24/25]],MYCS[[#This Row],[Approved budget FY 25/26]])</f>
        <v>0</v>
      </c>
      <c r="V900" s="95">
        <f>MYCS[[#This Row],[Total Project Commitments]]-MYCS[[#This Row],[Total approved cost of the project by DC (Value in UGX)]]</f>
        <v>0</v>
      </c>
      <c r="W900" s="89"/>
      <c r="X900" s="89"/>
      <c r="Y900" s="89"/>
      <c r="Z900" s="96"/>
    </row>
    <row r="901" spans="1:26" ht="21" x14ac:dyDescent="0.45">
      <c r="A901" s="89"/>
      <c r="B901" s="90" t="str">
        <f ca="1">IFERROR(OFFSET(DC[[#Headers],[Code Project]],MATCH(MYCS[[#This Row],[Project Code and Name ]],DC[Code Project],0),-3),"")</f>
        <v/>
      </c>
      <c r="C901" s="89"/>
      <c r="D901" s="91" t="str">
        <f ca="1">IFERROR(OFFSET(DC[[#Headers],[Code Project]],MATCH(MYCS[[#This Row],[Project Code and Name ]],DC[Code Project],0),1),"")</f>
        <v/>
      </c>
      <c r="E901" s="92" t="str">
        <f ca="1">IFERROR(OFFSET(DC[[#Headers],[Code Project]],MATCH(MYCS[[#This Row],[Project Code and Name ]],DC[Code Project],0),6),"")</f>
        <v/>
      </c>
      <c r="F901" s="89"/>
      <c r="G901" s="89"/>
      <c r="H901" s="93"/>
      <c r="I901" s="93"/>
      <c r="J901" s="93"/>
      <c r="K901" s="93"/>
      <c r="L901" s="93"/>
      <c r="M901" s="93"/>
      <c r="N901" s="94">
        <f>J901+K901+L901+MYCS[[#This Row],[Non contractual commitments]]</f>
        <v>0</v>
      </c>
      <c r="O901" s="93"/>
      <c r="P901" s="93"/>
      <c r="Q901" s="93"/>
      <c r="R901" s="93"/>
      <c r="S901" s="93"/>
      <c r="T901" s="93"/>
      <c r="U901" s="94">
        <f>SUM(MYCS[[#This Row],[FY26-27 sum (signed)]:[Cumulative spending to end FY 24/25]],MYCS[[#This Row],[Approved budget FY 25/26]])</f>
        <v>0</v>
      </c>
      <c r="V901" s="95">
        <f>MYCS[[#This Row],[Total Project Commitments]]-MYCS[[#This Row],[Total approved cost of the project by DC (Value in UGX)]]</f>
        <v>0</v>
      </c>
      <c r="W901" s="89"/>
      <c r="X901" s="89"/>
      <c r="Y901" s="89"/>
      <c r="Z901" s="96"/>
    </row>
    <row r="902" spans="1:26" ht="21" x14ac:dyDescent="0.45">
      <c r="A902" s="89"/>
      <c r="B902" s="90" t="str">
        <f ca="1">IFERROR(OFFSET(DC[[#Headers],[Code Project]],MATCH(MYCS[[#This Row],[Project Code and Name ]],DC[Code Project],0),-3),"")</f>
        <v/>
      </c>
      <c r="C902" s="89"/>
      <c r="D902" s="91" t="str">
        <f ca="1">IFERROR(OFFSET(DC[[#Headers],[Code Project]],MATCH(MYCS[[#This Row],[Project Code and Name ]],DC[Code Project],0),1),"")</f>
        <v/>
      </c>
      <c r="E902" s="92" t="str">
        <f ca="1">IFERROR(OFFSET(DC[[#Headers],[Code Project]],MATCH(MYCS[[#This Row],[Project Code and Name ]],DC[Code Project],0),6),"")</f>
        <v/>
      </c>
      <c r="F902" s="89"/>
      <c r="G902" s="89"/>
      <c r="H902" s="93"/>
      <c r="I902" s="93"/>
      <c r="J902" s="93"/>
      <c r="K902" s="93"/>
      <c r="L902" s="93"/>
      <c r="M902" s="93"/>
      <c r="N902" s="94">
        <f>J902+K902+L902+MYCS[[#This Row],[Non contractual commitments]]</f>
        <v>0</v>
      </c>
      <c r="O902" s="93"/>
      <c r="P902" s="93"/>
      <c r="Q902" s="93"/>
      <c r="R902" s="93"/>
      <c r="S902" s="93"/>
      <c r="T902" s="93"/>
      <c r="U902" s="94">
        <f>SUM(MYCS[[#This Row],[FY26-27 sum (signed)]:[Cumulative spending to end FY 24/25]],MYCS[[#This Row],[Approved budget FY 25/26]])</f>
        <v>0</v>
      </c>
      <c r="V902" s="95">
        <f>MYCS[[#This Row],[Total Project Commitments]]-MYCS[[#This Row],[Total approved cost of the project by DC (Value in UGX)]]</f>
        <v>0</v>
      </c>
      <c r="W902" s="89"/>
      <c r="X902" s="89"/>
      <c r="Y902" s="89"/>
      <c r="Z902" s="96"/>
    </row>
    <row r="903" spans="1:26" ht="21" x14ac:dyDescent="0.45">
      <c r="A903" s="89"/>
      <c r="B903" s="90" t="str">
        <f ca="1">IFERROR(OFFSET(DC[[#Headers],[Code Project]],MATCH(MYCS[[#This Row],[Project Code and Name ]],DC[Code Project],0),-3),"")</f>
        <v/>
      </c>
      <c r="C903" s="89"/>
      <c r="D903" s="91" t="str">
        <f ca="1">IFERROR(OFFSET(DC[[#Headers],[Code Project]],MATCH(MYCS[[#This Row],[Project Code and Name ]],DC[Code Project],0),1),"")</f>
        <v/>
      </c>
      <c r="E903" s="92" t="str">
        <f ca="1">IFERROR(OFFSET(DC[[#Headers],[Code Project]],MATCH(MYCS[[#This Row],[Project Code and Name ]],DC[Code Project],0),6),"")</f>
        <v/>
      </c>
      <c r="F903" s="89"/>
      <c r="G903" s="89"/>
      <c r="H903" s="93"/>
      <c r="I903" s="93"/>
      <c r="J903" s="93"/>
      <c r="K903" s="93"/>
      <c r="L903" s="93"/>
      <c r="M903" s="93"/>
      <c r="N903" s="94">
        <f>J903+K903+L903+MYCS[[#This Row],[Non contractual commitments]]</f>
        <v>0</v>
      </c>
      <c r="O903" s="93"/>
      <c r="P903" s="93"/>
      <c r="Q903" s="93"/>
      <c r="R903" s="93"/>
      <c r="S903" s="93"/>
      <c r="T903" s="93"/>
      <c r="U903" s="94">
        <f>SUM(MYCS[[#This Row],[FY26-27 sum (signed)]:[Cumulative spending to end FY 24/25]],MYCS[[#This Row],[Approved budget FY 25/26]])</f>
        <v>0</v>
      </c>
      <c r="V903" s="95">
        <f>MYCS[[#This Row],[Total Project Commitments]]-MYCS[[#This Row],[Total approved cost of the project by DC (Value in UGX)]]</f>
        <v>0</v>
      </c>
      <c r="W903" s="89"/>
      <c r="X903" s="89"/>
      <c r="Y903" s="89"/>
      <c r="Z903" s="96"/>
    </row>
    <row r="904" spans="1:26" ht="21" x14ac:dyDescent="0.45">
      <c r="A904" s="89"/>
      <c r="B904" s="90" t="str">
        <f ca="1">IFERROR(OFFSET(DC[[#Headers],[Code Project]],MATCH(MYCS[[#This Row],[Project Code and Name ]],DC[Code Project],0),-3),"")</f>
        <v/>
      </c>
      <c r="C904" s="89"/>
      <c r="D904" s="91" t="str">
        <f ca="1">IFERROR(OFFSET(DC[[#Headers],[Code Project]],MATCH(MYCS[[#This Row],[Project Code and Name ]],DC[Code Project],0),1),"")</f>
        <v/>
      </c>
      <c r="E904" s="92" t="str">
        <f ca="1">IFERROR(OFFSET(DC[[#Headers],[Code Project]],MATCH(MYCS[[#This Row],[Project Code and Name ]],DC[Code Project],0),6),"")</f>
        <v/>
      </c>
      <c r="F904" s="89"/>
      <c r="G904" s="89"/>
      <c r="H904" s="93"/>
      <c r="I904" s="93"/>
      <c r="J904" s="93"/>
      <c r="K904" s="93"/>
      <c r="L904" s="93"/>
      <c r="M904" s="93"/>
      <c r="N904" s="94">
        <f>J904+K904+L904+MYCS[[#This Row],[Non contractual commitments]]</f>
        <v>0</v>
      </c>
      <c r="O904" s="93"/>
      <c r="P904" s="93"/>
      <c r="Q904" s="93"/>
      <c r="R904" s="93"/>
      <c r="S904" s="93"/>
      <c r="T904" s="93"/>
      <c r="U904" s="94">
        <f>SUM(MYCS[[#This Row],[FY26-27 sum (signed)]:[Cumulative spending to end FY 24/25]],MYCS[[#This Row],[Approved budget FY 25/26]])</f>
        <v>0</v>
      </c>
      <c r="V904" s="95">
        <f>MYCS[[#This Row],[Total Project Commitments]]-MYCS[[#This Row],[Total approved cost of the project by DC (Value in UGX)]]</f>
        <v>0</v>
      </c>
      <c r="W904" s="89"/>
      <c r="X904" s="89"/>
      <c r="Y904" s="89"/>
      <c r="Z904" s="96"/>
    </row>
    <row r="905" spans="1:26" ht="21" x14ac:dyDescent="0.45">
      <c r="A905" s="89"/>
      <c r="B905" s="90" t="str">
        <f ca="1">IFERROR(OFFSET(DC[[#Headers],[Code Project]],MATCH(MYCS[[#This Row],[Project Code and Name ]],DC[Code Project],0),-3),"")</f>
        <v/>
      </c>
      <c r="C905" s="89"/>
      <c r="D905" s="91" t="str">
        <f ca="1">IFERROR(OFFSET(DC[[#Headers],[Code Project]],MATCH(MYCS[[#This Row],[Project Code and Name ]],DC[Code Project],0),1),"")</f>
        <v/>
      </c>
      <c r="E905" s="92" t="str">
        <f ca="1">IFERROR(OFFSET(DC[[#Headers],[Code Project]],MATCH(MYCS[[#This Row],[Project Code and Name ]],DC[Code Project],0),6),"")</f>
        <v/>
      </c>
      <c r="F905" s="89"/>
      <c r="G905" s="89"/>
      <c r="H905" s="93"/>
      <c r="I905" s="93"/>
      <c r="J905" s="93"/>
      <c r="K905" s="93"/>
      <c r="L905" s="93"/>
      <c r="M905" s="93"/>
      <c r="N905" s="94">
        <f>J905+K905+L905+MYCS[[#This Row],[Non contractual commitments]]</f>
        <v>0</v>
      </c>
      <c r="O905" s="93"/>
      <c r="P905" s="93"/>
      <c r="Q905" s="93"/>
      <c r="R905" s="93"/>
      <c r="S905" s="93"/>
      <c r="T905" s="93"/>
      <c r="U905" s="94">
        <f>SUM(MYCS[[#This Row],[FY26-27 sum (signed)]:[Cumulative spending to end FY 24/25]],MYCS[[#This Row],[Approved budget FY 25/26]])</f>
        <v>0</v>
      </c>
      <c r="V905" s="95">
        <f>MYCS[[#This Row],[Total Project Commitments]]-MYCS[[#This Row],[Total approved cost of the project by DC (Value in UGX)]]</f>
        <v>0</v>
      </c>
      <c r="W905" s="89"/>
      <c r="X905" s="89"/>
      <c r="Y905" s="89"/>
      <c r="Z905" s="96"/>
    </row>
    <row r="906" spans="1:26" ht="21" x14ac:dyDescent="0.45">
      <c r="A906" s="89"/>
      <c r="B906" s="90" t="str">
        <f ca="1">IFERROR(OFFSET(DC[[#Headers],[Code Project]],MATCH(MYCS[[#This Row],[Project Code and Name ]],DC[Code Project],0),-3),"")</f>
        <v/>
      </c>
      <c r="C906" s="89"/>
      <c r="D906" s="91" t="str">
        <f ca="1">IFERROR(OFFSET(DC[[#Headers],[Code Project]],MATCH(MYCS[[#This Row],[Project Code and Name ]],DC[Code Project],0),1),"")</f>
        <v/>
      </c>
      <c r="E906" s="92" t="str">
        <f ca="1">IFERROR(OFFSET(DC[[#Headers],[Code Project]],MATCH(MYCS[[#This Row],[Project Code and Name ]],DC[Code Project],0),6),"")</f>
        <v/>
      </c>
      <c r="F906" s="89"/>
      <c r="G906" s="89"/>
      <c r="H906" s="93"/>
      <c r="I906" s="93"/>
      <c r="J906" s="93"/>
      <c r="K906" s="93"/>
      <c r="L906" s="93"/>
      <c r="M906" s="93"/>
      <c r="N906" s="94">
        <f>J906+K906+L906+MYCS[[#This Row],[Non contractual commitments]]</f>
        <v>0</v>
      </c>
      <c r="O906" s="93"/>
      <c r="P906" s="93"/>
      <c r="Q906" s="93"/>
      <c r="R906" s="93"/>
      <c r="S906" s="93"/>
      <c r="T906" s="93"/>
      <c r="U906" s="94">
        <f>SUM(MYCS[[#This Row],[FY26-27 sum (signed)]:[Cumulative spending to end FY 24/25]],MYCS[[#This Row],[Approved budget FY 25/26]])</f>
        <v>0</v>
      </c>
      <c r="V906" s="95">
        <f>MYCS[[#This Row],[Total Project Commitments]]-MYCS[[#This Row],[Total approved cost of the project by DC (Value in UGX)]]</f>
        <v>0</v>
      </c>
      <c r="W906" s="89"/>
      <c r="X906" s="89"/>
      <c r="Y906" s="89"/>
      <c r="Z906" s="96"/>
    </row>
    <row r="907" spans="1:26" ht="21" x14ac:dyDescent="0.45">
      <c r="A907" s="89"/>
      <c r="B907" s="90" t="str">
        <f ca="1">IFERROR(OFFSET(DC[[#Headers],[Code Project]],MATCH(MYCS[[#This Row],[Project Code and Name ]],DC[Code Project],0),-3),"")</f>
        <v/>
      </c>
      <c r="C907" s="89"/>
      <c r="D907" s="91" t="str">
        <f ca="1">IFERROR(OFFSET(DC[[#Headers],[Code Project]],MATCH(MYCS[[#This Row],[Project Code and Name ]],DC[Code Project],0),1),"")</f>
        <v/>
      </c>
      <c r="E907" s="92" t="str">
        <f ca="1">IFERROR(OFFSET(DC[[#Headers],[Code Project]],MATCH(MYCS[[#This Row],[Project Code and Name ]],DC[Code Project],0),6),"")</f>
        <v/>
      </c>
      <c r="F907" s="89"/>
      <c r="G907" s="89"/>
      <c r="H907" s="93"/>
      <c r="I907" s="93"/>
      <c r="J907" s="93"/>
      <c r="K907" s="93"/>
      <c r="L907" s="93"/>
      <c r="M907" s="93"/>
      <c r="N907" s="94">
        <f>J907+K907+L907+MYCS[[#This Row],[Non contractual commitments]]</f>
        <v>0</v>
      </c>
      <c r="O907" s="93"/>
      <c r="P907" s="93"/>
      <c r="Q907" s="93"/>
      <c r="R907" s="93"/>
      <c r="S907" s="93"/>
      <c r="T907" s="93"/>
      <c r="U907" s="94">
        <f>SUM(MYCS[[#This Row],[FY26-27 sum (signed)]:[Cumulative spending to end FY 24/25]],MYCS[[#This Row],[Approved budget FY 25/26]])</f>
        <v>0</v>
      </c>
      <c r="V907" s="95">
        <f>MYCS[[#This Row],[Total Project Commitments]]-MYCS[[#This Row],[Total approved cost of the project by DC (Value in UGX)]]</f>
        <v>0</v>
      </c>
      <c r="W907" s="89"/>
      <c r="X907" s="89"/>
      <c r="Y907" s="89"/>
      <c r="Z907" s="96"/>
    </row>
    <row r="908" spans="1:26" ht="21" x14ac:dyDescent="0.45">
      <c r="A908" s="89"/>
      <c r="B908" s="90" t="str">
        <f ca="1">IFERROR(OFFSET(DC[[#Headers],[Code Project]],MATCH(MYCS[[#This Row],[Project Code and Name ]],DC[Code Project],0),-3),"")</f>
        <v/>
      </c>
      <c r="C908" s="89"/>
      <c r="D908" s="91" t="str">
        <f ca="1">IFERROR(OFFSET(DC[[#Headers],[Code Project]],MATCH(MYCS[[#This Row],[Project Code and Name ]],DC[Code Project],0),1),"")</f>
        <v/>
      </c>
      <c r="E908" s="92" t="str">
        <f ca="1">IFERROR(OFFSET(DC[[#Headers],[Code Project]],MATCH(MYCS[[#This Row],[Project Code and Name ]],DC[Code Project],0),6),"")</f>
        <v/>
      </c>
      <c r="F908" s="89"/>
      <c r="G908" s="89"/>
      <c r="H908" s="93"/>
      <c r="I908" s="93"/>
      <c r="J908" s="93"/>
      <c r="K908" s="93"/>
      <c r="L908" s="93"/>
      <c r="M908" s="93"/>
      <c r="N908" s="94">
        <f>J908+K908+L908+MYCS[[#This Row],[Non contractual commitments]]</f>
        <v>0</v>
      </c>
      <c r="O908" s="93"/>
      <c r="P908" s="93"/>
      <c r="Q908" s="93"/>
      <c r="R908" s="93"/>
      <c r="S908" s="93"/>
      <c r="T908" s="93"/>
      <c r="U908" s="94">
        <f>SUM(MYCS[[#This Row],[FY26-27 sum (signed)]:[Cumulative spending to end FY 24/25]],MYCS[[#This Row],[Approved budget FY 25/26]])</f>
        <v>0</v>
      </c>
      <c r="V908" s="95">
        <f>MYCS[[#This Row],[Total Project Commitments]]-MYCS[[#This Row],[Total approved cost of the project by DC (Value in UGX)]]</f>
        <v>0</v>
      </c>
      <c r="W908" s="89"/>
      <c r="X908" s="89"/>
      <c r="Y908" s="89"/>
      <c r="Z908" s="96"/>
    </row>
    <row r="909" spans="1:26" ht="21" x14ac:dyDescent="0.45">
      <c r="A909" s="89"/>
      <c r="B909" s="90" t="str">
        <f ca="1">IFERROR(OFFSET(DC[[#Headers],[Code Project]],MATCH(MYCS[[#This Row],[Project Code and Name ]],DC[Code Project],0),-3),"")</f>
        <v/>
      </c>
      <c r="C909" s="89"/>
      <c r="D909" s="91" t="str">
        <f ca="1">IFERROR(OFFSET(DC[[#Headers],[Code Project]],MATCH(MYCS[[#This Row],[Project Code and Name ]],DC[Code Project],0),1),"")</f>
        <v/>
      </c>
      <c r="E909" s="92" t="str">
        <f ca="1">IFERROR(OFFSET(DC[[#Headers],[Code Project]],MATCH(MYCS[[#This Row],[Project Code and Name ]],DC[Code Project],0),6),"")</f>
        <v/>
      </c>
      <c r="F909" s="89"/>
      <c r="G909" s="89"/>
      <c r="H909" s="93"/>
      <c r="I909" s="93"/>
      <c r="J909" s="93"/>
      <c r="K909" s="93"/>
      <c r="L909" s="93"/>
      <c r="M909" s="93"/>
      <c r="N909" s="94">
        <f>J909+K909+L909+MYCS[[#This Row],[Non contractual commitments]]</f>
        <v>0</v>
      </c>
      <c r="O909" s="93"/>
      <c r="P909" s="93"/>
      <c r="Q909" s="93"/>
      <c r="R909" s="93"/>
      <c r="S909" s="93"/>
      <c r="T909" s="93"/>
      <c r="U909" s="94">
        <f>SUM(MYCS[[#This Row],[FY26-27 sum (signed)]:[Cumulative spending to end FY 24/25]],MYCS[[#This Row],[Approved budget FY 25/26]])</f>
        <v>0</v>
      </c>
      <c r="V909" s="95">
        <f>MYCS[[#This Row],[Total Project Commitments]]-MYCS[[#This Row],[Total approved cost of the project by DC (Value in UGX)]]</f>
        <v>0</v>
      </c>
      <c r="W909" s="89"/>
      <c r="X909" s="89"/>
      <c r="Y909" s="89"/>
      <c r="Z909" s="96"/>
    </row>
    <row r="910" spans="1:26" ht="21" x14ac:dyDescent="0.45">
      <c r="A910" s="89"/>
      <c r="B910" s="90" t="str">
        <f ca="1">IFERROR(OFFSET(DC[[#Headers],[Code Project]],MATCH(MYCS[[#This Row],[Project Code and Name ]],DC[Code Project],0),-3),"")</f>
        <v/>
      </c>
      <c r="C910" s="89"/>
      <c r="D910" s="91" t="str">
        <f ca="1">IFERROR(OFFSET(DC[[#Headers],[Code Project]],MATCH(MYCS[[#This Row],[Project Code and Name ]],DC[Code Project],0),1),"")</f>
        <v/>
      </c>
      <c r="E910" s="92" t="str">
        <f ca="1">IFERROR(OFFSET(DC[[#Headers],[Code Project]],MATCH(MYCS[[#This Row],[Project Code and Name ]],DC[Code Project],0),6),"")</f>
        <v/>
      </c>
      <c r="F910" s="89"/>
      <c r="G910" s="89"/>
      <c r="H910" s="93"/>
      <c r="I910" s="93"/>
      <c r="J910" s="93"/>
      <c r="K910" s="93"/>
      <c r="L910" s="93"/>
      <c r="M910" s="93"/>
      <c r="N910" s="94">
        <f>J910+K910+L910+MYCS[[#This Row],[Non contractual commitments]]</f>
        <v>0</v>
      </c>
      <c r="O910" s="93"/>
      <c r="P910" s="93"/>
      <c r="Q910" s="93"/>
      <c r="R910" s="93"/>
      <c r="S910" s="93"/>
      <c r="T910" s="93"/>
      <c r="U910" s="94">
        <f>SUM(MYCS[[#This Row],[FY26-27 sum (signed)]:[Cumulative spending to end FY 24/25]],MYCS[[#This Row],[Approved budget FY 25/26]])</f>
        <v>0</v>
      </c>
      <c r="V910" s="95">
        <f>MYCS[[#This Row],[Total Project Commitments]]-MYCS[[#This Row],[Total approved cost of the project by DC (Value in UGX)]]</f>
        <v>0</v>
      </c>
      <c r="W910" s="89"/>
      <c r="X910" s="89"/>
      <c r="Y910" s="89"/>
      <c r="Z910" s="96"/>
    </row>
    <row r="911" spans="1:26" ht="21" x14ac:dyDescent="0.45">
      <c r="A911" s="89"/>
      <c r="B911" s="90" t="str">
        <f ca="1">IFERROR(OFFSET(DC[[#Headers],[Code Project]],MATCH(MYCS[[#This Row],[Project Code and Name ]],DC[Code Project],0),-3),"")</f>
        <v/>
      </c>
      <c r="C911" s="89"/>
      <c r="D911" s="91" t="str">
        <f ca="1">IFERROR(OFFSET(DC[[#Headers],[Code Project]],MATCH(MYCS[[#This Row],[Project Code and Name ]],DC[Code Project],0),1),"")</f>
        <v/>
      </c>
      <c r="E911" s="92" t="str">
        <f ca="1">IFERROR(OFFSET(DC[[#Headers],[Code Project]],MATCH(MYCS[[#This Row],[Project Code and Name ]],DC[Code Project],0),6),"")</f>
        <v/>
      </c>
      <c r="F911" s="89"/>
      <c r="G911" s="89"/>
      <c r="H911" s="93"/>
      <c r="I911" s="93"/>
      <c r="J911" s="93"/>
      <c r="K911" s="93"/>
      <c r="L911" s="93"/>
      <c r="M911" s="93"/>
      <c r="N911" s="94">
        <f>J911+K911+L911+MYCS[[#This Row],[Non contractual commitments]]</f>
        <v>0</v>
      </c>
      <c r="O911" s="93"/>
      <c r="P911" s="93"/>
      <c r="Q911" s="93"/>
      <c r="R911" s="93"/>
      <c r="S911" s="93"/>
      <c r="T911" s="93"/>
      <c r="U911" s="94">
        <f>SUM(MYCS[[#This Row],[FY26-27 sum (signed)]:[Cumulative spending to end FY 24/25]],MYCS[[#This Row],[Approved budget FY 25/26]])</f>
        <v>0</v>
      </c>
      <c r="V911" s="95">
        <f>MYCS[[#This Row],[Total Project Commitments]]-MYCS[[#This Row],[Total approved cost of the project by DC (Value in UGX)]]</f>
        <v>0</v>
      </c>
      <c r="W911" s="89"/>
      <c r="X911" s="89"/>
      <c r="Y911" s="89"/>
      <c r="Z911" s="96"/>
    </row>
    <row r="912" spans="1:26" ht="21" x14ac:dyDescent="0.45">
      <c r="A912" s="89"/>
      <c r="B912" s="90" t="str">
        <f ca="1">IFERROR(OFFSET(DC[[#Headers],[Code Project]],MATCH(MYCS[[#This Row],[Project Code and Name ]],DC[Code Project],0),-3),"")</f>
        <v/>
      </c>
      <c r="C912" s="89"/>
      <c r="D912" s="91" t="str">
        <f ca="1">IFERROR(OFFSET(DC[[#Headers],[Code Project]],MATCH(MYCS[[#This Row],[Project Code and Name ]],DC[Code Project],0),1),"")</f>
        <v/>
      </c>
      <c r="E912" s="92" t="str">
        <f ca="1">IFERROR(OFFSET(DC[[#Headers],[Code Project]],MATCH(MYCS[[#This Row],[Project Code and Name ]],DC[Code Project],0),6),"")</f>
        <v/>
      </c>
      <c r="F912" s="89"/>
      <c r="G912" s="89"/>
      <c r="H912" s="93"/>
      <c r="I912" s="93"/>
      <c r="J912" s="93"/>
      <c r="K912" s="93"/>
      <c r="L912" s="93"/>
      <c r="M912" s="93"/>
      <c r="N912" s="94">
        <f>J912+K912+L912+MYCS[[#This Row],[Non contractual commitments]]</f>
        <v>0</v>
      </c>
      <c r="O912" s="93"/>
      <c r="P912" s="93"/>
      <c r="Q912" s="93"/>
      <c r="R912" s="93"/>
      <c r="S912" s="93"/>
      <c r="T912" s="93"/>
      <c r="U912" s="94">
        <f>SUM(MYCS[[#This Row],[FY26-27 sum (signed)]:[Cumulative spending to end FY 24/25]],MYCS[[#This Row],[Approved budget FY 25/26]])</f>
        <v>0</v>
      </c>
      <c r="V912" s="95">
        <f>MYCS[[#This Row],[Total Project Commitments]]-MYCS[[#This Row],[Total approved cost of the project by DC (Value in UGX)]]</f>
        <v>0</v>
      </c>
      <c r="W912" s="89"/>
      <c r="X912" s="89"/>
      <c r="Y912" s="89"/>
      <c r="Z912" s="96"/>
    </row>
    <row r="913" spans="1:26" ht="21" x14ac:dyDescent="0.45">
      <c r="A913" s="89"/>
      <c r="B913" s="90" t="str">
        <f ca="1">IFERROR(OFFSET(DC[[#Headers],[Code Project]],MATCH(MYCS[[#This Row],[Project Code and Name ]],DC[Code Project],0),-3),"")</f>
        <v/>
      </c>
      <c r="C913" s="89"/>
      <c r="D913" s="91" t="str">
        <f ca="1">IFERROR(OFFSET(DC[[#Headers],[Code Project]],MATCH(MYCS[[#This Row],[Project Code and Name ]],DC[Code Project],0),1),"")</f>
        <v/>
      </c>
      <c r="E913" s="92" t="str">
        <f ca="1">IFERROR(OFFSET(DC[[#Headers],[Code Project]],MATCH(MYCS[[#This Row],[Project Code and Name ]],DC[Code Project],0),6),"")</f>
        <v/>
      </c>
      <c r="F913" s="89"/>
      <c r="G913" s="89"/>
      <c r="H913" s="93"/>
      <c r="I913" s="93"/>
      <c r="J913" s="93"/>
      <c r="K913" s="93"/>
      <c r="L913" s="93"/>
      <c r="M913" s="93"/>
      <c r="N913" s="94">
        <f>J913+K913+L913+MYCS[[#This Row],[Non contractual commitments]]</f>
        <v>0</v>
      </c>
      <c r="O913" s="93"/>
      <c r="P913" s="93"/>
      <c r="Q913" s="93"/>
      <c r="R913" s="93"/>
      <c r="S913" s="93"/>
      <c r="T913" s="93"/>
      <c r="U913" s="94">
        <f>SUM(MYCS[[#This Row],[FY26-27 sum (signed)]:[Cumulative spending to end FY 24/25]],MYCS[[#This Row],[Approved budget FY 25/26]])</f>
        <v>0</v>
      </c>
      <c r="V913" s="95">
        <f>MYCS[[#This Row],[Total Project Commitments]]-MYCS[[#This Row],[Total approved cost of the project by DC (Value in UGX)]]</f>
        <v>0</v>
      </c>
      <c r="W913" s="89"/>
      <c r="X913" s="89"/>
      <c r="Y913" s="89"/>
      <c r="Z913" s="96"/>
    </row>
    <row r="914" spans="1:26" ht="21" x14ac:dyDescent="0.45">
      <c r="A914" s="89"/>
      <c r="B914" s="90" t="str">
        <f ca="1">IFERROR(OFFSET(DC[[#Headers],[Code Project]],MATCH(MYCS[[#This Row],[Project Code and Name ]],DC[Code Project],0),-3),"")</f>
        <v/>
      </c>
      <c r="C914" s="89"/>
      <c r="D914" s="91" t="str">
        <f ca="1">IFERROR(OFFSET(DC[[#Headers],[Code Project]],MATCH(MYCS[[#This Row],[Project Code and Name ]],DC[Code Project],0),1),"")</f>
        <v/>
      </c>
      <c r="E914" s="92" t="str">
        <f ca="1">IFERROR(OFFSET(DC[[#Headers],[Code Project]],MATCH(MYCS[[#This Row],[Project Code and Name ]],DC[Code Project],0),6),"")</f>
        <v/>
      </c>
      <c r="F914" s="89"/>
      <c r="G914" s="89"/>
      <c r="H914" s="93"/>
      <c r="I914" s="93"/>
      <c r="J914" s="93"/>
      <c r="K914" s="93"/>
      <c r="L914" s="93"/>
      <c r="M914" s="93"/>
      <c r="N914" s="94">
        <f>J914+K914+L914+MYCS[[#This Row],[Non contractual commitments]]</f>
        <v>0</v>
      </c>
      <c r="O914" s="93"/>
      <c r="P914" s="93"/>
      <c r="Q914" s="93"/>
      <c r="R914" s="93"/>
      <c r="S914" s="93"/>
      <c r="T914" s="93"/>
      <c r="U914" s="94">
        <f>SUM(MYCS[[#This Row],[FY26-27 sum (signed)]:[Cumulative spending to end FY 24/25]],MYCS[[#This Row],[Approved budget FY 25/26]])</f>
        <v>0</v>
      </c>
      <c r="V914" s="95">
        <f>MYCS[[#This Row],[Total Project Commitments]]-MYCS[[#This Row],[Total approved cost of the project by DC (Value in UGX)]]</f>
        <v>0</v>
      </c>
      <c r="W914" s="89"/>
      <c r="X914" s="89"/>
      <c r="Y914" s="89"/>
      <c r="Z914" s="96"/>
    </row>
    <row r="915" spans="1:26" ht="21" x14ac:dyDescent="0.45">
      <c r="A915" s="89"/>
      <c r="B915" s="90" t="str">
        <f ca="1">IFERROR(OFFSET(DC[[#Headers],[Code Project]],MATCH(MYCS[[#This Row],[Project Code and Name ]],DC[Code Project],0),-3),"")</f>
        <v/>
      </c>
      <c r="C915" s="89"/>
      <c r="D915" s="91" t="str">
        <f ca="1">IFERROR(OFFSET(DC[[#Headers],[Code Project]],MATCH(MYCS[[#This Row],[Project Code and Name ]],DC[Code Project],0),1),"")</f>
        <v/>
      </c>
      <c r="E915" s="92" t="str">
        <f ca="1">IFERROR(OFFSET(DC[[#Headers],[Code Project]],MATCH(MYCS[[#This Row],[Project Code and Name ]],DC[Code Project],0),6),"")</f>
        <v/>
      </c>
      <c r="F915" s="89"/>
      <c r="G915" s="89"/>
      <c r="H915" s="93"/>
      <c r="I915" s="93"/>
      <c r="J915" s="93"/>
      <c r="K915" s="93"/>
      <c r="L915" s="93"/>
      <c r="M915" s="93"/>
      <c r="N915" s="94">
        <f>J915+K915+L915+MYCS[[#This Row],[Non contractual commitments]]</f>
        <v>0</v>
      </c>
      <c r="O915" s="93"/>
      <c r="P915" s="93"/>
      <c r="Q915" s="93"/>
      <c r="R915" s="93"/>
      <c r="S915" s="93"/>
      <c r="T915" s="93"/>
      <c r="U915" s="94">
        <f>SUM(MYCS[[#This Row],[FY26-27 sum (signed)]:[Cumulative spending to end FY 24/25]],MYCS[[#This Row],[Approved budget FY 25/26]])</f>
        <v>0</v>
      </c>
      <c r="V915" s="95">
        <f>MYCS[[#This Row],[Total Project Commitments]]-MYCS[[#This Row],[Total approved cost of the project by DC (Value in UGX)]]</f>
        <v>0</v>
      </c>
      <c r="W915" s="89"/>
      <c r="X915" s="89"/>
      <c r="Y915" s="89"/>
      <c r="Z915" s="96"/>
    </row>
    <row r="916" spans="1:26" ht="21" x14ac:dyDescent="0.45">
      <c r="A916" s="89"/>
      <c r="B916" s="90" t="str">
        <f ca="1">IFERROR(OFFSET(DC[[#Headers],[Code Project]],MATCH(MYCS[[#This Row],[Project Code and Name ]],DC[Code Project],0),-3),"")</f>
        <v/>
      </c>
      <c r="C916" s="89"/>
      <c r="D916" s="91" t="str">
        <f ca="1">IFERROR(OFFSET(DC[[#Headers],[Code Project]],MATCH(MYCS[[#This Row],[Project Code and Name ]],DC[Code Project],0),1),"")</f>
        <v/>
      </c>
      <c r="E916" s="92" t="str">
        <f ca="1">IFERROR(OFFSET(DC[[#Headers],[Code Project]],MATCH(MYCS[[#This Row],[Project Code and Name ]],DC[Code Project],0),6),"")</f>
        <v/>
      </c>
      <c r="F916" s="89"/>
      <c r="G916" s="89"/>
      <c r="H916" s="93"/>
      <c r="I916" s="93"/>
      <c r="J916" s="93"/>
      <c r="K916" s="93"/>
      <c r="L916" s="93"/>
      <c r="M916" s="93"/>
      <c r="N916" s="94">
        <f>J916+K916+L916+MYCS[[#This Row],[Non contractual commitments]]</f>
        <v>0</v>
      </c>
      <c r="O916" s="93"/>
      <c r="P916" s="93"/>
      <c r="Q916" s="93"/>
      <c r="R916" s="93"/>
      <c r="S916" s="93"/>
      <c r="T916" s="93"/>
      <c r="U916" s="94">
        <f>SUM(MYCS[[#This Row],[FY26-27 sum (signed)]:[Cumulative spending to end FY 24/25]],MYCS[[#This Row],[Approved budget FY 25/26]])</f>
        <v>0</v>
      </c>
      <c r="V916" s="95">
        <f>MYCS[[#This Row],[Total Project Commitments]]-MYCS[[#This Row],[Total approved cost of the project by DC (Value in UGX)]]</f>
        <v>0</v>
      </c>
      <c r="W916" s="89"/>
      <c r="X916" s="89"/>
      <c r="Y916" s="89"/>
      <c r="Z916" s="96"/>
    </row>
    <row r="917" spans="1:26" ht="21" x14ac:dyDescent="0.45">
      <c r="A917" s="89"/>
      <c r="B917" s="90" t="str">
        <f ca="1">IFERROR(OFFSET(DC[[#Headers],[Code Project]],MATCH(MYCS[[#This Row],[Project Code and Name ]],DC[Code Project],0),-3),"")</f>
        <v/>
      </c>
      <c r="C917" s="89"/>
      <c r="D917" s="91" t="str">
        <f ca="1">IFERROR(OFFSET(DC[[#Headers],[Code Project]],MATCH(MYCS[[#This Row],[Project Code and Name ]],DC[Code Project],0),1),"")</f>
        <v/>
      </c>
      <c r="E917" s="92" t="str">
        <f ca="1">IFERROR(OFFSET(DC[[#Headers],[Code Project]],MATCH(MYCS[[#This Row],[Project Code and Name ]],DC[Code Project],0),6),"")</f>
        <v/>
      </c>
      <c r="F917" s="89"/>
      <c r="G917" s="89"/>
      <c r="H917" s="93"/>
      <c r="I917" s="93"/>
      <c r="J917" s="93"/>
      <c r="K917" s="93"/>
      <c r="L917" s="93"/>
      <c r="M917" s="93"/>
      <c r="N917" s="94">
        <f>J917+K917+L917+MYCS[[#This Row],[Non contractual commitments]]</f>
        <v>0</v>
      </c>
      <c r="O917" s="93"/>
      <c r="P917" s="93"/>
      <c r="Q917" s="93"/>
      <c r="R917" s="93"/>
      <c r="S917" s="93"/>
      <c r="T917" s="93"/>
      <c r="U917" s="94">
        <f>SUM(MYCS[[#This Row],[FY26-27 sum (signed)]:[Cumulative spending to end FY 24/25]],MYCS[[#This Row],[Approved budget FY 25/26]])</f>
        <v>0</v>
      </c>
      <c r="V917" s="95">
        <f>MYCS[[#This Row],[Total Project Commitments]]-MYCS[[#This Row],[Total approved cost of the project by DC (Value in UGX)]]</f>
        <v>0</v>
      </c>
      <c r="W917" s="89"/>
      <c r="X917" s="89"/>
      <c r="Y917" s="89"/>
      <c r="Z917" s="96"/>
    </row>
    <row r="918" spans="1:26" ht="21" x14ac:dyDescent="0.45">
      <c r="A918" s="89"/>
      <c r="B918" s="90" t="str">
        <f ca="1">IFERROR(OFFSET(DC[[#Headers],[Code Project]],MATCH(MYCS[[#This Row],[Project Code and Name ]],DC[Code Project],0),-3),"")</f>
        <v/>
      </c>
      <c r="C918" s="89"/>
      <c r="D918" s="91" t="str">
        <f ca="1">IFERROR(OFFSET(DC[[#Headers],[Code Project]],MATCH(MYCS[[#This Row],[Project Code and Name ]],DC[Code Project],0),1),"")</f>
        <v/>
      </c>
      <c r="E918" s="92" t="str">
        <f ca="1">IFERROR(OFFSET(DC[[#Headers],[Code Project]],MATCH(MYCS[[#This Row],[Project Code and Name ]],DC[Code Project],0),6),"")</f>
        <v/>
      </c>
      <c r="F918" s="89"/>
      <c r="G918" s="89"/>
      <c r="H918" s="93"/>
      <c r="I918" s="93"/>
      <c r="J918" s="93"/>
      <c r="K918" s="93"/>
      <c r="L918" s="93"/>
      <c r="M918" s="93"/>
      <c r="N918" s="94">
        <f>J918+K918+L918+MYCS[[#This Row],[Non contractual commitments]]</f>
        <v>0</v>
      </c>
      <c r="O918" s="93"/>
      <c r="P918" s="93"/>
      <c r="Q918" s="93"/>
      <c r="R918" s="93"/>
      <c r="S918" s="93"/>
      <c r="T918" s="93"/>
      <c r="U918" s="94">
        <f>SUM(MYCS[[#This Row],[FY26-27 sum (signed)]:[Cumulative spending to end FY 24/25]],MYCS[[#This Row],[Approved budget FY 25/26]])</f>
        <v>0</v>
      </c>
      <c r="V918" s="95">
        <f>MYCS[[#This Row],[Total Project Commitments]]-MYCS[[#This Row],[Total approved cost of the project by DC (Value in UGX)]]</f>
        <v>0</v>
      </c>
      <c r="W918" s="89"/>
      <c r="X918" s="89"/>
      <c r="Y918" s="89"/>
      <c r="Z918" s="96"/>
    </row>
    <row r="919" spans="1:26" ht="21" x14ac:dyDescent="0.45">
      <c r="A919" s="89"/>
      <c r="B919" s="90" t="str">
        <f ca="1">IFERROR(OFFSET(DC[[#Headers],[Code Project]],MATCH(MYCS[[#This Row],[Project Code and Name ]],DC[Code Project],0),-3),"")</f>
        <v/>
      </c>
      <c r="C919" s="89"/>
      <c r="D919" s="91" t="str">
        <f ca="1">IFERROR(OFFSET(DC[[#Headers],[Code Project]],MATCH(MYCS[[#This Row],[Project Code and Name ]],DC[Code Project],0),1),"")</f>
        <v/>
      </c>
      <c r="E919" s="92" t="str">
        <f ca="1">IFERROR(OFFSET(DC[[#Headers],[Code Project]],MATCH(MYCS[[#This Row],[Project Code and Name ]],DC[Code Project],0),6),"")</f>
        <v/>
      </c>
      <c r="F919" s="89"/>
      <c r="G919" s="89"/>
      <c r="H919" s="93"/>
      <c r="I919" s="93"/>
      <c r="J919" s="93"/>
      <c r="K919" s="93"/>
      <c r="L919" s="93"/>
      <c r="M919" s="93"/>
      <c r="N919" s="94">
        <f>J919+K919+L919+MYCS[[#This Row],[Non contractual commitments]]</f>
        <v>0</v>
      </c>
      <c r="O919" s="93"/>
      <c r="P919" s="93"/>
      <c r="Q919" s="93"/>
      <c r="R919" s="93"/>
      <c r="S919" s="93"/>
      <c r="T919" s="93"/>
      <c r="U919" s="94">
        <f>SUM(MYCS[[#This Row],[FY26-27 sum (signed)]:[Cumulative spending to end FY 24/25]],MYCS[[#This Row],[Approved budget FY 25/26]])</f>
        <v>0</v>
      </c>
      <c r="V919" s="95">
        <f>MYCS[[#This Row],[Total Project Commitments]]-MYCS[[#This Row],[Total approved cost of the project by DC (Value in UGX)]]</f>
        <v>0</v>
      </c>
      <c r="W919" s="89"/>
      <c r="X919" s="89"/>
      <c r="Y919" s="89"/>
      <c r="Z919" s="96"/>
    </row>
    <row r="920" spans="1:26" ht="21" x14ac:dyDescent="0.45">
      <c r="A920" s="89"/>
      <c r="B920" s="90" t="str">
        <f ca="1">IFERROR(OFFSET(DC[[#Headers],[Code Project]],MATCH(MYCS[[#This Row],[Project Code and Name ]],DC[Code Project],0),-3),"")</f>
        <v/>
      </c>
      <c r="C920" s="89"/>
      <c r="D920" s="91" t="str">
        <f ca="1">IFERROR(OFFSET(DC[[#Headers],[Code Project]],MATCH(MYCS[[#This Row],[Project Code and Name ]],DC[Code Project],0),1),"")</f>
        <v/>
      </c>
      <c r="E920" s="92" t="str">
        <f ca="1">IFERROR(OFFSET(DC[[#Headers],[Code Project]],MATCH(MYCS[[#This Row],[Project Code and Name ]],DC[Code Project],0),6),"")</f>
        <v/>
      </c>
      <c r="F920" s="89"/>
      <c r="G920" s="89"/>
      <c r="H920" s="93"/>
      <c r="I920" s="93"/>
      <c r="J920" s="93"/>
      <c r="K920" s="93"/>
      <c r="L920" s="93"/>
      <c r="M920" s="93"/>
      <c r="N920" s="94">
        <f>J920+K920+L920+MYCS[[#This Row],[Non contractual commitments]]</f>
        <v>0</v>
      </c>
      <c r="O920" s="93"/>
      <c r="P920" s="93"/>
      <c r="Q920" s="93"/>
      <c r="R920" s="93"/>
      <c r="S920" s="93"/>
      <c r="T920" s="93"/>
      <c r="U920" s="94">
        <f>SUM(MYCS[[#This Row],[FY26-27 sum (signed)]:[Cumulative spending to end FY 24/25]],MYCS[[#This Row],[Approved budget FY 25/26]])</f>
        <v>0</v>
      </c>
      <c r="V920" s="95">
        <f>MYCS[[#This Row],[Total Project Commitments]]-MYCS[[#This Row],[Total approved cost of the project by DC (Value in UGX)]]</f>
        <v>0</v>
      </c>
      <c r="W920" s="89"/>
      <c r="X920" s="89"/>
      <c r="Y920" s="89"/>
      <c r="Z920" s="96"/>
    </row>
    <row r="921" spans="1:26" ht="21" x14ac:dyDescent="0.45">
      <c r="A921" s="89"/>
      <c r="B921" s="90" t="str">
        <f ca="1">IFERROR(OFFSET(DC[[#Headers],[Code Project]],MATCH(MYCS[[#This Row],[Project Code and Name ]],DC[Code Project],0),-3),"")</f>
        <v/>
      </c>
      <c r="C921" s="89"/>
      <c r="D921" s="91" t="str">
        <f ca="1">IFERROR(OFFSET(DC[[#Headers],[Code Project]],MATCH(MYCS[[#This Row],[Project Code and Name ]],DC[Code Project],0),1),"")</f>
        <v/>
      </c>
      <c r="E921" s="92" t="str">
        <f ca="1">IFERROR(OFFSET(DC[[#Headers],[Code Project]],MATCH(MYCS[[#This Row],[Project Code and Name ]],DC[Code Project],0),6),"")</f>
        <v/>
      </c>
      <c r="F921" s="89"/>
      <c r="G921" s="89"/>
      <c r="H921" s="93"/>
      <c r="I921" s="93"/>
      <c r="J921" s="93"/>
      <c r="K921" s="93"/>
      <c r="L921" s="93"/>
      <c r="M921" s="93"/>
      <c r="N921" s="94">
        <f>J921+K921+L921+MYCS[[#This Row],[Non contractual commitments]]</f>
        <v>0</v>
      </c>
      <c r="O921" s="93"/>
      <c r="P921" s="93"/>
      <c r="Q921" s="93"/>
      <c r="R921" s="93"/>
      <c r="S921" s="93"/>
      <c r="T921" s="93"/>
      <c r="U921" s="94">
        <f>SUM(MYCS[[#This Row],[FY26-27 sum (signed)]:[Cumulative spending to end FY 24/25]],MYCS[[#This Row],[Approved budget FY 25/26]])</f>
        <v>0</v>
      </c>
      <c r="V921" s="95">
        <f>MYCS[[#This Row],[Total Project Commitments]]-MYCS[[#This Row],[Total approved cost of the project by DC (Value in UGX)]]</f>
        <v>0</v>
      </c>
      <c r="W921" s="89"/>
      <c r="X921" s="89"/>
      <c r="Y921" s="89"/>
      <c r="Z921" s="96"/>
    </row>
    <row r="922" spans="1:26" ht="21" x14ac:dyDescent="0.45">
      <c r="A922" s="89"/>
      <c r="B922" s="90" t="str">
        <f ca="1">IFERROR(OFFSET(DC[[#Headers],[Code Project]],MATCH(MYCS[[#This Row],[Project Code and Name ]],DC[Code Project],0),-3),"")</f>
        <v/>
      </c>
      <c r="C922" s="89"/>
      <c r="D922" s="91" t="str">
        <f ca="1">IFERROR(OFFSET(DC[[#Headers],[Code Project]],MATCH(MYCS[[#This Row],[Project Code and Name ]],DC[Code Project],0),1),"")</f>
        <v/>
      </c>
      <c r="E922" s="92" t="str">
        <f ca="1">IFERROR(OFFSET(DC[[#Headers],[Code Project]],MATCH(MYCS[[#This Row],[Project Code and Name ]],DC[Code Project],0),6),"")</f>
        <v/>
      </c>
      <c r="F922" s="89"/>
      <c r="G922" s="89"/>
      <c r="H922" s="93"/>
      <c r="I922" s="93"/>
      <c r="J922" s="93"/>
      <c r="K922" s="93"/>
      <c r="L922" s="93"/>
      <c r="M922" s="93"/>
      <c r="N922" s="94">
        <f>J922+K922+L922+MYCS[[#This Row],[Non contractual commitments]]</f>
        <v>0</v>
      </c>
      <c r="O922" s="93"/>
      <c r="P922" s="93"/>
      <c r="Q922" s="93"/>
      <c r="R922" s="93"/>
      <c r="S922" s="93"/>
      <c r="T922" s="93"/>
      <c r="U922" s="94">
        <f>SUM(MYCS[[#This Row],[FY26-27 sum (signed)]:[Cumulative spending to end FY 24/25]],MYCS[[#This Row],[Approved budget FY 25/26]])</f>
        <v>0</v>
      </c>
      <c r="V922" s="95">
        <f>MYCS[[#This Row],[Total Project Commitments]]-MYCS[[#This Row],[Total approved cost of the project by DC (Value in UGX)]]</f>
        <v>0</v>
      </c>
      <c r="W922" s="89"/>
      <c r="X922" s="89"/>
      <c r="Y922" s="89"/>
      <c r="Z922" s="96"/>
    </row>
    <row r="923" spans="1:26" ht="21" x14ac:dyDescent="0.45">
      <c r="A923" s="89"/>
      <c r="B923" s="90" t="str">
        <f ca="1">IFERROR(OFFSET(DC[[#Headers],[Code Project]],MATCH(MYCS[[#This Row],[Project Code and Name ]],DC[Code Project],0),-3),"")</f>
        <v/>
      </c>
      <c r="C923" s="89"/>
      <c r="D923" s="91" t="str">
        <f ca="1">IFERROR(OFFSET(DC[[#Headers],[Code Project]],MATCH(MYCS[[#This Row],[Project Code and Name ]],DC[Code Project],0),1),"")</f>
        <v/>
      </c>
      <c r="E923" s="92" t="str">
        <f ca="1">IFERROR(OFFSET(DC[[#Headers],[Code Project]],MATCH(MYCS[[#This Row],[Project Code and Name ]],DC[Code Project],0),6),"")</f>
        <v/>
      </c>
      <c r="F923" s="89"/>
      <c r="G923" s="89"/>
      <c r="H923" s="93"/>
      <c r="I923" s="93"/>
      <c r="J923" s="93"/>
      <c r="K923" s="93"/>
      <c r="L923" s="93"/>
      <c r="M923" s="93"/>
      <c r="N923" s="94">
        <f>J923+K923+L923+MYCS[[#This Row],[Non contractual commitments]]</f>
        <v>0</v>
      </c>
      <c r="O923" s="93"/>
      <c r="P923" s="93"/>
      <c r="Q923" s="93"/>
      <c r="R923" s="93"/>
      <c r="S923" s="93"/>
      <c r="T923" s="93"/>
      <c r="U923" s="94">
        <f>SUM(MYCS[[#This Row],[FY26-27 sum (signed)]:[Cumulative spending to end FY 24/25]],MYCS[[#This Row],[Approved budget FY 25/26]])</f>
        <v>0</v>
      </c>
      <c r="V923" s="95">
        <f>MYCS[[#This Row],[Total Project Commitments]]-MYCS[[#This Row],[Total approved cost of the project by DC (Value in UGX)]]</f>
        <v>0</v>
      </c>
      <c r="W923" s="89"/>
      <c r="X923" s="89"/>
      <c r="Y923" s="89"/>
      <c r="Z923" s="96"/>
    </row>
    <row r="924" spans="1:26" ht="21" x14ac:dyDescent="0.45">
      <c r="A924" s="89"/>
      <c r="B924" s="90" t="str">
        <f ca="1">IFERROR(OFFSET(DC[[#Headers],[Code Project]],MATCH(MYCS[[#This Row],[Project Code and Name ]],DC[Code Project],0),-3),"")</f>
        <v/>
      </c>
      <c r="C924" s="89"/>
      <c r="D924" s="91" t="str">
        <f ca="1">IFERROR(OFFSET(DC[[#Headers],[Code Project]],MATCH(MYCS[[#This Row],[Project Code and Name ]],DC[Code Project],0),1),"")</f>
        <v/>
      </c>
      <c r="E924" s="92" t="str">
        <f ca="1">IFERROR(OFFSET(DC[[#Headers],[Code Project]],MATCH(MYCS[[#This Row],[Project Code and Name ]],DC[Code Project],0),6),"")</f>
        <v/>
      </c>
      <c r="F924" s="89"/>
      <c r="G924" s="89"/>
      <c r="H924" s="93"/>
      <c r="I924" s="93"/>
      <c r="J924" s="93"/>
      <c r="K924" s="93"/>
      <c r="L924" s="93"/>
      <c r="M924" s="93"/>
      <c r="N924" s="94">
        <f>J924+K924+L924+MYCS[[#This Row],[Non contractual commitments]]</f>
        <v>0</v>
      </c>
      <c r="O924" s="93"/>
      <c r="P924" s="93"/>
      <c r="Q924" s="93"/>
      <c r="R924" s="93"/>
      <c r="S924" s="93"/>
      <c r="T924" s="93"/>
      <c r="U924" s="94">
        <f>SUM(MYCS[[#This Row],[FY26-27 sum (signed)]:[Cumulative spending to end FY 24/25]],MYCS[[#This Row],[Approved budget FY 25/26]])</f>
        <v>0</v>
      </c>
      <c r="V924" s="95">
        <f>MYCS[[#This Row],[Total Project Commitments]]-MYCS[[#This Row],[Total approved cost of the project by DC (Value in UGX)]]</f>
        <v>0</v>
      </c>
      <c r="W924" s="89"/>
      <c r="X924" s="89"/>
      <c r="Y924" s="89"/>
      <c r="Z924" s="96"/>
    </row>
    <row r="925" spans="1:26" ht="21" x14ac:dyDescent="0.45">
      <c r="A925" s="89"/>
      <c r="B925" s="90" t="str">
        <f ca="1">IFERROR(OFFSET(DC[[#Headers],[Code Project]],MATCH(MYCS[[#This Row],[Project Code and Name ]],DC[Code Project],0),-3),"")</f>
        <v/>
      </c>
      <c r="C925" s="89"/>
      <c r="D925" s="91" t="str">
        <f ca="1">IFERROR(OFFSET(DC[[#Headers],[Code Project]],MATCH(MYCS[[#This Row],[Project Code and Name ]],DC[Code Project],0),1),"")</f>
        <v/>
      </c>
      <c r="E925" s="92" t="str">
        <f ca="1">IFERROR(OFFSET(DC[[#Headers],[Code Project]],MATCH(MYCS[[#This Row],[Project Code and Name ]],DC[Code Project],0),6),"")</f>
        <v/>
      </c>
      <c r="F925" s="89"/>
      <c r="G925" s="89"/>
      <c r="H925" s="93"/>
      <c r="I925" s="93"/>
      <c r="J925" s="93"/>
      <c r="K925" s="93"/>
      <c r="L925" s="93"/>
      <c r="M925" s="93"/>
      <c r="N925" s="94">
        <f>J925+K925+L925+MYCS[[#This Row],[Non contractual commitments]]</f>
        <v>0</v>
      </c>
      <c r="O925" s="93"/>
      <c r="P925" s="93"/>
      <c r="Q925" s="93"/>
      <c r="R925" s="93"/>
      <c r="S925" s="93"/>
      <c r="T925" s="93"/>
      <c r="U925" s="94">
        <f>SUM(MYCS[[#This Row],[FY26-27 sum (signed)]:[Cumulative spending to end FY 24/25]],MYCS[[#This Row],[Approved budget FY 25/26]])</f>
        <v>0</v>
      </c>
      <c r="V925" s="95">
        <f>MYCS[[#This Row],[Total Project Commitments]]-MYCS[[#This Row],[Total approved cost of the project by DC (Value in UGX)]]</f>
        <v>0</v>
      </c>
      <c r="W925" s="89"/>
      <c r="X925" s="89"/>
      <c r="Y925" s="89"/>
      <c r="Z925" s="96"/>
    </row>
    <row r="926" spans="1:26" ht="21" x14ac:dyDescent="0.45">
      <c r="A926" s="89"/>
      <c r="B926" s="90" t="str">
        <f ca="1">IFERROR(OFFSET(DC[[#Headers],[Code Project]],MATCH(MYCS[[#This Row],[Project Code and Name ]],DC[Code Project],0),-3),"")</f>
        <v/>
      </c>
      <c r="C926" s="89"/>
      <c r="D926" s="91" t="str">
        <f ca="1">IFERROR(OFFSET(DC[[#Headers],[Code Project]],MATCH(MYCS[[#This Row],[Project Code and Name ]],DC[Code Project],0),1),"")</f>
        <v/>
      </c>
      <c r="E926" s="92" t="str">
        <f ca="1">IFERROR(OFFSET(DC[[#Headers],[Code Project]],MATCH(MYCS[[#This Row],[Project Code and Name ]],DC[Code Project],0),6),"")</f>
        <v/>
      </c>
      <c r="F926" s="89"/>
      <c r="G926" s="89"/>
      <c r="H926" s="93"/>
      <c r="I926" s="93"/>
      <c r="J926" s="93"/>
      <c r="K926" s="93"/>
      <c r="L926" s="93"/>
      <c r="M926" s="93"/>
      <c r="N926" s="94">
        <f>J926+K926+L926+MYCS[[#This Row],[Non contractual commitments]]</f>
        <v>0</v>
      </c>
      <c r="O926" s="93"/>
      <c r="P926" s="93"/>
      <c r="Q926" s="93"/>
      <c r="R926" s="93"/>
      <c r="S926" s="93"/>
      <c r="T926" s="93"/>
      <c r="U926" s="94">
        <f>SUM(MYCS[[#This Row],[FY26-27 sum (signed)]:[Cumulative spending to end FY 24/25]],MYCS[[#This Row],[Approved budget FY 25/26]])</f>
        <v>0</v>
      </c>
      <c r="V926" s="95">
        <f>MYCS[[#This Row],[Total Project Commitments]]-MYCS[[#This Row],[Total approved cost of the project by DC (Value in UGX)]]</f>
        <v>0</v>
      </c>
      <c r="W926" s="89"/>
      <c r="X926" s="89"/>
      <c r="Y926" s="89"/>
      <c r="Z926" s="96"/>
    </row>
    <row r="927" spans="1:26" ht="21" x14ac:dyDescent="0.45">
      <c r="A927" s="89"/>
      <c r="B927" s="90" t="str">
        <f ca="1">IFERROR(OFFSET(DC[[#Headers],[Code Project]],MATCH(MYCS[[#This Row],[Project Code and Name ]],DC[Code Project],0),-3),"")</f>
        <v/>
      </c>
      <c r="C927" s="89"/>
      <c r="D927" s="91" t="str">
        <f ca="1">IFERROR(OFFSET(DC[[#Headers],[Code Project]],MATCH(MYCS[[#This Row],[Project Code and Name ]],DC[Code Project],0),1),"")</f>
        <v/>
      </c>
      <c r="E927" s="92" t="str">
        <f ca="1">IFERROR(OFFSET(DC[[#Headers],[Code Project]],MATCH(MYCS[[#This Row],[Project Code and Name ]],DC[Code Project],0),6),"")</f>
        <v/>
      </c>
      <c r="F927" s="89"/>
      <c r="G927" s="89"/>
      <c r="H927" s="93"/>
      <c r="I927" s="93"/>
      <c r="J927" s="93"/>
      <c r="K927" s="93"/>
      <c r="L927" s="93"/>
      <c r="M927" s="93"/>
      <c r="N927" s="94">
        <f>J927+K927+L927+MYCS[[#This Row],[Non contractual commitments]]</f>
        <v>0</v>
      </c>
      <c r="O927" s="93"/>
      <c r="P927" s="93"/>
      <c r="Q927" s="93"/>
      <c r="R927" s="93"/>
      <c r="S927" s="93"/>
      <c r="T927" s="93"/>
      <c r="U927" s="94">
        <f>SUM(MYCS[[#This Row],[FY26-27 sum (signed)]:[Cumulative spending to end FY 24/25]],MYCS[[#This Row],[Approved budget FY 25/26]])</f>
        <v>0</v>
      </c>
      <c r="V927" s="95">
        <f>MYCS[[#This Row],[Total Project Commitments]]-MYCS[[#This Row],[Total approved cost of the project by DC (Value in UGX)]]</f>
        <v>0</v>
      </c>
      <c r="W927" s="89"/>
      <c r="X927" s="89"/>
      <c r="Y927" s="89"/>
      <c r="Z927" s="96"/>
    </row>
    <row r="928" spans="1:26" ht="21" x14ac:dyDescent="0.45">
      <c r="A928" s="89"/>
      <c r="B928" s="90" t="str">
        <f ca="1">IFERROR(OFFSET(DC[[#Headers],[Code Project]],MATCH(MYCS[[#This Row],[Project Code and Name ]],DC[Code Project],0),-3),"")</f>
        <v/>
      </c>
      <c r="C928" s="89"/>
      <c r="D928" s="91" t="str">
        <f ca="1">IFERROR(OFFSET(DC[[#Headers],[Code Project]],MATCH(MYCS[[#This Row],[Project Code and Name ]],DC[Code Project],0),1),"")</f>
        <v/>
      </c>
      <c r="E928" s="92" t="str">
        <f ca="1">IFERROR(OFFSET(DC[[#Headers],[Code Project]],MATCH(MYCS[[#This Row],[Project Code and Name ]],DC[Code Project],0),6),"")</f>
        <v/>
      </c>
      <c r="F928" s="89"/>
      <c r="G928" s="89"/>
      <c r="H928" s="93"/>
      <c r="I928" s="93"/>
      <c r="J928" s="93"/>
      <c r="K928" s="93"/>
      <c r="L928" s="93"/>
      <c r="M928" s="93"/>
      <c r="N928" s="94">
        <f>J928+K928+L928+MYCS[[#This Row],[Non contractual commitments]]</f>
        <v>0</v>
      </c>
      <c r="O928" s="93"/>
      <c r="P928" s="93"/>
      <c r="Q928" s="93"/>
      <c r="R928" s="93"/>
      <c r="S928" s="93"/>
      <c r="T928" s="93"/>
      <c r="U928" s="94">
        <f>SUM(MYCS[[#This Row],[FY26-27 sum (signed)]:[Cumulative spending to end FY 24/25]],MYCS[[#This Row],[Approved budget FY 25/26]])</f>
        <v>0</v>
      </c>
      <c r="V928" s="95">
        <f>MYCS[[#This Row],[Total Project Commitments]]-MYCS[[#This Row],[Total approved cost of the project by DC (Value in UGX)]]</f>
        <v>0</v>
      </c>
      <c r="W928" s="89"/>
      <c r="X928" s="89"/>
      <c r="Y928" s="89"/>
      <c r="Z928" s="96"/>
    </row>
    <row r="929" spans="1:26" ht="21" x14ac:dyDescent="0.45">
      <c r="A929" s="89"/>
      <c r="B929" s="90" t="str">
        <f ca="1">IFERROR(OFFSET(DC[[#Headers],[Code Project]],MATCH(MYCS[[#This Row],[Project Code and Name ]],DC[Code Project],0),-3),"")</f>
        <v/>
      </c>
      <c r="C929" s="89"/>
      <c r="D929" s="91" t="str">
        <f ca="1">IFERROR(OFFSET(DC[[#Headers],[Code Project]],MATCH(MYCS[[#This Row],[Project Code and Name ]],DC[Code Project],0),1),"")</f>
        <v/>
      </c>
      <c r="E929" s="92" t="str">
        <f ca="1">IFERROR(OFFSET(DC[[#Headers],[Code Project]],MATCH(MYCS[[#This Row],[Project Code and Name ]],DC[Code Project],0),6),"")</f>
        <v/>
      </c>
      <c r="F929" s="89"/>
      <c r="G929" s="89"/>
      <c r="H929" s="93"/>
      <c r="I929" s="93"/>
      <c r="J929" s="93"/>
      <c r="K929" s="93"/>
      <c r="L929" s="93"/>
      <c r="M929" s="93"/>
      <c r="N929" s="94">
        <f>J929+K929+L929+MYCS[[#This Row],[Non contractual commitments]]</f>
        <v>0</v>
      </c>
      <c r="O929" s="93"/>
      <c r="P929" s="93"/>
      <c r="Q929" s="93"/>
      <c r="R929" s="93"/>
      <c r="S929" s="93"/>
      <c r="T929" s="93"/>
      <c r="U929" s="94">
        <f>SUM(MYCS[[#This Row],[FY26-27 sum (signed)]:[Cumulative spending to end FY 24/25]],MYCS[[#This Row],[Approved budget FY 25/26]])</f>
        <v>0</v>
      </c>
      <c r="V929" s="95">
        <f>MYCS[[#This Row],[Total Project Commitments]]-MYCS[[#This Row],[Total approved cost of the project by DC (Value in UGX)]]</f>
        <v>0</v>
      </c>
      <c r="W929" s="89"/>
      <c r="X929" s="89"/>
      <c r="Y929" s="89"/>
      <c r="Z929" s="96"/>
    </row>
    <row r="930" spans="1:26" ht="21" x14ac:dyDescent="0.45">
      <c r="A930" s="89"/>
      <c r="B930" s="90" t="str">
        <f ca="1">IFERROR(OFFSET(DC[[#Headers],[Code Project]],MATCH(MYCS[[#This Row],[Project Code and Name ]],DC[Code Project],0),-3),"")</f>
        <v/>
      </c>
      <c r="C930" s="89"/>
      <c r="D930" s="91" t="str">
        <f ca="1">IFERROR(OFFSET(DC[[#Headers],[Code Project]],MATCH(MYCS[[#This Row],[Project Code and Name ]],DC[Code Project],0),1),"")</f>
        <v/>
      </c>
      <c r="E930" s="92" t="str">
        <f ca="1">IFERROR(OFFSET(DC[[#Headers],[Code Project]],MATCH(MYCS[[#This Row],[Project Code and Name ]],DC[Code Project],0),6),"")</f>
        <v/>
      </c>
      <c r="F930" s="89"/>
      <c r="G930" s="89"/>
      <c r="H930" s="93"/>
      <c r="I930" s="93"/>
      <c r="J930" s="93"/>
      <c r="K930" s="93"/>
      <c r="L930" s="93"/>
      <c r="M930" s="93"/>
      <c r="N930" s="94">
        <f>J930+K930+L930+MYCS[[#This Row],[Non contractual commitments]]</f>
        <v>0</v>
      </c>
      <c r="O930" s="93"/>
      <c r="P930" s="93"/>
      <c r="Q930" s="93"/>
      <c r="R930" s="93"/>
      <c r="S930" s="93"/>
      <c r="T930" s="93"/>
      <c r="U930" s="94">
        <f>SUM(MYCS[[#This Row],[FY26-27 sum (signed)]:[Cumulative spending to end FY 24/25]],MYCS[[#This Row],[Approved budget FY 25/26]])</f>
        <v>0</v>
      </c>
      <c r="V930" s="95">
        <f>MYCS[[#This Row],[Total Project Commitments]]-MYCS[[#This Row],[Total approved cost of the project by DC (Value in UGX)]]</f>
        <v>0</v>
      </c>
      <c r="W930" s="89"/>
      <c r="X930" s="89"/>
      <c r="Y930" s="89"/>
      <c r="Z930" s="96"/>
    </row>
    <row r="931" spans="1:26" ht="21" x14ac:dyDescent="0.45">
      <c r="A931" s="89"/>
      <c r="B931" s="90" t="str">
        <f ca="1">IFERROR(OFFSET(DC[[#Headers],[Code Project]],MATCH(MYCS[[#This Row],[Project Code and Name ]],DC[Code Project],0),-3),"")</f>
        <v/>
      </c>
      <c r="C931" s="89"/>
      <c r="D931" s="91" t="str">
        <f ca="1">IFERROR(OFFSET(DC[[#Headers],[Code Project]],MATCH(MYCS[[#This Row],[Project Code and Name ]],DC[Code Project],0),1),"")</f>
        <v/>
      </c>
      <c r="E931" s="92" t="str">
        <f ca="1">IFERROR(OFFSET(DC[[#Headers],[Code Project]],MATCH(MYCS[[#This Row],[Project Code and Name ]],DC[Code Project],0),6),"")</f>
        <v/>
      </c>
      <c r="F931" s="89"/>
      <c r="G931" s="89"/>
      <c r="H931" s="93"/>
      <c r="I931" s="93"/>
      <c r="J931" s="93"/>
      <c r="K931" s="93"/>
      <c r="L931" s="93"/>
      <c r="M931" s="93"/>
      <c r="N931" s="94">
        <f>J931+K931+L931+MYCS[[#This Row],[Non contractual commitments]]</f>
        <v>0</v>
      </c>
      <c r="O931" s="93"/>
      <c r="P931" s="93"/>
      <c r="Q931" s="93"/>
      <c r="R931" s="93"/>
      <c r="S931" s="93"/>
      <c r="T931" s="93"/>
      <c r="U931" s="94">
        <f>SUM(MYCS[[#This Row],[FY26-27 sum (signed)]:[Cumulative spending to end FY 24/25]],MYCS[[#This Row],[Approved budget FY 25/26]])</f>
        <v>0</v>
      </c>
      <c r="V931" s="95">
        <f>MYCS[[#This Row],[Total Project Commitments]]-MYCS[[#This Row],[Total approved cost of the project by DC (Value in UGX)]]</f>
        <v>0</v>
      </c>
      <c r="W931" s="89"/>
      <c r="X931" s="89"/>
      <c r="Y931" s="89"/>
      <c r="Z931" s="96"/>
    </row>
    <row r="932" spans="1:26" ht="21" x14ac:dyDescent="0.45">
      <c r="A932" s="89"/>
      <c r="B932" s="90" t="str">
        <f ca="1">IFERROR(OFFSET(DC[[#Headers],[Code Project]],MATCH(MYCS[[#This Row],[Project Code and Name ]],DC[Code Project],0),-3),"")</f>
        <v/>
      </c>
      <c r="C932" s="89"/>
      <c r="D932" s="91" t="str">
        <f ca="1">IFERROR(OFFSET(DC[[#Headers],[Code Project]],MATCH(MYCS[[#This Row],[Project Code and Name ]],DC[Code Project],0),1),"")</f>
        <v/>
      </c>
      <c r="E932" s="92" t="str">
        <f ca="1">IFERROR(OFFSET(DC[[#Headers],[Code Project]],MATCH(MYCS[[#This Row],[Project Code and Name ]],DC[Code Project],0),6),"")</f>
        <v/>
      </c>
      <c r="F932" s="89"/>
      <c r="G932" s="89"/>
      <c r="H932" s="93"/>
      <c r="I932" s="93"/>
      <c r="J932" s="93"/>
      <c r="K932" s="93"/>
      <c r="L932" s="93"/>
      <c r="M932" s="93"/>
      <c r="N932" s="94">
        <f>J932+K932+L932+MYCS[[#This Row],[Non contractual commitments]]</f>
        <v>0</v>
      </c>
      <c r="O932" s="93"/>
      <c r="P932" s="93"/>
      <c r="Q932" s="93"/>
      <c r="R932" s="93"/>
      <c r="S932" s="93"/>
      <c r="T932" s="93"/>
      <c r="U932" s="94">
        <f>SUM(MYCS[[#This Row],[FY26-27 sum (signed)]:[Cumulative spending to end FY 24/25]],MYCS[[#This Row],[Approved budget FY 25/26]])</f>
        <v>0</v>
      </c>
      <c r="V932" s="95">
        <f>MYCS[[#This Row],[Total Project Commitments]]-MYCS[[#This Row],[Total approved cost of the project by DC (Value in UGX)]]</f>
        <v>0</v>
      </c>
      <c r="W932" s="89"/>
      <c r="X932" s="89"/>
      <c r="Y932" s="89"/>
      <c r="Z932" s="96"/>
    </row>
    <row r="933" spans="1:26" ht="21" x14ac:dyDescent="0.45">
      <c r="A933" s="89"/>
      <c r="B933" s="90" t="str">
        <f ca="1">IFERROR(OFFSET(DC[[#Headers],[Code Project]],MATCH(MYCS[[#This Row],[Project Code and Name ]],DC[Code Project],0),-3),"")</f>
        <v/>
      </c>
      <c r="C933" s="89"/>
      <c r="D933" s="91" t="str">
        <f ca="1">IFERROR(OFFSET(DC[[#Headers],[Code Project]],MATCH(MYCS[[#This Row],[Project Code and Name ]],DC[Code Project],0),1),"")</f>
        <v/>
      </c>
      <c r="E933" s="92" t="str">
        <f ca="1">IFERROR(OFFSET(DC[[#Headers],[Code Project]],MATCH(MYCS[[#This Row],[Project Code and Name ]],DC[Code Project],0),6),"")</f>
        <v/>
      </c>
      <c r="F933" s="89"/>
      <c r="G933" s="89"/>
      <c r="H933" s="93"/>
      <c r="I933" s="93"/>
      <c r="J933" s="93"/>
      <c r="K933" s="93"/>
      <c r="L933" s="93"/>
      <c r="M933" s="93"/>
      <c r="N933" s="94">
        <f>J933+K933+L933+MYCS[[#This Row],[Non contractual commitments]]</f>
        <v>0</v>
      </c>
      <c r="O933" s="93"/>
      <c r="P933" s="93"/>
      <c r="Q933" s="93"/>
      <c r="R933" s="93"/>
      <c r="S933" s="93"/>
      <c r="T933" s="93"/>
      <c r="U933" s="94">
        <f>SUM(MYCS[[#This Row],[FY26-27 sum (signed)]:[Cumulative spending to end FY 24/25]],MYCS[[#This Row],[Approved budget FY 25/26]])</f>
        <v>0</v>
      </c>
      <c r="V933" s="95">
        <f>MYCS[[#This Row],[Total Project Commitments]]-MYCS[[#This Row],[Total approved cost of the project by DC (Value in UGX)]]</f>
        <v>0</v>
      </c>
      <c r="W933" s="89"/>
      <c r="X933" s="89"/>
      <c r="Y933" s="89"/>
      <c r="Z933" s="96"/>
    </row>
    <row r="934" spans="1:26" ht="21" x14ac:dyDescent="0.45">
      <c r="A934" s="89"/>
      <c r="B934" s="90" t="str">
        <f ca="1">IFERROR(OFFSET(DC[[#Headers],[Code Project]],MATCH(MYCS[[#This Row],[Project Code and Name ]],DC[Code Project],0),-3),"")</f>
        <v/>
      </c>
      <c r="C934" s="89"/>
      <c r="D934" s="91" t="str">
        <f ca="1">IFERROR(OFFSET(DC[[#Headers],[Code Project]],MATCH(MYCS[[#This Row],[Project Code and Name ]],DC[Code Project],0),1),"")</f>
        <v/>
      </c>
      <c r="E934" s="92" t="str">
        <f ca="1">IFERROR(OFFSET(DC[[#Headers],[Code Project]],MATCH(MYCS[[#This Row],[Project Code and Name ]],DC[Code Project],0),6),"")</f>
        <v/>
      </c>
      <c r="F934" s="89"/>
      <c r="G934" s="89"/>
      <c r="H934" s="93"/>
      <c r="I934" s="93"/>
      <c r="J934" s="93"/>
      <c r="K934" s="93"/>
      <c r="L934" s="93"/>
      <c r="M934" s="93"/>
      <c r="N934" s="94">
        <f>J934+K934+L934+MYCS[[#This Row],[Non contractual commitments]]</f>
        <v>0</v>
      </c>
      <c r="O934" s="93"/>
      <c r="P934" s="93"/>
      <c r="Q934" s="93"/>
      <c r="R934" s="93"/>
      <c r="S934" s="93"/>
      <c r="T934" s="93"/>
      <c r="U934" s="94">
        <f>SUM(MYCS[[#This Row],[FY26-27 sum (signed)]:[Cumulative spending to end FY 24/25]],MYCS[[#This Row],[Approved budget FY 25/26]])</f>
        <v>0</v>
      </c>
      <c r="V934" s="95">
        <f>MYCS[[#This Row],[Total Project Commitments]]-MYCS[[#This Row],[Total approved cost of the project by DC (Value in UGX)]]</f>
        <v>0</v>
      </c>
      <c r="W934" s="89"/>
      <c r="X934" s="89"/>
      <c r="Y934" s="89"/>
      <c r="Z934" s="96"/>
    </row>
    <row r="935" spans="1:26" ht="21" x14ac:dyDescent="0.45">
      <c r="A935" s="89"/>
      <c r="B935" s="90" t="str">
        <f ca="1">IFERROR(OFFSET(DC[[#Headers],[Code Project]],MATCH(MYCS[[#This Row],[Project Code and Name ]],DC[Code Project],0),-3),"")</f>
        <v/>
      </c>
      <c r="C935" s="89"/>
      <c r="D935" s="91" t="str">
        <f ca="1">IFERROR(OFFSET(DC[[#Headers],[Code Project]],MATCH(MYCS[[#This Row],[Project Code and Name ]],DC[Code Project],0),1),"")</f>
        <v/>
      </c>
      <c r="E935" s="92" t="str">
        <f ca="1">IFERROR(OFFSET(DC[[#Headers],[Code Project]],MATCH(MYCS[[#This Row],[Project Code and Name ]],DC[Code Project],0),6),"")</f>
        <v/>
      </c>
      <c r="F935" s="89"/>
      <c r="G935" s="89"/>
      <c r="H935" s="93"/>
      <c r="I935" s="93"/>
      <c r="J935" s="93"/>
      <c r="K935" s="93"/>
      <c r="L935" s="93"/>
      <c r="M935" s="93"/>
      <c r="N935" s="94">
        <f>J935+K935+L935+MYCS[[#This Row],[Non contractual commitments]]</f>
        <v>0</v>
      </c>
      <c r="O935" s="93"/>
      <c r="P935" s="93"/>
      <c r="Q935" s="93"/>
      <c r="R935" s="93"/>
      <c r="S935" s="93"/>
      <c r="T935" s="93"/>
      <c r="U935" s="94">
        <f>SUM(MYCS[[#This Row],[FY26-27 sum (signed)]:[Cumulative spending to end FY 24/25]],MYCS[[#This Row],[Approved budget FY 25/26]])</f>
        <v>0</v>
      </c>
      <c r="V935" s="95">
        <f>MYCS[[#This Row],[Total Project Commitments]]-MYCS[[#This Row],[Total approved cost of the project by DC (Value in UGX)]]</f>
        <v>0</v>
      </c>
      <c r="W935" s="89"/>
      <c r="X935" s="89"/>
      <c r="Y935" s="89"/>
      <c r="Z935" s="96"/>
    </row>
    <row r="936" spans="1:26" ht="21" x14ac:dyDescent="0.45">
      <c r="A936" s="89"/>
      <c r="B936" s="90" t="str">
        <f ca="1">IFERROR(OFFSET(DC[[#Headers],[Code Project]],MATCH(MYCS[[#This Row],[Project Code and Name ]],DC[Code Project],0),-3),"")</f>
        <v/>
      </c>
      <c r="C936" s="89"/>
      <c r="D936" s="91" t="str">
        <f ca="1">IFERROR(OFFSET(DC[[#Headers],[Code Project]],MATCH(MYCS[[#This Row],[Project Code and Name ]],DC[Code Project],0),1),"")</f>
        <v/>
      </c>
      <c r="E936" s="92" t="str">
        <f ca="1">IFERROR(OFFSET(DC[[#Headers],[Code Project]],MATCH(MYCS[[#This Row],[Project Code and Name ]],DC[Code Project],0),6),"")</f>
        <v/>
      </c>
      <c r="F936" s="89"/>
      <c r="G936" s="89"/>
      <c r="H936" s="93"/>
      <c r="I936" s="93"/>
      <c r="J936" s="93"/>
      <c r="K936" s="93"/>
      <c r="L936" s="93"/>
      <c r="M936" s="93"/>
      <c r="N936" s="94">
        <f>J936+K936+L936+MYCS[[#This Row],[Non contractual commitments]]</f>
        <v>0</v>
      </c>
      <c r="O936" s="93"/>
      <c r="P936" s="93"/>
      <c r="Q936" s="93"/>
      <c r="R936" s="93"/>
      <c r="S936" s="93"/>
      <c r="T936" s="93"/>
      <c r="U936" s="94">
        <f>SUM(MYCS[[#This Row],[FY26-27 sum (signed)]:[Cumulative spending to end FY 24/25]],MYCS[[#This Row],[Approved budget FY 25/26]])</f>
        <v>0</v>
      </c>
      <c r="V936" s="95">
        <f>MYCS[[#This Row],[Total Project Commitments]]-MYCS[[#This Row],[Total approved cost of the project by DC (Value in UGX)]]</f>
        <v>0</v>
      </c>
      <c r="W936" s="89"/>
      <c r="X936" s="89"/>
      <c r="Y936" s="89"/>
      <c r="Z936" s="96"/>
    </row>
    <row r="937" spans="1:26" ht="21" x14ac:dyDescent="0.45">
      <c r="A937" s="89"/>
      <c r="B937" s="90" t="str">
        <f ca="1">IFERROR(OFFSET(DC[[#Headers],[Code Project]],MATCH(MYCS[[#This Row],[Project Code and Name ]],DC[Code Project],0),-3),"")</f>
        <v/>
      </c>
      <c r="C937" s="89"/>
      <c r="D937" s="91" t="str">
        <f ca="1">IFERROR(OFFSET(DC[[#Headers],[Code Project]],MATCH(MYCS[[#This Row],[Project Code and Name ]],DC[Code Project],0),1),"")</f>
        <v/>
      </c>
      <c r="E937" s="92" t="str">
        <f ca="1">IFERROR(OFFSET(DC[[#Headers],[Code Project]],MATCH(MYCS[[#This Row],[Project Code and Name ]],DC[Code Project],0),6),"")</f>
        <v/>
      </c>
      <c r="F937" s="89"/>
      <c r="G937" s="89"/>
      <c r="H937" s="93"/>
      <c r="I937" s="93"/>
      <c r="J937" s="93"/>
      <c r="K937" s="93"/>
      <c r="L937" s="93"/>
      <c r="M937" s="93"/>
      <c r="N937" s="94">
        <f>J937+K937+L937+MYCS[[#This Row],[Non contractual commitments]]</f>
        <v>0</v>
      </c>
      <c r="O937" s="93"/>
      <c r="P937" s="93"/>
      <c r="Q937" s="93"/>
      <c r="R937" s="93"/>
      <c r="S937" s="93"/>
      <c r="T937" s="93"/>
      <c r="U937" s="94">
        <f>SUM(MYCS[[#This Row],[FY26-27 sum (signed)]:[Cumulative spending to end FY 24/25]],MYCS[[#This Row],[Approved budget FY 25/26]])</f>
        <v>0</v>
      </c>
      <c r="V937" s="95">
        <f>MYCS[[#This Row],[Total Project Commitments]]-MYCS[[#This Row],[Total approved cost of the project by DC (Value in UGX)]]</f>
        <v>0</v>
      </c>
      <c r="W937" s="89"/>
      <c r="X937" s="89"/>
      <c r="Y937" s="89"/>
      <c r="Z937" s="96"/>
    </row>
    <row r="938" spans="1:26" ht="21" x14ac:dyDescent="0.45">
      <c r="A938" s="89"/>
      <c r="B938" s="90" t="str">
        <f ca="1">IFERROR(OFFSET(DC[[#Headers],[Code Project]],MATCH(MYCS[[#This Row],[Project Code and Name ]],DC[Code Project],0),-3),"")</f>
        <v/>
      </c>
      <c r="C938" s="89"/>
      <c r="D938" s="91" t="str">
        <f ca="1">IFERROR(OFFSET(DC[[#Headers],[Code Project]],MATCH(MYCS[[#This Row],[Project Code and Name ]],DC[Code Project],0),1),"")</f>
        <v/>
      </c>
      <c r="E938" s="92" t="str">
        <f ca="1">IFERROR(OFFSET(DC[[#Headers],[Code Project]],MATCH(MYCS[[#This Row],[Project Code and Name ]],DC[Code Project],0),6),"")</f>
        <v/>
      </c>
      <c r="F938" s="89"/>
      <c r="G938" s="89"/>
      <c r="H938" s="93"/>
      <c r="I938" s="93"/>
      <c r="J938" s="93"/>
      <c r="K938" s="93"/>
      <c r="L938" s="93"/>
      <c r="M938" s="93"/>
      <c r="N938" s="94">
        <f>J938+K938+L938+MYCS[[#This Row],[Non contractual commitments]]</f>
        <v>0</v>
      </c>
      <c r="O938" s="93"/>
      <c r="P938" s="93"/>
      <c r="Q938" s="93"/>
      <c r="R938" s="93"/>
      <c r="S938" s="93"/>
      <c r="T938" s="93"/>
      <c r="U938" s="94">
        <f>SUM(MYCS[[#This Row],[FY26-27 sum (signed)]:[Cumulative spending to end FY 24/25]],MYCS[[#This Row],[Approved budget FY 25/26]])</f>
        <v>0</v>
      </c>
      <c r="V938" s="95">
        <f>MYCS[[#This Row],[Total Project Commitments]]-MYCS[[#This Row],[Total approved cost of the project by DC (Value in UGX)]]</f>
        <v>0</v>
      </c>
      <c r="W938" s="89"/>
      <c r="X938" s="89"/>
      <c r="Y938" s="89"/>
      <c r="Z938" s="96"/>
    </row>
    <row r="939" spans="1:26" ht="21" x14ac:dyDescent="0.45">
      <c r="A939" s="89"/>
      <c r="B939" s="90" t="str">
        <f ca="1">IFERROR(OFFSET(DC[[#Headers],[Code Project]],MATCH(MYCS[[#This Row],[Project Code and Name ]],DC[Code Project],0),-3),"")</f>
        <v/>
      </c>
      <c r="C939" s="89"/>
      <c r="D939" s="91" t="str">
        <f ca="1">IFERROR(OFFSET(DC[[#Headers],[Code Project]],MATCH(MYCS[[#This Row],[Project Code and Name ]],DC[Code Project],0),1),"")</f>
        <v/>
      </c>
      <c r="E939" s="92" t="str">
        <f ca="1">IFERROR(OFFSET(DC[[#Headers],[Code Project]],MATCH(MYCS[[#This Row],[Project Code and Name ]],DC[Code Project],0),6),"")</f>
        <v/>
      </c>
      <c r="F939" s="89"/>
      <c r="G939" s="89"/>
      <c r="H939" s="93"/>
      <c r="I939" s="93"/>
      <c r="J939" s="93"/>
      <c r="K939" s="93"/>
      <c r="L939" s="93"/>
      <c r="M939" s="93"/>
      <c r="N939" s="94">
        <f>J939+K939+L939+MYCS[[#This Row],[Non contractual commitments]]</f>
        <v>0</v>
      </c>
      <c r="O939" s="93"/>
      <c r="P939" s="93"/>
      <c r="Q939" s="93"/>
      <c r="R939" s="93"/>
      <c r="S939" s="93"/>
      <c r="T939" s="93"/>
      <c r="U939" s="94">
        <f>SUM(MYCS[[#This Row],[FY26-27 sum (signed)]:[Cumulative spending to end FY 24/25]],MYCS[[#This Row],[Approved budget FY 25/26]])</f>
        <v>0</v>
      </c>
      <c r="V939" s="95">
        <f>MYCS[[#This Row],[Total Project Commitments]]-MYCS[[#This Row],[Total approved cost of the project by DC (Value in UGX)]]</f>
        <v>0</v>
      </c>
      <c r="W939" s="89"/>
      <c r="X939" s="89"/>
      <c r="Y939" s="89"/>
      <c r="Z939" s="96"/>
    </row>
    <row r="940" spans="1:26" ht="21" x14ac:dyDescent="0.45">
      <c r="A940" s="89"/>
      <c r="B940" s="90" t="str">
        <f ca="1">IFERROR(OFFSET(DC[[#Headers],[Code Project]],MATCH(MYCS[[#This Row],[Project Code and Name ]],DC[Code Project],0),-3),"")</f>
        <v/>
      </c>
      <c r="C940" s="89"/>
      <c r="D940" s="91" t="str">
        <f ca="1">IFERROR(OFFSET(DC[[#Headers],[Code Project]],MATCH(MYCS[[#This Row],[Project Code and Name ]],DC[Code Project],0),1),"")</f>
        <v/>
      </c>
      <c r="E940" s="92" t="str">
        <f ca="1">IFERROR(OFFSET(DC[[#Headers],[Code Project]],MATCH(MYCS[[#This Row],[Project Code and Name ]],DC[Code Project],0),6),"")</f>
        <v/>
      </c>
      <c r="F940" s="89"/>
      <c r="G940" s="89"/>
      <c r="H940" s="93"/>
      <c r="I940" s="93"/>
      <c r="J940" s="93"/>
      <c r="K940" s="93"/>
      <c r="L940" s="93"/>
      <c r="M940" s="93"/>
      <c r="N940" s="94">
        <f>J940+K940+L940+MYCS[[#This Row],[Non contractual commitments]]</f>
        <v>0</v>
      </c>
      <c r="O940" s="93"/>
      <c r="P940" s="93"/>
      <c r="Q940" s="93"/>
      <c r="R940" s="93"/>
      <c r="S940" s="93"/>
      <c r="T940" s="93"/>
      <c r="U940" s="94">
        <f>SUM(MYCS[[#This Row],[FY26-27 sum (signed)]:[Cumulative spending to end FY 24/25]],MYCS[[#This Row],[Approved budget FY 25/26]])</f>
        <v>0</v>
      </c>
      <c r="V940" s="95">
        <f>MYCS[[#This Row],[Total Project Commitments]]-MYCS[[#This Row],[Total approved cost of the project by DC (Value in UGX)]]</f>
        <v>0</v>
      </c>
      <c r="W940" s="89"/>
      <c r="X940" s="89"/>
      <c r="Y940" s="89"/>
      <c r="Z940" s="96"/>
    </row>
    <row r="941" spans="1:26" ht="21" x14ac:dyDescent="0.45">
      <c r="A941" s="89"/>
      <c r="B941" s="90" t="str">
        <f ca="1">IFERROR(OFFSET(DC[[#Headers],[Code Project]],MATCH(MYCS[[#This Row],[Project Code and Name ]],DC[Code Project],0),-3),"")</f>
        <v/>
      </c>
      <c r="C941" s="89"/>
      <c r="D941" s="91" t="str">
        <f ca="1">IFERROR(OFFSET(DC[[#Headers],[Code Project]],MATCH(MYCS[[#This Row],[Project Code and Name ]],DC[Code Project],0),1),"")</f>
        <v/>
      </c>
      <c r="E941" s="92" t="str">
        <f ca="1">IFERROR(OFFSET(DC[[#Headers],[Code Project]],MATCH(MYCS[[#This Row],[Project Code and Name ]],DC[Code Project],0),6),"")</f>
        <v/>
      </c>
      <c r="F941" s="89"/>
      <c r="G941" s="89"/>
      <c r="H941" s="93"/>
      <c r="I941" s="93"/>
      <c r="J941" s="93"/>
      <c r="K941" s="93"/>
      <c r="L941" s="93"/>
      <c r="M941" s="93"/>
      <c r="N941" s="94">
        <f>J941+K941+L941+MYCS[[#This Row],[Non contractual commitments]]</f>
        <v>0</v>
      </c>
      <c r="O941" s="93"/>
      <c r="P941" s="93"/>
      <c r="Q941" s="93"/>
      <c r="R941" s="93"/>
      <c r="S941" s="93"/>
      <c r="T941" s="93"/>
      <c r="U941" s="94">
        <f>SUM(MYCS[[#This Row],[FY26-27 sum (signed)]:[Cumulative spending to end FY 24/25]],MYCS[[#This Row],[Approved budget FY 25/26]])</f>
        <v>0</v>
      </c>
      <c r="V941" s="95">
        <f>MYCS[[#This Row],[Total Project Commitments]]-MYCS[[#This Row],[Total approved cost of the project by DC (Value in UGX)]]</f>
        <v>0</v>
      </c>
      <c r="W941" s="89"/>
      <c r="X941" s="89"/>
      <c r="Y941" s="89"/>
      <c r="Z941" s="96"/>
    </row>
    <row r="942" spans="1:26" ht="21" x14ac:dyDescent="0.45">
      <c r="A942" s="89"/>
      <c r="B942" s="90" t="str">
        <f ca="1">IFERROR(OFFSET(DC[[#Headers],[Code Project]],MATCH(MYCS[[#This Row],[Project Code and Name ]],DC[Code Project],0),-3),"")</f>
        <v/>
      </c>
      <c r="C942" s="89"/>
      <c r="D942" s="91" t="str">
        <f ca="1">IFERROR(OFFSET(DC[[#Headers],[Code Project]],MATCH(MYCS[[#This Row],[Project Code and Name ]],DC[Code Project],0),1),"")</f>
        <v/>
      </c>
      <c r="E942" s="92" t="str">
        <f ca="1">IFERROR(OFFSET(DC[[#Headers],[Code Project]],MATCH(MYCS[[#This Row],[Project Code and Name ]],DC[Code Project],0),6),"")</f>
        <v/>
      </c>
      <c r="F942" s="89"/>
      <c r="G942" s="89"/>
      <c r="H942" s="93"/>
      <c r="I942" s="93"/>
      <c r="J942" s="93"/>
      <c r="K942" s="93"/>
      <c r="L942" s="93"/>
      <c r="M942" s="93"/>
      <c r="N942" s="94">
        <f>J942+K942+L942+MYCS[[#This Row],[Non contractual commitments]]</f>
        <v>0</v>
      </c>
      <c r="O942" s="93"/>
      <c r="P942" s="93"/>
      <c r="Q942" s="93"/>
      <c r="R942" s="93"/>
      <c r="S942" s="93"/>
      <c r="T942" s="93"/>
      <c r="U942" s="94">
        <f>SUM(MYCS[[#This Row],[FY26-27 sum (signed)]:[Cumulative spending to end FY 24/25]],MYCS[[#This Row],[Approved budget FY 25/26]])</f>
        <v>0</v>
      </c>
      <c r="V942" s="95">
        <f>MYCS[[#This Row],[Total Project Commitments]]-MYCS[[#This Row],[Total approved cost of the project by DC (Value in UGX)]]</f>
        <v>0</v>
      </c>
      <c r="W942" s="89"/>
      <c r="X942" s="89"/>
      <c r="Y942" s="89"/>
      <c r="Z942" s="96"/>
    </row>
    <row r="943" spans="1:26" ht="21" x14ac:dyDescent="0.45">
      <c r="A943" s="89"/>
      <c r="B943" s="90" t="str">
        <f ca="1">IFERROR(OFFSET(DC[[#Headers],[Code Project]],MATCH(MYCS[[#This Row],[Project Code and Name ]],DC[Code Project],0),-3),"")</f>
        <v/>
      </c>
      <c r="C943" s="89"/>
      <c r="D943" s="91" t="str">
        <f ca="1">IFERROR(OFFSET(DC[[#Headers],[Code Project]],MATCH(MYCS[[#This Row],[Project Code and Name ]],DC[Code Project],0),1),"")</f>
        <v/>
      </c>
      <c r="E943" s="92" t="str">
        <f ca="1">IFERROR(OFFSET(DC[[#Headers],[Code Project]],MATCH(MYCS[[#This Row],[Project Code and Name ]],DC[Code Project],0),6),"")</f>
        <v/>
      </c>
      <c r="F943" s="89"/>
      <c r="G943" s="89"/>
      <c r="H943" s="93"/>
      <c r="I943" s="93"/>
      <c r="J943" s="93"/>
      <c r="K943" s="93"/>
      <c r="L943" s="93"/>
      <c r="M943" s="93"/>
      <c r="N943" s="94">
        <f>J943+K943+L943+MYCS[[#This Row],[Non contractual commitments]]</f>
        <v>0</v>
      </c>
      <c r="O943" s="93"/>
      <c r="P943" s="93"/>
      <c r="Q943" s="93"/>
      <c r="R943" s="93"/>
      <c r="S943" s="93"/>
      <c r="T943" s="93"/>
      <c r="U943" s="94">
        <f>SUM(MYCS[[#This Row],[FY26-27 sum (signed)]:[Cumulative spending to end FY 24/25]],MYCS[[#This Row],[Approved budget FY 25/26]])</f>
        <v>0</v>
      </c>
      <c r="V943" s="95">
        <f>MYCS[[#This Row],[Total Project Commitments]]-MYCS[[#This Row],[Total approved cost of the project by DC (Value in UGX)]]</f>
        <v>0</v>
      </c>
      <c r="W943" s="89"/>
      <c r="X943" s="89"/>
      <c r="Y943" s="89"/>
      <c r="Z943" s="96"/>
    </row>
    <row r="944" spans="1:26" ht="21" x14ac:dyDescent="0.45">
      <c r="A944" s="89"/>
      <c r="B944" s="90" t="str">
        <f ca="1">IFERROR(OFFSET(DC[[#Headers],[Code Project]],MATCH(MYCS[[#This Row],[Project Code and Name ]],DC[Code Project],0),-3),"")</f>
        <v/>
      </c>
      <c r="C944" s="89"/>
      <c r="D944" s="91" t="str">
        <f ca="1">IFERROR(OFFSET(DC[[#Headers],[Code Project]],MATCH(MYCS[[#This Row],[Project Code and Name ]],DC[Code Project],0),1),"")</f>
        <v/>
      </c>
      <c r="E944" s="92" t="str">
        <f ca="1">IFERROR(OFFSET(DC[[#Headers],[Code Project]],MATCH(MYCS[[#This Row],[Project Code and Name ]],DC[Code Project],0),6),"")</f>
        <v/>
      </c>
      <c r="F944" s="89"/>
      <c r="G944" s="89"/>
      <c r="H944" s="93"/>
      <c r="I944" s="93"/>
      <c r="J944" s="93"/>
      <c r="K944" s="93"/>
      <c r="L944" s="93"/>
      <c r="M944" s="93"/>
      <c r="N944" s="94">
        <f>J944+K944+L944+MYCS[[#This Row],[Non contractual commitments]]</f>
        <v>0</v>
      </c>
      <c r="O944" s="93"/>
      <c r="P944" s="93"/>
      <c r="Q944" s="93"/>
      <c r="R944" s="93"/>
      <c r="S944" s="93"/>
      <c r="T944" s="93"/>
      <c r="U944" s="94">
        <f>SUM(MYCS[[#This Row],[FY26-27 sum (signed)]:[Cumulative spending to end FY 24/25]],MYCS[[#This Row],[Approved budget FY 25/26]])</f>
        <v>0</v>
      </c>
      <c r="V944" s="95">
        <f>MYCS[[#This Row],[Total Project Commitments]]-MYCS[[#This Row],[Total approved cost of the project by DC (Value in UGX)]]</f>
        <v>0</v>
      </c>
      <c r="W944" s="89"/>
      <c r="X944" s="89"/>
      <c r="Y944" s="89"/>
      <c r="Z944" s="96"/>
    </row>
    <row r="945" spans="1:26" ht="21" x14ac:dyDescent="0.45">
      <c r="A945" s="89"/>
      <c r="B945" s="90" t="str">
        <f ca="1">IFERROR(OFFSET(DC[[#Headers],[Code Project]],MATCH(MYCS[[#This Row],[Project Code and Name ]],DC[Code Project],0),-3),"")</f>
        <v/>
      </c>
      <c r="C945" s="89"/>
      <c r="D945" s="91" t="str">
        <f ca="1">IFERROR(OFFSET(DC[[#Headers],[Code Project]],MATCH(MYCS[[#This Row],[Project Code and Name ]],DC[Code Project],0),1),"")</f>
        <v/>
      </c>
      <c r="E945" s="92" t="str">
        <f ca="1">IFERROR(OFFSET(DC[[#Headers],[Code Project]],MATCH(MYCS[[#This Row],[Project Code and Name ]],DC[Code Project],0),6),"")</f>
        <v/>
      </c>
      <c r="F945" s="89"/>
      <c r="G945" s="89"/>
      <c r="H945" s="93"/>
      <c r="I945" s="93"/>
      <c r="J945" s="93"/>
      <c r="K945" s="93"/>
      <c r="L945" s="93"/>
      <c r="M945" s="93"/>
      <c r="N945" s="94">
        <f>J945+K945+L945+MYCS[[#This Row],[Non contractual commitments]]</f>
        <v>0</v>
      </c>
      <c r="O945" s="93"/>
      <c r="P945" s="93"/>
      <c r="Q945" s="93"/>
      <c r="R945" s="93"/>
      <c r="S945" s="93"/>
      <c r="T945" s="93"/>
      <c r="U945" s="94">
        <f>SUM(MYCS[[#This Row],[FY26-27 sum (signed)]:[Cumulative spending to end FY 24/25]],MYCS[[#This Row],[Approved budget FY 25/26]])</f>
        <v>0</v>
      </c>
      <c r="V945" s="95">
        <f>MYCS[[#This Row],[Total Project Commitments]]-MYCS[[#This Row],[Total approved cost of the project by DC (Value in UGX)]]</f>
        <v>0</v>
      </c>
      <c r="W945" s="89"/>
      <c r="X945" s="89"/>
      <c r="Y945" s="89"/>
      <c r="Z945" s="96"/>
    </row>
    <row r="946" spans="1:26" ht="21" x14ac:dyDescent="0.45">
      <c r="A946" s="89"/>
      <c r="B946" s="90" t="str">
        <f ca="1">IFERROR(OFFSET(DC[[#Headers],[Code Project]],MATCH(MYCS[[#This Row],[Project Code and Name ]],DC[Code Project],0),-3),"")</f>
        <v/>
      </c>
      <c r="C946" s="89"/>
      <c r="D946" s="91" t="str">
        <f ca="1">IFERROR(OFFSET(DC[[#Headers],[Code Project]],MATCH(MYCS[[#This Row],[Project Code and Name ]],DC[Code Project],0),1),"")</f>
        <v/>
      </c>
      <c r="E946" s="92" t="str">
        <f ca="1">IFERROR(OFFSET(DC[[#Headers],[Code Project]],MATCH(MYCS[[#This Row],[Project Code and Name ]],DC[Code Project],0),6),"")</f>
        <v/>
      </c>
      <c r="F946" s="89"/>
      <c r="G946" s="89"/>
      <c r="H946" s="93"/>
      <c r="I946" s="93"/>
      <c r="J946" s="93"/>
      <c r="K946" s="93"/>
      <c r="L946" s="93"/>
      <c r="M946" s="93"/>
      <c r="N946" s="94">
        <f>J946+K946+L946+MYCS[[#This Row],[Non contractual commitments]]</f>
        <v>0</v>
      </c>
      <c r="O946" s="93"/>
      <c r="P946" s="93"/>
      <c r="Q946" s="93"/>
      <c r="R946" s="93"/>
      <c r="S946" s="93"/>
      <c r="T946" s="93"/>
      <c r="U946" s="94">
        <f>SUM(MYCS[[#This Row],[FY26-27 sum (signed)]:[Cumulative spending to end FY 24/25]],MYCS[[#This Row],[Approved budget FY 25/26]])</f>
        <v>0</v>
      </c>
      <c r="V946" s="95">
        <f>MYCS[[#This Row],[Total Project Commitments]]-MYCS[[#This Row],[Total approved cost of the project by DC (Value in UGX)]]</f>
        <v>0</v>
      </c>
      <c r="W946" s="89"/>
      <c r="X946" s="89"/>
      <c r="Y946" s="89"/>
      <c r="Z946" s="96"/>
    </row>
    <row r="947" spans="1:26" ht="21" x14ac:dyDescent="0.45">
      <c r="A947" s="89"/>
      <c r="B947" s="90" t="str">
        <f ca="1">IFERROR(OFFSET(DC[[#Headers],[Code Project]],MATCH(MYCS[[#This Row],[Project Code and Name ]],DC[Code Project],0),-3),"")</f>
        <v/>
      </c>
      <c r="C947" s="89"/>
      <c r="D947" s="91" t="str">
        <f ca="1">IFERROR(OFFSET(DC[[#Headers],[Code Project]],MATCH(MYCS[[#This Row],[Project Code and Name ]],DC[Code Project],0),1),"")</f>
        <v/>
      </c>
      <c r="E947" s="92" t="str">
        <f ca="1">IFERROR(OFFSET(DC[[#Headers],[Code Project]],MATCH(MYCS[[#This Row],[Project Code and Name ]],DC[Code Project],0),6),"")</f>
        <v/>
      </c>
      <c r="F947" s="89"/>
      <c r="G947" s="89"/>
      <c r="H947" s="93"/>
      <c r="I947" s="93"/>
      <c r="J947" s="93"/>
      <c r="K947" s="93"/>
      <c r="L947" s="93"/>
      <c r="M947" s="93"/>
      <c r="N947" s="94">
        <f>J947+K947+L947+MYCS[[#This Row],[Non contractual commitments]]</f>
        <v>0</v>
      </c>
      <c r="O947" s="93"/>
      <c r="P947" s="93"/>
      <c r="Q947" s="93"/>
      <c r="R947" s="93"/>
      <c r="S947" s="93"/>
      <c r="T947" s="93"/>
      <c r="U947" s="94">
        <f>SUM(MYCS[[#This Row],[FY26-27 sum (signed)]:[Cumulative spending to end FY 24/25]],MYCS[[#This Row],[Approved budget FY 25/26]])</f>
        <v>0</v>
      </c>
      <c r="V947" s="95">
        <f>MYCS[[#This Row],[Total Project Commitments]]-MYCS[[#This Row],[Total approved cost of the project by DC (Value in UGX)]]</f>
        <v>0</v>
      </c>
      <c r="W947" s="89"/>
      <c r="X947" s="89"/>
      <c r="Y947" s="89"/>
      <c r="Z947" s="96"/>
    </row>
    <row r="948" spans="1:26" ht="21" x14ac:dyDescent="0.45">
      <c r="A948" s="89"/>
      <c r="B948" s="90" t="str">
        <f ca="1">IFERROR(OFFSET(DC[[#Headers],[Code Project]],MATCH(MYCS[[#This Row],[Project Code and Name ]],DC[Code Project],0),-3),"")</f>
        <v/>
      </c>
      <c r="C948" s="89"/>
      <c r="D948" s="91" t="str">
        <f ca="1">IFERROR(OFFSET(DC[[#Headers],[Code Project]],MATCH(MYCS[[#This Row],[Project Code and Name ]],DC[Code Project],0),1),"")</f>
        <v/>
      </c>
      <c r="E948" s="92" t="str">
        <f ca="1">IFERROR(OFFSET(DC[[#Headers],[Code Project]],MATCH(MYCS[[#This Row],[Project Code and Name ]],DC[Code Project],0),6),"")</f>
        <v/>
      </c>
      <c r="F948" s="89"/>
      <c r="G948" s="89"/>
      <c r="H948" s="93"/>
      <c r="I948" s="93"/>
      <c r="J948" s="93"/>
      <c r="K948" s="93"/>
      <c r="L948" s="93"/>
      <c r="M948" s="93"/>
      <c r="N948" s="94">
        <f>J948+K948+L948+MYCS[[#This Row],[Non contractual commitments]]</f>
        <v>0</v>
      </c>
      <c r="O948" s="93"/>
      <c r="P948" s="93"/>
      <c r="Q948" s="93"/>
      <c r="R948" s="93"/>
      <c r="S948" s="93"/>
      <c r="T948" s="93"/>
      <c r="U948" s="94">
        <f>SUM(MYCS[[#This Row],[FY26-27 sum (signed)]:[Cumulative spending to end FY 24/25]],MYCS[[#This Row],[Approved budget FY 25/26]])</f>
        <v>0</v>
      </c>
      <c r="V948" s="95">
        <f>MYCS[[#This Row],[Total Project Commitments]]-MYCS[[#This Row],[Total approved cost of the project by DC (Value in UGX)]]</f>
        <v>0</v>
      </c>
      <c r="W948" s="89"/>
      <c r="X948" s="89"/>
      <c r="Y948" s="89"/>
      <c r="Z948" s="96"/>
    </row>
    <row r="949" spans="1:26" ht="21" x14ac:dyDescent="0.45">
      <c r="A949" s="89"/>
      <c r="B949" s="90" t="str">
        <f ca="1">IFERROR(OFFSET(DC[[#Headers],[Code Project]],MATCH(MYCS[[#This Row],[Project Code and Name ]],DC[Code Project],0),-3),"")</f>
        <v/>
      </c>
      <c r="C949" s="89"/>
      <c r="D949" s="91" t="str">
        <f ca="1">IFERROR(OFFSET(DC[[#Headers],[Code Project]],MATCH(MYCS[[#This Row],[Project Code and Name ]],DC[Code Project],0),1),"")</f>
        <v/>
      </c>
      <c r="E949" s="92" t="str">
        <f ca="1">IFERROR(OFFSET(DC[[#Headers],[Code Project]],MATCH(MYCS[[#This Row],[Project Code and Name ]],DC[Code Project],0),6),"")</f>
        <v/>
      </c>
      <c r="F949" s="89"/>
      <c r="G949" s="89"/>
      <c r="H949" s="93"/>
      <c r="I949" s="93"/>
      <c r="J949" s="93"/>
      <c r="K949" s="93"/>
      <c r="L949" s="93"/>
      <c r="M949" s="93"/>
      <c r="N949" s="94">
        <f>J949+K949+L949+MYCS[[#This Row],[Non contractual commitments]]</f>
        <v>0</v>
      </c>
      <c r="O949" s="93"/>
      <c r="P949" s="93"/>
      <c r="Q949" s="93"/>
      <c r="R949" s="93"/>
      <c r="S949" s="93"/>
      <c r="T949" s="93"/>
      <c r="U949" s="94">
        <f>SUM(MYCS[[#This Row],[FY26-27 sum (signed)]:[Cumulative spending to end FY 24/25]],MYCS[[#This Row],[Approved budget FY 25/26]])</f>
        <v>0</v>
      </c>
      <c r="V949" s="95">
        <f>MYCS[[#This Row],[Total Project Commitments]]-MYCS[[#This Row],[Total approved cost of the project by DC (Value in UGX)]]</f>
        <v>0</v>
      </c>
      <c r="W949" s="89"/>
      <c r="X949" s="89"/>
      <c r="Y949" s="89"/>
      <c r="Z949" s="96"/>
    </row>
    <row r="950" spans="1:26" ht="21" x14ac:dyDescent="0.45">
      <c r="A950" s="89"/>
      <c r="B950" s="90" t="str">
        <f ca="1">IFERROR(OFFSET(DC[[#Headers],[Code Project]],MATCH(MYCS[[#This Row],[Project Code and Name ]],DC[Code Project],0),-3),"")</f>
        <v/>
      </c>
      <c r="C950" s="89"/>
      <c r="D950" s="91" t="str">
        <f ca="1">IFERROR(OFFSET(DC[[#Headers],[Code Project]],MATCH(MYCS[[#This Row],[Project Code and Name ]],DC[Code Project],0),1),"")</f>
        <v/>
      </c>
      <c r="E950" s="92" t="str">
        <f ca="1">IFERROR(OFFSET(DC[[#Headers],[Code Project]],MATCH(MYCS[[#This Row],[Project Code and Name ]],DC[Code Project],0),6),"")</f>
        <v/>
      </c>
      <c r="F950" s="89"/>
      <c r="G950" s="89"/>
      <c r="H950" s="93"/>
      <c r="I950" s="93"/>
      <c r="J950" s="93"/>
      <c r="K950" s="93"/>
      <c r="L950" s="93"/>
      <c r="M950" s="93"/>
      <c r="N950" s="94">
        <f>J950+K950+L950+MYCS[[#This Row],[Non contractual commitments]]</f>
        <v>0</v>
      </c>
      <c r="O950" s="93"/>
      <c r="P950" s="93"/>
      <c r="Q950" s="93"/>
      <c r="R950" s="93"/>
      <c r="S950" s="93"/>
      <c r="T950" s="93"/>
      <c r="U950" s="94">
        <f>SUM(MYCS[[#This Row],[FY26-27 sum (signed)]:[Cumulative spending to end FY 24/25]],MYCS[[#This Row],[Approved budget FY 25/26]])</f>
        <v>0</v>
      </c>
      <c r="V950" s="95">
        <f>MYCS[[#This Row],[Total Project Commitments]]-MYCS[[#This Row],[Total approved cost of the project by DC (Value in UGX)]]</f>
        <v>0</v>
      </c>
      <c r="W950" s="89"/>
      <c r="X950" s="89"/>
      <c r="Y950" s="89"/>
      <c r="Z950" s="96"/>
    </row>
    <row r="951" spans="1:26" ht="21" x14ac:dyDescent="0.45">
      <c r="A951" s="89"/>
      <c r="B951" s="90" t="str">
        <f ca="1">IFERROR(OFFSET(DC[[#Headers],[Code Project]],MATCH(MYCS[[#This Row],[Project Code and Name ]],DC[Code Project],0),-3),"")</f>
        <v/>
      </c>
      <c r="C951" s="89"/>
      <c r="D951" s="91" t="str">
        <f ca="1">IFERROR(OFFSET(DC[[#Headers],[Code Project]],MATCH(MYCS[[#This Row],[Project Code and Name ]],DC[Code Project],0),1),"")</f>
        <v/>
      </c>
      <c r="E951" s="92" t="str">
        <f ca="1">IFERROR(OFFSET(DC[[#Headers],[Code Project]],MATCH(MYCS[[#This Row],[Project Code and Name ]],DC[Code Project],0),6),"")</f>
        <v/>
      </c>
      <c r="F951" s="89"/>
      <c r="G951" s="89"/>
      <c r="H951" s="93"/>
      <c r="I951" s="93"/>
      <c r="J951" s="93"/>
      <c r="K951" s="93"/>
      <c r="L951" s="93"/>
      <c r="M951" s="93"/>
      <c r="N951" s="94">
        <f>J951+K951+L951+MYCS[[#This Row],[Non contractual commitments]]</f>
        <v>0</v>
      </c>
      <c r="O951" s="93"/>
      <c r="P951" s="93"/>
      <c r="Q951" s="93"/>
      <c r="R951" s="93"/>
      <c r="S951" s="93"/>
      <c r="T951" s="93"/>
      <c r="U951" s="94">
        <f>SUM(MYCS[[#This Row],[FY26-27 sum (signed)]:[Cumulative spending to end FY 24/25]],MYCS[[#This Row],[Approved budget FY 25/26]])</f>
        <v>0</v>
      </c>
      <c r="V951" s="95">
        <f>MYCS[[#This Row],[Total Project Commitments]]-MYCS[[#This Row],[Total approved cost of the project by DC (Value in UGX)]]</f>
        <v>0</v>
      </c>
      <c r="W951" s="89"/>
      <c r="X951" s="89"/>
      <c r="Y951" s="89"/>
      <c r="Z951" s="96"/>
    </row>
    <row r="952" spans="1:26" ht="21" x14ac:dyDescent="0.45">
      <c r="A952" s="89"/>
      <c r="B952" s="90" t="str">
        <f ca="1">IFERROR(OFFSET(DC[[#Headers],[Code Project]],MATCH(MYCS[[#This Row],[Project Code and Name ]],DC[Code Project],0),-3),"")</f>
        <v/>
      </c>
      <c r="C952" s="89"/>
      <c r="D952" s="91" t="str">
        <f ca="1">IFERROR(OFFSET(DC[[#Headers],[Code Project]],MATCH(MYCS[[#This Row],[Project Code and Name ]],DC[Code Project],0),1),"")</f>
        <v/>
      </c>
      <c r="E952" s="92" t="str">
        <f ca="1">IFERROR(OFFSET(DC[[#Headers],[Code Project]],MATCH(MYCS[[#This Row],[Project Code and Name ]],DC[Code Project],0),6),"")</f>
        <v/>
      </c>
      <c r="F952" s="89"/>
      <c r="G952" s="89"/>
      <c r="H952" s="93"/>
      <c r="I952" s="93"/>
      <c r="J952" s="93"/>
      <c r="K952" s="93"/>
      <c r="L952" s="93"/>
      <c r="M952" s="93"/>
      <c r="N952" s="94">
        <f>J952+K952+L952+MYCS[[#This Row],[Non contractual commitments]]</f>
        <v>0</v>
      </c>
      <c r="O952" s="93"/>
      <c r="P952" s="93"/>
      <c r="Q952" s="93"/>
      <c r="R952" s="93"/>
      <c r="S952" s="93"/>
      <c r="T952" s="93"/>
      <c r="U952" s="94">
        <f>SUM(MYCS[[#This Row],[FY26-27 sum (signed)]:[Cumulative spending to end FY 24/25]],MYCS[[#This Row],[Approved budget FY 25/26]])</f>
        <v>0</v>
      </c>
      <c r="V952" s="95">
        <f>MYCS[[#This Row],[Total Project Commitments]]-MYCS[[#This Row],[Total approved cost of the project by DC (Value in UGX)]]</f>
        <v>0</v>
      </c>
      <c r="W952" s="89"/>
      <c r="X952" s="89"/>
      <c r="Y952" s="89"/>
      <c r="Z952" s="96"/>
    </row>
    <row r="953" spans="1:26" ht="21" x14ac:dyDescent="0.45">
      <c r="A953" s="89"/>
      <c r="B953" s="90" t="str">
        <f ca="1">IFERROR(OFFSET(DC[[#Headers],[Code Project]],MATCH(MYCS[[#This Row],[Project Code and Name ]],DC[Code Project],0),-3),"")</f>
        <v/>
      </c>
      <c r="C953" s="89"/>
      <c r="D953" s="91" t="str">
        <f ca="1">IFERROR(OFFSET(DC[[#Headers],[Code Project]],MATCH(MYCS[[#This Row],[Project Code and Name ]],DC[Code Project],0),1),"")</f>
        <v/>
      </c>
      <c r="E953" s="92" t="str">
        <f ca="1">IFERROR(OFFSET(DC[[#Headers],[Code Project]],MATCH(MYCS[[#This Row],[Project Code and Name ]],DC[Code Project],0),6),"")</f>
        <v/>
      </c>
      <c r="F953" s="89"/>
      <c r="G953" s="89"/>
      <c r="H953" s="93"/>
      <c r="I953" s="93"/>
      <c r="J953" s="93"/>
      <c r="K953" s="93"/>
      <c r="L953" s="93"/>
      <c r="M953" s="93"/>
      <c r="N953" s="94">
        <f>J953+K953+L953+MYCS[[#This Row],[Non contractual commitments]]</f>
        <v>0</v>
      </c>
      <c r="O953" s="93"/>
      <c r="P953" s="93"/>
      <c r="Q953" s="93"/>
      <c r="R953" s="93"/>
      <c r="S953" s="93"/>
      <c r="T953" s="93"/>
      <c r="U953" s="94">
        <f>SUM(MYCS[[#This Row],[FY26-27 sum (signed)]:[Cumulative spending to end FY 24/25]],MYCS[[#This Row],[Approved budget FY 25/26]])</f>
        <v>0</v>
      </c>
      <c r="V953" s="95">
        <f>MYCS[[#This Row],[Total Project Commitments]]-MYCS[[#This Row],[Total approved cost of the project by DC (Value in UGX)]]</f>
        <v>0</v>
      </c>
      <c r="W953" s="89"/>
      <c r="X953" s="89"/>
      <c r="Y953" s="89"/>
      <c r="Z953" s="96"/>
    </row>
    <row r="954" spans="1:26" ht="21" x14ac:dyDescent="0.45">
      <c r="A954" s="89"/>
      <c r="B954" s="90" t="str">
        <f ca="1">IFERROR(OFFSET(DC[[#Headers],[Code Project]],MATCH(MYCS[[#This Row],[Project Code and Name ]],DC[Code Project],0),-3),"")</f>
        <v/>
      </c>
      <c r="C954" s="89"/>
      <c r="D954" s="91" t="str">
        <f ca="1">IFERROR(OFFSET(DC[[#Headers],[Code Project]],MATCH(MYCS[[#This Row],[Project Code and Name ]],DC[Code Project],0),1),"")</f>
        <v/>
      </c>
      <c r="E954" s="92" t="str">
        <f ca="1">IFERROR(OFFSET(DC[[#Headers],[Code Project]],MATCH(MYCS[[#This Row],[Project Code and Name ]],DC[Code Project],0),6),"")</f>
        <v/>
      </c>
      <c r="F954" s="89"/>
      <c r="G954" s="89"/>
      <c r="H954" s="93"/>
      <c r="I954" s="93"/>
      <c r="J954" s="93"/>
      <c r="K954" s="93"/>
      <c r="L954" s="93"/>
      <c r="M954" s="93"/>
      <c r="N954" s="94">
        <f>J954+K954+L954+MYCS[[#This Row],[Non contractual commitments]]</f>
        <v>0</v>
      </c>
      <c r="O954" s="93"/>
      <c r="P954" s="93"/>
      <c r="Q954" s="93"/>
      <c r="R954" s="93"/>
      <c r="S954" s="93"/>
      <c r="T954" s="93"/>
      <c r="U954" s="94">
        <f>SUM(MYCS[[#This Row],[FY26-27 sum (signed)]:[Cumulative spending to end FY 24/25]],MYCS[[#This Row],[Approved budget FY 25/26]])</f>
        <v>0</v>
      </c>
      <c r="V954" s="95">
        <f>MYCS[[#This Row],[Total Project Commitments]]-MYCS[[#This Row],[Total approved cost of the project by DC (Value in UGX)]]</f>
        <v>0</v>
      </c>
      <c r="W954" s="89"/>
      <c r="X954" s="89"/>
      <c r="Y954" s="89"/>
      <c r="Z954" s="96"/>
    </row>
    <row r="955" spans="1:26" ht="21" x14ac:dyDescent="0.45">
      <c r="A955" s="89"/>
      <c r="B955" s="90" t="str">
        <f ca="1">IFERROR(OFFSET(DC[[#Headers],[Code Project]],MATCH(MYCS[[#This Row],[Project Code and Name ]],DC[Code Project],0),-3),"")</f>
        <v/>
      </c>
      <c r="C955" s="89"/>
      <c r="D955" s="91" t="str">
        <f ca="1">IFERROR(OFFSET(DC[[#Headers],[Code Project]],MATCH(MYCS[[#This Row],[Project Code and Name ]],DC[Code Project],0),1),"")</f>
        <v/>
      </c>
      <c r="E955" s="92" t="str">
        <f ca="1">IFERROR(OFFSET(DC[[#Headers],[Code Project]],MATCH(MYCS[[#This Row],[Project Code and Name ]],DC[Code Project],0),6),"")</f>
        <v/>
      </c>
      <c r="F955" s="89"/>
      <c r="G955" s="89"/>
      <c r="H955" s="93"/>
      <c r="I955" s="93"/>
      <c r="J955" s="93"/>
      <c r="K955" s="93"/>
      <c r="L955" s="93"/>
      <c r="M955" s="93"/>
      <c r="N955" s="94">
        <f>J955+K955+L955+MYCS[[#This Row],[Non contractual commitments]]</f>
        <v>0</v>
      </c>
      <c r="O955" s="93"/>
      <c r="P955" s="93"/>
      <c r="Q955" s="93"/>
      <c r="R955" s="93"/>
      <c r="S955" s="93"/>
      <c r="T955" s="93"/>
      <c r="U955" s="94">
        <f>SUM(MYCS[[#This Row],[FY26-27 sum (signed)]:[Cumulative spending to end FY 24/25]],MYCS[[#This Row],[Approved budget FY 25/26]])</f>
        <v>0</v>
      </c>
      <c r="V955" s="95">
        <f>MYCS[[#This Row],[Total Project Commitments]]-MYCS[[#This Row],[Total approved cost of the project by DC (Value in UGX)]]</f>
        <v>0</v>
      </c>
      <c r="W955" s="89"/>
      <c r="X955" s="89"/>
      <c r="Y955" s="89"/>
      <c r="Z955" s="96"/>
    </row>
    <row r="956" spans="1:26" ht="21" x14ac:dyDescent="0.45">
      <c r="A956" s="89"/>
      <c r="B956" s="90" t="str">
        <f ca="1">IFERROR(OFFSET(DC[[#Headers],[Code Project]],MATCH(MYCS[[#This Row],[Project Code and Name ]],DC[Code Project],0),-3),"")</f>
        <v/>
      </c>
      <c r="C956" s="89"/>
      <c r="D956" s="91" t="str">
        <f ca="1">IFERROR(OFFSET(DC[[#Headers],[Code Project]],MATCH(MYCS[[#This Row],[Project Code and Name ]],DC[Code Project],0),1),"")</f>
        <v/>
      </c>
      <c r="E956" s="92" t="str">
        <f ca="1">IFERROR(OFFSET(DC[[#Headers],[Code Project]],MATCH(MYCS[[#This Row],[Project Code and Name ]],DC[Code Project],0),6),"")</f>
        <v/>
      </c>
      <c r="F956" s="89"/>
      <c r="G956" s="89"/>
      <c r="H956" s="93"/>
      <c r="I956" s="93"/>
      <c r="J956" s="93"/>
      <c r="K956" s="93"/>
      <c r="L956" s="93"/>
      <c r="M956" s="93"/>
      <c r="N956" s="94">
        <f>J956+K956+L956+MYCS[[#This Row],[Non contractual commitments]]</f>
        <v>0</v>
      </c>
      <c r="O956" s="93"/>
      <c r="P956" s="93"/>
      <c r="Q956" s="93"/>
      <c r="R956" s="93"/>
      <c r="S956" s="93"/>
      <c r="T956" s="93"/>
      <c r="U956" s="94">
        <f>SUM(MYCS[[#This Row],[FY26-27 sum (signed)]:[Cumulative spending to end FY 24/25]],MYCS[[#This Row],[Approved budget FY 25/26]])</f>
        <v>0</v>
      </c>
      <c r="V956" s="95">
        <f>MYCS[[#This Row],[Total Project Commitments]]-MYCS[[#This Row],[Total approved cost of the project by DC (Value in UGX)]]</f>
        <v>0</v>
      </c>
      <c r="W956" s="89"/>
      <c r="X956" s="89"/>
      <c r="Y956" s="89"/>
      <c r="Z956" s="96"/>
    </row>
    <row r="957" spans="1:26" ht="21" x14ac:dyDescent="0.45">
      <c r="A957" s="89"/>
      <c r="B957" s="90" t="str">
        <f ca="1">IFERROR(OFFSET(DC[[#Headers],[Code Project]],MATCH(MYCS[[#This Row],[Project Code and Name ]],DC[Code Project],0),-3),"")</f>
        <v/>
      </c>
      <c r="C957" s="89"/>
      <c r="D957" s="91" t="str">
        <f ca="1">IFERROR(OFFSET(DC[[#Headers],[Code Project]],MATCH(MYCS[[#This Row],[Project Code and Name ]],DC[Code Project],0),1),"")</f>
        <v/>
      </c>
      <c r="E957" s="92" t="str">
        <f ca="1">IFERROR(OFFSET(DC[[#Headers],[Code Project]],MATCH(MYCS[[#This Row],[Project Code and Name ]],DC[Code Project],0),6),"")</f>
        <v/>
      </c>
      <c r="F957" s="89"/>
      <c r="G957" s="89"/>
      <c r="H957" s="93"/>
      <c r="I957" s="93"/>
      <c r="J957" s="93"/>
      <c r="K957" s="93"/>
      <c r="L957" s="93"/>
      <c r="M957" s="93"/>
      <c r="N957" s="94">
        <f>J957+K957+L957+MYCS[[#This Row],[Non contractual commitments]]</f>
        <v>0</v>
      </c>
      <c r="O957" s="93"/>
      <c r="P957" s="93"/>
      <c r="Q957" s="93"/>
      <c r="R957" s="93"/>
      <c r="S957" s="93"/>
      <c r="T957" s="93"/>
      <c r="U957" s="94">
        <f>SUM(MYCS[[#This Row],[FY26-27 sum (signed)]:[Cumulative spending to end FY 24/25]],MYCS[[#This Row],[Approved budget FY 25/26]])</f>
        <v>0</v>
      </c>
      <c r="V957" s="95">
        <f>MYCS[[#This Row],[Total Project Commitments]]-MYCS[[#This Row],[Total approved cost of the project by DC (Value in UGX)]]</f>
        <v>0</v>
      </c>
      <c r="W957" s="89"/>
      <c r="X957" s="89"/>
      <c r="Y957" s="89"/>
      <c r="Z957" s="96"/>
    </row>
    <row r="958" spans="1:26" ht="21" x14ac:dyDescent="0.45">
      <c r="A958" s="89"/>
      <c r="B958" s="90" t="str">
        <f ca="1">IFERROR(OFFSET(DC[[#Headers],[Code Project]],MATCH(MYCS[[#This Row],[Project Code and Name ]],DC[Code Project],0),-3),"")</f>
        <v/>
      </c>
      <c r="C958" s="89"/>
      <c r="D958" s="91" t="str">
        <f ca="1">IFERROR(OFFSET(DC[[#Headers],[Code Project]],MATCH(MYCS[[#This Row],[Project Code and Name ]],DC[Code Project],0),1),"")</f>
        <v/>
      </c>
      <c r="E958" s="92" t="str">
        <f ca="1">IFERROR(OFFSET(DC[[#Headers],[Code Project]],MATCH(MYCS[[#This Row],[Project Code and Name ]],DC[Code Project],0),6),"")</f>
        <v/>
      </c>
      <c r="F958" s="89"/>
      <c r="G958" s="89"/>
      <c r="H958" s="93"/>
      <c r="I958" s="93"/>
      <c r="J958" s="93"/>
      <c r="K958" s="93"/>
      <c r="L958" s="93"/>
      <c r="M958" s="93"/>
      <c r="N958" s="94">
        <f>J958+K958+L958+MYCS[[#This Row],[Non contractual commitments]]</f>
        <v>0</v>
      </c>
      <c r="O958" s="93"/>
      <c r="P958" s="93"/>
      <c r="Q958" s="93"/>
      <c r="R958" s="93"/>
      <c r="S958" s="93"/>
      <c r="T958" s="93"/>
      <c r="U958" s="94">
        <f>SUM(MYCS[[#This Row],[FY26-27 sum (signed)]:[Cumulative spending to end FY 24/25]],MYCS[[#This Row],[Approved budget FY 25/26]])</f>
        <v>0</v>
      </c>
      <c r="V958" s="95">
        <f>MYCS[[#This Row],[Total Project Commitments]]-MYCS[[#This Row],[Total approved cost of the project by DC (Value in UGX)]]</f>
        <v>0</v>
      </c>
      <c r="W958" s="89"/>
      <c r="X958" s="89"/>
      <c r="Y958" s="89"/>
      <c r="Z958" s="96"/>
    </row>
    <row r="959" spans="1:26" ht="21" x14ac:dyDescent="0.45">
      <c r="A959" s="89"/>
      <c r="B959" s="90" t="str">
        <f ca="1">IFERROR(OFFSET(DC[[#Headers],[Code Project]],MATCH(MYCS[[#This Row],[Project Code and Name ]],DC[Code Project],0),-3),"")</f>
        <v/>
      </c>
      <c r="C959" s="89"/>
      <c r="D959" s="91" t="str">
        <f ca="1">IFERROR(OFFSET(DC[[#Headers],[Code Project]],MATCH(MYCS[[#This Row],[Project Code and Name ]],DC[Code Project],0),1),"")</f>
        <v/>
      </c>
      <c r="E959" s="92" t="str">
        <f ca="1">IFERROR(OFFSET(DC[[#Headers],[Code Project]],MATCH(MYCS[[#This Row],[Project Code and Name ]],DC[Code Project],0),6),"")</f>
        <v/>
      </c>
      <c r="F959" s="89"/>
      <c r="G959" s="89"/>
      <c r="H959" s="93"/>
      <c r="I959" s="93"/>
      <c r="J959" s="93"/>
      <c r="K959" s="93"/>
      <c r="L959" s="93"/>
      <c r="M959" s="93"/>
      <c r="N959" s="94">
        <f>J959+K959+L959+MYCS[[#This Row],[Non contractual commitments]]</f>
        <v>0</v>
      </c>
      <c r="O959" s="93"/>
      <c r="P959" s="93"/>
      <c r="Q959" s="93"/>
      <c r="R959" s="93"/>
      <c r="S959" s="93"/>
      <c r="T959" s="93"/>
      <c r="U959" s="94">
        <f>SUM(MYCS[[#This Row],[FY26-27 sum (signed)]:[Cumulative spending to end FY 24/25]],MYCS[[#This Row],[Approved budget FY 25/26]])</f>
        <v>0</v>
      </c>
      <c r="V959" s="95">
        <f>MYCS[[#This Row],[Total Project Commitments]]-MYCS[[#This Row],[Total approved cost of the project by DC (Value in UGX)]]</f>
        <v>0</v>
      </c>
      <c r="W959" s="89"/>
      <c r="X959" s="89"/>
      <c r="Y959" s="89"/>
      <c r="Z959" s="96"/>
    </row>
    <row r="960" spans="1:26" ht="21" x14ac:dyDescent="0.45">
      <c r="A960" s="89"/>
      <c r="B960" s="90" t="str">
        <f ca="1">IFERROR(OFFSET(DC[[#Headers],[Code Project]],MATCH(MYCS[[#This Row],[Project Code and Name ]],DC[Code Project],0),-3),"")</f>
        <v/>
      </c>
      <c r="C960" s="89"/>
      <c r="D960" s="91" t="str">
        <f ca="1">IFERROR(OFFSET(DC[[#Headers],[Code Project]],MATCH(MYCS[[#This Row],[Project Code and Name ]],DC[Code Project],0),1),"")</f>
        <v/>
      </c>
      <c r="E960" s="92" t="str">
        <f ca="1">IFERROR(OFFSET(DC[[#Headers],[Code Project]],MATCH(MYCS[[#This Row],[Project Code and Name ]],DC[Code Project],0),6),"")</f>
        <v/>
      </c>
      <c r="F960" s="89"/>
      <c r="G960" s="89"/>
      <c r="H960" s="93"/>
      <c r="I960" s="93"/>
      <c r="J960" s="93"/>
      <c r="K960" s="93"/>
      <c r="L960" s="93"/>
      <c r="M960" s="93"/>
      <c r="N960" s="94">
        <f>J960+K960+L960+MYCS[[#This Row],[Non contractual commitments]]</f>
        <v>0</v>
      </c>
      <c r="O960" s="93"/>
      <c r="P960" s="93"/>
      <c r="Q960" s="93"/>
      <c r="R960" s="93"/>
      <c r="S960" s="93"/>
      <c r="T960" s="93"/>
      <c r="U960" s="94">
        <f>SUM(MYCS[[#This Row],[FY26-27 sum (signed)]:[Cumulative spending to end FY 24/25]],MYCS[[#This Row],[Approved budget FY 25/26]])</f>
        <v>0</v>
      </c>
      <c r="V960" s="95">
        <f>MYCS[[#This Row],[Total Project Commitments]]-MYCS[[#This Row],[Total approved cost of the project by DC (Value in UGX)]]</f>
        <v>0</v>
      </c>
      <c r="W960" s="89"/>
      <c r="X960" s="89"/>
      <c r="Y960" s="89"/>
      <c r="Z960" s="96"/>
    </row>
    <row r="961" spans="1:26" ht="21" x14ac:dyDescent="0.45">
      <c r="A961" s="89"/>
      <c r="B961" s="90" t="str">
        <f ca="1">IFERROR(OFFSET(DC[[#Headers],[Code Project]],MATCH(MYCS[[#This Row],[Project Code and Name ]],DC[Code Project],0),-3),"")</f>
        <v/>
      </c>
      <c r="C961" s="89"/>
      <c r="D961" s="91" t="str">
        <f ca="1">IFERROR(OFFSET(DC[[#Headers],[Code Project]],MATCH(MYCS[[#This Row],[Project Code and Name ]],DC[Code Project],0),1),"")</f>
        <v/>
      </c>
      <c r="E961" s="92" t="str">
        <f ca="1">IFERROR(OFFSET(DC[[#Headers],[Code Project]],MATCH(MYCS[[#This Row],[Project Code and Name ]],DC[Code Project],0),6),"")</f>
        <v/>
      </c>
      <c r="F961" s="89"/>
      <c r="G961" s="89"/>
      <c r="H961" s="93"/>
      <c r="I961" s="93"/>
      <c r="J961" s="93"/>
      <c r="K961" s="93"/>
      <c r="L961" s="93"/>
      <c r="M961" s="93"/>
      <c r="N961" s="94">
        <f>J961+K961+L961+MYCS[[#This Row],[Non contractual commitments]]</f>
        <v>0</v>
      </c>
      <c r="O961" s="93"/>
      <c r="P961" s="93"/>
      <c r="Q961" s="93"/>
      <c r="R961" s="93"/>
      <c r="S961" s="93"/>
      <c r="T961" s="93"/>
      <c r="U961" s="94">
        <f>SUM(MYCS[[#This Row],[FY26-27 sum (signed)]:[Cumulative spending to end FY 24/25]],MYCS[[#This Row],[Approved budget FY 25/26]])</f>
        <v>0</v>
      </c>
      <c r="V961" s="95">
        <f>MYCS[[#This Row],[Total Project Commitments]]-MYCS[[#This Row],[Total approved cost of the project by DC (Value in UGX)]]</f>
        <v>0</v>
      </c>
      <c r="W961" s="89"/>
      <c r="X961" s="89"/>
      <c r="Y961" s="89"/>
      <c r="Z961" s="96"/>
    </row>
    <row r="962" spans="1:26" ht="21" x14ac:dyDescent="0.45">
      <c r="A962" s="89"/>
      <c r="B962" s="90" t="str">
        <f ca="1">IFERROR(OFFSET(DC[[#Headers],[Code Project]],MATCH(MYCS[[#This Row],[Project Code and Name ]],DC[Code Project],0),-3),"")</f>
        <v/>
      </c>
      <c r="C962" s="89"/>
      <c r="D962" s="91" t="str">
        <f ca="1">IFERROR(OFFSET(DC[[#Headers],[Code Project]],MATCH(MYCS[[#This Row],[Project Code and Name ]],DC[Code Project],0),1),"")</f>
        <v/>
      </c>
      <c r="E962" s="92" t="str">
        <f ca="1">IFERROR(OFFSET(DC[[#Headers],[Code Project]],MATCH(MYCS[[#This Row],[Project Code and Name ]],DC[Code Project],0),6),"")</f>
        <v/>
      </c>
      <c r="F962" s="89"/>
      <c r="G962" s="89"/>
      <c r="H962" s="93"/>
      <c r="I962" s="93"/>
      <c r="J962" s="93"/>
      <c r="K962" s="93"/>
      <c r="L962" s="93"/>
      <c r="M962" s="93"/>
      <c r="N962" s="94">
        <f>J962+K962+L962+MYCS[[#This Row],[Non contractual commitments]]</f>
        <v>0</v>
      </c>
      <c r="O962" s="93"/>
      <c r="P962" s="93"/>
      <c r="Q962" s="93"/>
      <c r="R962" s="93"/>
      <c r="S962" s="93"/>
      <c r="T962" s="93"/>
      <c r="U962" s="94">
        <f>SUM(MYCS[[#This Row],[FY26-27 sum (signed)]:[Cumulative spending to end FY 24/25]],MYCS[[#This Row],[Approved budget FY 25/26]])</f>
        <v>0</v>
      </c>
      <c r="V962" s="95">
        <f>MYCS[[#This Row],[Total Project Commitments]]-MYCS[[#This Row],[Total approved cost of the project by DC (Value in UGX)]]</f>
        <v>0</v>
      </c>
      <c r="W962" s="89"/>
      <c r="X962" s="89"/>
      <c r="Y962" s="89"/>
      <c r="Z962" s="96"/>
    </row>
    <row r="963" spans="1:26" ht="21" x14ac:dyDescent="0.45">
      <c r="A963" s="89"/>
      <c r="B963" s="90" t="str">
        <f ca="1">IFERROR(OFFSET(DC[[#Headers],[Code Project]],MATCH(MYCS[[#This Row],[Project Code and Name ]],DC[Code Project],0),-3),"")</f>
        <v/>
      </c>
      <c r="C963" s="89"/>
      <c r="D963" s="91" t="str">
        <f ca="1">IFERROR(OFFSET(DC[[#Headers],[Code Project]],MATCH(MYCS[[#This Row],[Project Code and Name ]],DC[Code Project],0),1),"")</f>
        <v/>
      </c>
      <c r="E963" s="92" t="str">
        <f ca="1">IFERROR(OFFSET(DC[[#Headers],[Code Project]],MATCH(MYCS[[#This Row],[Project Code and Name ]],DC[Code Project],0),6),"")</f>
        <v/>
      </c>
      <c r="F963" s="89"/>
      <c r="G963" s="89"/>
      <c r="H963" s="93"/>
      <c r="I963" s="93"/>
      <c r="J963" s="93"/>
      <c r="K963" s="93"/>
      <c r="L963" s="93"/>
      <c r="M963" s="93"/>
      <c r="N963" s="94">
        <f>J963+K963+L963+MYCS[[#This Row],[Non contractual commitments]]</f>
        <v>0</v>
      </c>
      <c r="O963" s="93"/>
      <c r="P963" s="93"/>
      <c r="Q963" s="93"/>
      <c r="R963" s="93"/>
      <c r="S963" s="93"/>
      <c r="T963" s="93"/>
      <c r="U963" s="94">
        <f>SUM(MYCS[[#This Row],[FY26-27 sum (signed)]:[Cumulative spending to end FY 24/25]],MYCS[[#This Row],[Approved budget FY 25/26]])</f>
        <v>0</v>
      </c>
      <c r="V963" s="95">
        <f>MYCS[[#This Row],[Total Project Commitments]]-MYCS[[#This Row],[Total approved cost of the project by DC (Value in UGX)]]</f>
        <v>0</v>
      </c>
      <c r="W963" s="89"/>
      <c r="X963" s="89"/>
      <c r="Y963" s="89"/>
      <c r="Z963" s="96"/>
    </row>
    <row r="964" spans="1:26" ht="21" x14ac:dyDescent="0.45">
      <c r="A964" s="89"/>
      <c r="B964" s="90" t="str">
        <f ca="1">IFERROR(OFFSET(DC[[#Headers],[Code Project]],MATCH(MYCS[[#This Row],[Project Code and Name ]],DC[Code Project],0),-3),"")</f>
        <v/>
      </c>
      <c r="C964" s="89"/>
      <c r="D964" s="91" t="str">
        <f ca="1">IFERROR(OFFSET(DC[[#Headers],[Code Project]],MATCH(MYCS[[#This Row],[Project Code and Name ]],DC[Code Project],0),1),"")</f>
        <v/>
      </c>
      <c r="E964" s="92" t="str">
        <f ca="1">IFERROR(OFFSET(DC[[#Headers],[Code Project]],MATCH(MYCS[[#This Row],[Project Code and Name ]],DC[Code Project],0),6),"")</f>
        <v/>
      </c>
      <c r="F964" s="89"/>
      <c r="G964" s="89"/>
      <c r="H964" s="93"/>
      <c r="I964" s="93"/>
      <c r="J964" s="93"/>
      <c r="K964" s="93"/>
      <c r="L964" s="93"/>
      <c r="M964" s="93"/>
      <c r="N964" s="94">
        <f>J964+K964+L964+MYCS[[#This Row],[Non contractual commitments]]</f>
        <v>0</v>
      </c>
      <c r="O964" s="93"/>
      <c r="P964" s="93"/>
      <c r="Q964" s="93"/>
      <c r="R964" s="93"/>
      <c r="S964" s="93"/>
      <c r="T964" s="93"/>
      <c r="U964" s="94">
        <f>SUM(MYCS[[#This Row],[FY26-27 sum (signed)]:[Cumulative spending to end FY 24/25]],MYCS[[#This Row],[Approved budget FY 25/26]])</f>
        <v>0</v>
      </c>
      <c r="V964" s="95">
        <f>MYCS[[#This Row],[Total Project Commitments]]-MYCS[[#This Row],[Total approved cost of the project by DC (Value in UGX)]]</f>
        <v>0</v>
      </c>
      <c r="W964" s="89"/>
      <c r="X964" s="89"/>
      <c r="Y964" s="89"/>
      <c r="Z964" s="96"/>
    </row>
    <row r="965" spans="1:26" ht="21" x14ac:dyDescent="0.45">
      <c r="A965" s="89"/>
      <c r="B965" s="90" t="str">
        <f ca="1">IFERROR(OFFSET(DC[[#Headers],[Code Project]],MATCH(MYCS[[#This Row],[Project Code and Name ]],DC[Code Project],0),-3),"")</f>
        <v/>
      </c>
      <c r="C965" s="89"/>
      <c r="D965" s="91" t="str">
        <f ca="1">IFERROR(OFFSET(DC[[#Headers],[Code Project]],MATCH(MYCS[[#This Row],[Project Code and Name ]],DC[Code Project],0),1),"")</f>
        <v/>
      </c>
      <c r="E965" s="92" t="str">
        <f ca="1">IFERROR(OFFSET(DC[[#Headers],[Code Project]],MATCH(MYCS[[#This Row],[Project Code and Name ]],DC[Code Project],0),6),"")</f>
        <v/>
      </c>
      <c r="F965" s="89"/>
      <c r="G965" s="89"/>
      <c r="H965" s="93"/>
      <c r="I965" s="93"/>
      <c r="J965" s="93"/>
      <c r="K965" s="93"/>
      <c r="L965" s="93"/>
      <c r="M965" s="93"/>
      <c r="N965" s="94">
        <f>J965+K965+L965+MYCS[[#This Row],[Non contractual commitments]]</f>
        <v>0</v>
      </c>
      <c r="O965" s="93"/>
      <c r="P965" s="93"/>
      <c r="Q965" s="93"/>
      <c r="R965" s="93"/>
      <c r="S965" s="93"/>
      <c r="T965" s="93"/>
      <c r="U965" s="94">
        <f>SUM(MYCS[[#This Row],[FY26-27 sum (signed)]:[Cumulative spending to end FY 24/25]],MYCS[[#This Row],[Approved budget FY 25/26]])</f>
        <v>0</v>
      </c>
      <c r="V965" s="95">
        <f>MYCS[[#This Row],[Total Project Commitments]]-MYCS[[#This Row],[Total approved cost of the project by DC (Value in UGX)]]</f>
        <v>0</v>
      </c>
      <c r="W965" s="89"/>
      <c r="X965" s="89"/>
      <c r="Y965" s="89"/>
      <c r="Z965" s="96"/>
    </row>
    <row r="966" spans="1:26" ht="21" x14ac:dyDescent="0.45">
      <c r="A966" s="89"/>
      <c r="B966" s="90" t="str">
        <f ca="1">IFERROR(OFFSET(DC[[#Headers],[Code Project]],MATCH(MYCS[[#This Row],[Project Code and Name ]],DC[Code Project],0),-3),"")</f>
        <v/>
      </c>
      <c r="C966" s="89"/>
      <c r="D966" s="91" t="str">
        <f ca="1">IFERROR(OFFSET(DC[[#Headers],[Code Project]],MATCH(MYCS[[#This Row],[Project Code and Name ]],DC[Code Project],0),1),"")</f>
        <v/>
      </c>
      <c r="E966" s="92" t="str">
        <f ca="1">IFERROR(OFFSET(DC[[#Headers],[Code Project]],MATCH(MYCS[[#This Row],[Project Code and Name ]],DC[Code Project],0),6),"")</f>
        <v/>
      </c>
      <c r="F966" s="89"/>
      <c r="G966" s="89"/>
      <c r="H966" s="93"/>
      <c r="I966" s="93"/>
      <c r="J966" s="93"/>
      <c r="K966" s="93"/>
      <c r="L966" s="93"/>
      <c r="M966" s="93"/>
      <c r="N966" s="94">
        <f>J966+K966+L966+MYCS[[#This Row],[Non contractual commitments]]</f>
        <v>0</v>
      </c>
      <c r="O966" s="93"/>
      <c r="P966" s="93"/>
      <c r="Q966" s="93"/>
      <c r="R966" s="93"/>
      <c r="S966" s="93"/>
      <c r="T966" s="93"/>
      <c r="U966" s="94">
        <f>SUM(MYCS[[#This Row],[FY26-27 sum (signed)]:[Cumulative spending to end FY 24/25]],MYCS[[#This Row],[Approved budget FY 25/26]])</f>
        <v>0</v>
      </c>
      <c r="V966" s="95">
        <f>MYCS[[#This Row],[Total Project Commitments]]-MYCS[[#This Row],[Total approved cost of the project by DC (Value in UGX)]]</f>
        <v>0</v>
      </c>
      <c r="W966" s="89"/>
      <c r="X966" s="89"/>
      <c r="Y966" s="89"/>
      <c r="Z966" s="96"/>
    </row>
    <row r="967" spans="1:26" ht="21" x14ac:dyDescent="0.45">
      <c r="A967" s="89"/>
      <c r="B967" s="90" t="str">
        <f ca="1">IFERROR(OFFSET(DC[[#Headers],[Code Project]],MATCH(MYCS[[#This Row],[Project Code and Name ]],DC[Code Project],0),-3),"")</f>
        <v/>
      </c>
      <c r="C967" s="89"/>
      <c r="D967" s="91" t="str">
        <f ca="1">IFERROR(OFFSET(DC[[#Headers],[Code Project]],MATCH(MYCS[[#This Row],[Project Code and Name ]],DC[Code Project],0),1),"")</f>
        <v/>
      </c>
      <c r="E967" s="92" t="str">
        <f ca="1">IFERROR(OFFSET(DC[[#Headers],[Code Project]],MATCH(MYCS[[#This Row],[Project Code and Name ]],DC[Code Project],0),6),"")</f>
        <v/>
      </c>
      <c r="F967" s="89"/>
      <c r="G967" s="89"/>
      <c r="H967" s="93"/>
      <c r="I967" s="93"/>
      <c r="J967" s="93"/>
      <c r="K967" s="93"/>
      <c r="L967" s="93"/>
      <c r="M967" s="93"/>
      <c r="N967" s="94">
        <f>J967+K967+L967+MYCS[[#This Row],[Non contractual commitments]]</f>
        <v>0</v>
      </c>
      <c r="O967" s="93"/>
      <c r="P967" s="93"/>
      <c r="Q967" s="93"/>
      <c r="R967" s="93"/>
      <c r="S967" s="93"/>
      <c r="T967" s="93"/>
      <c r="U967" s="94">
        <f>SUM(MYCS[[#This Row],[FY26-27 sum (signed)]:[Cumulative spending to end FY 24/25]],MYCS[[#This Row],[Approved budget FY 25/26]])</f>
        <v>0</v>
      </c>
      <c r="V967" s="95">
        <f>MYCS[[#This Row],[Total Project Commitments]]-MYCS[[#This Row],[Total approved cost of the project by DC (Value in UGX)]]</f>
        <v>0</v>
      </c>
      <c r="W967" s="89"/>
      <c r="X967" s="89"/>
      <c r="Y967" s="89"/>
      <c r="Z967" s="96"/>
    </row>
    <row r="968" spans="1:26" ht="21" x14ac:dyDescent="0.45">
      <c r="A968" s="89"/>
      <c r="B968" s="90" t="str">
        <f ca="1">IFERROR(OFFSET(DC[[#Headers],[Code Project]],MATCH(MYCS[[#This Row],[Project Code and Name ]],DC[Code Project],0),-3),"")</f>
        <v/>
      </c>
      <c r="C968" s="89"/>
      <c r="D968" s="91" t="str">
        <f ca="1">IFERROR(OFFSET(DC[[#Headers],[Code Project]],MATCH(MYCS[[#This Row],[Project Code and Name ]],DC[Code Project],0),1),"")</f>
        <v/>
      </c>
      <c r="E968" s="92" t="str">
        <f ca="1">IFERROR(OFFSET(DC[[#Headers],[Code Project]],MATCH(MYCS[[#This Row],[Project Code and Name ]],DC[Code Project],0),6),"")</f>
        <v/>
      </c>
      <c r="F968" s="89"/>
      <c r="G968" s="89"/>
      <c r="H968" s="93"/>
      <c r="I968" s="93"/>
      <c r="J968" s="93"/>
      <c r="K968" s="93"/>
      <c r="L968" s="93"/>
      <c r="M968" s="93"/>
      <c r="N968" s="94">
        <f>J968+K968+L968+MYCS[[#This Row],[Non contractual commitments]]</f>
        <v>0</v>
      </c>
      <c r="O968" s="93"/>
      <c r="P968" s="93"/>
      <c r="Q968" s="93"/>
      <c r="R968" s="93"/>
      <c r="S968" s="93"/>
      <c r="T968" s="93"/>
      <c r="U968" s="94">
        <f>SUM(MYCS[[#This Row],[FY26-27 sum (signed)]:[Cumulative spending to end FY 24/25]],MYCS[[#This Row],[Approved budget FY 25/26]])</f>
        <v>0</v>
      </c>
      <c r="V968" s="95">
        <f>MYCS[[#This Row],[Total Project Commitments]]-MYCS[[#This Row],[Total approved cost of the project by DC (Value in UGX)]]</f>
        <v>0</v>
      </c>
      <c r="W968" s="89"/>
      <c r="X968" s="89"/>
      <c r="Y968" s="89"/>
      <c r="Z968" s="96"/>
    </row>
    <row r="969" spans="1:26" ht="21" x14ac:dyDescent="0.45">
      <c r="A969" s="89"/>
      <c r="B969" s="90" t="str">
        <f ca="1">IFERROR(OFFSET(DC[[#Headers],[Code Project]],MATCH(MYCS[[#This Row],[Project Code and Name ]],DC[Code Project],0),-3),"")</f>
        <v/>
      </c>
      <c r="C969" s="89"/>
      <c r="D969" s="91" t="str">
        <f ca="1">IFERROR(OFFSET(DC[[#Headers],[Code Project]],MATCH(MYCS[[#This Row],[Project Code and Name ]],DC[Code Project],0),1),"")</f>
        <v/>
      </c>
      <c r="E969" s="92" t="str">
        <f ca="1">IFERROR(OFFSET(DC[[#Headers],[Code Project]],MATCH(MYCS[[#This Row],[Project Code and Name ]],DC[Code Project],0),6),"")</f>
        <v/>
      </c>
      <c r="F969" s="89"/>
      <c r="G969" s="89"/>
      <c r="H969" s="93"/>
      <c r="I969" s="93"/>
      <c r="J969" s="93"/>
      <c r="K969" s="93"/>
      <c r="L969" s="93"/>
      <c r="M969" s="93"/>
      <c r="N969" s="94">
        <f>J969+K969+L969+MYCS[[#This Row],[Non contractual commitments]]</f>
        <v>0</v>
      </c>
      <c r="O969" s="93"/>
      <c r="P969" s="93"/>
      <c r="Q969" s="93"/>
      <c r="R969" s="93"/>
      <c r="S969" s="93"/>
      <c r="T969" s="93"/>
      <c r="U969" s="94">
        <f>SUM(MYCS[[#This Row],[FY26-27 sum (signed)]:[Cumulative spending to end FY 24/25]],MYCS[[#This Row],[Approved budget FY 25/26]])</f>
        <v>0</v>
      </c>
      <c r="V969" s="95">
        <f>MYCS[[#This Row],[Total Project Commitments]]-MYCS[[#This Row],[Total approved cost of the project by DC (Value in UGX)]]</f>
        <v>0</v>
      </c>
      <c r="W969" s="89"/>
      <c r="X969" s="89"/>
      <c r="Y969" s="89"/>
      <c r="Z969" s="96"/>
    </row>
    <row r="970" spans="1:26" ht="21" x14ac:dyDescent="0.45">
      <c r="A970" s="89"/>
      <c r="B970" s="90" t="str">
        <f ca="1">IFERROR(OFFSET(DC[[#Headers],[Code Project]],MATCH(MYCS[[#This Row],[Project Code and Name ]],DC[Code Project],0),-3),"")</f>
        <v/>
      </c>
      <c r="C970" s="89"/>
      <c r="D970" s="91" t="str">
        <f ca="1">IFERROR(OFFSET(DC[[#Headers],[Code Project]],MATCH(MYCS[[#This Row],[Project Code and Name ]],DC[Code Project],0),1),"")</f>
        <v/>
      </c>
      <c r="E970" s="92" t="str">
        <f ca="1">IFERROR(OFFSET(DC[[#Headers],[Code Project]],MATCH(MYCS[[#This Row],[Project Code and Name ]],DC[Code Project],0),6),"")</f>
        <v/>
      </c>
      <c r="F970" s="89"/>
      <c r="G970" s="89"/>
      <c r="H970" s="93"/>
      <c r="I970" s="93"/>
      <c r="J970" s="93"/>
      <c r="K970" s="93"/>
      <c r="L970" s="93"/>
      <c r="M970" s="93"/>
      <c r="N970" s="94">
        <f>J970+K970+L970+MYCS[[#This Row],[Non contractual commitments]]</f>
        <v>0</v>
      </c>
      <c r="O970" s="93"/>
      <c r="P970" s="93"/>
      <c r="Q970" s="93"/>
      <c r="R970" s="93"/>
      <c r="S970" s="93"/>
      <c r="T970" s="93"/>
      <c r="U970" s="94">
        <f>SUM(MYCS[[#This Row],[FY26-27 sum (signed)]:[Cumulative spending to end FY 24/25]],MYCS[[#This Row],[Approved budget FY 25/26]])</f>
        <v>0</v>
      </c>
      <c r="V970" s="95">
        <f>MYCS[[#This Row],[Total Project Commitments]]-MYCS[[#This Row],[Total approved cost of the project by DC (Value in UGX)]]</f>
        <v>0</v>
      </c>
      <c r="W970" s="89"/>
      <c r="X970" s="89"/>
      <c r="Y970" s="89"/>
      <c r="Z970" s="96"/>
    </row>
    <row r="971" spans="1:26" ht="21" x14ac:dyDescent="0.45">
      <c r="A971" s="89"/>
      <c r="B971" s="90" t="str">
        <f ca="1">IFERROR(OFFSET(DC[[#Headers],[Code Project]],MATCH(MYCS[[#This Row],[Project Code and Name ]],DC[Code Project],0),-3),"")</f>
        <v/>
      </c>
      <c r="C971" s="89"/>
      <c r="D971" s="91" t="str">
        <f ca="1">IFERROR(OFFSET(DC[[#Headers],[Code Project]],MATCH(MYCS[[#This Row],[Project Code and Name ]],DC[Code Project],0),1),"")</f>
        <v/>
      </c>
      <c r="E971" s="92" t="str">
        <f ca="1">IFERROR(OFFSET(DC[[#Headers],[Code Project]],MATCH(MYCS[[#This Row],[Project Code and Name ]],DC[Code Project],0),6),"")</f>
        <v/>
      </c>
      <c r="F971" s="89"/>
      <c r="G971" s="89"/>
      <c r="H971" s="93"/>
      <c r="I971" s="93"/>
      <c r="J971" s="93"/>
      <c r="K971" s="93"/>
      <c r="L971" s="93"/>
      <c r="M971" s="93"/>
      <c r="N971" s="94">
        <f>J971+K971+L971+MYCS[[#This Row],[Non contractual commitments]]</f>
        <v>0</v>
      </c>
      <c r="O971" s="93"/>
      <c r="P971" s="93"/>
      <c r="Q971" s="93"/>
      <c r="R971" s="93"/>
      <c r="S971" s="93"/>
      <c r="T971" s="93"/>
      <c r="U971" s="94">
        <f>SUM(MYCS[[#This Row],[FY26-27 sum (signed)]:[Cumulative spending to end FY 24/25]],MYCS[[#This Row],[Approved budget FY 25/26]])</f>
        <v>0</v>
      </c>
      <c r="V971" s="95">
        <f>MYCS[[#This Row],[Total Project Commitments]]-MYCS[[#This Row],[Total approved cost of the project by DC (Value in UGX)]]</f>
        <v>0</v>
      </c>
      <c r="W971" s="89"/>
      <c r="X971" s="89"/>
      <c r="Y971" s="89"/>
      <c r="Z971" s="96"/>
    </row>
    <row r="972" spans="1:26" ht="21" x14ac:dyDescent="0.45">
      <c r="A972" s="89"/>
      <c r="B972" s="90" t="str">
        <f ca="1">IFERROR(OFFSET(DC[[#Headers],[Code Project]],MATCH(MYCS[[#This Row],[Project Code and Name ]],DC[Code Project],0),-3),"")</f>
        <v/>
      </c>
      <c r="C972" s="89"/>
      <c r="D972" s="91" t="str">
        <f ca="1">IFERROR(OFFSET(DC[[#Headers],[Code Project]],MATCH(MYCS[[#This Row],[Project Code and Name ]],DC[Code Project],0),1),"")</f>
        <v/>
      </c>
      <c r="E972" s="92" t="str">
        <f ca="1">IFERROR(OFFSET(DC[[#Headers],[Code Project]],MATCH(MYCS[[#This Row],[Project Code and Name ]],DC[Code Project],0),6),"")</f>
        <v/>
      </c>
      <c r="F972" s="89"/>
      <c r="G972" s="89"/>
      <c r="H972" s="93"/>
      <c r="I972" s="93"/>
      <c r="J972" s="93"/>
      <c r="K972" s="93"/>
      <c r="L972" s="93"/>
      <c r="M972" s="93"/>
      <c r="N972" s="94">
        <f>J972+K972+L972+MYCS[[#This Row],[Non contractual commitments]]</f>
        <v>0</v>
      </c>
      <c r="O972" s="93"/>
      <c r="P972" s="93"/>
      <c r="Q972" s="93"/>
      <c r="R972" s="93"/>
      <c r="S972" s="93"/>
      <c r="T972" s="93"/>
      <c r="U972" s="94">
        <f>SUM(MYCS[[#This Row],[FY26-27 sum (signed)]:[Cumulative spending to end FY 24/25]],MYCS[[#This Row],[Approved budget FY 25/26]])</f>
        <v>0</v>
      </c>
      <c r="V972" s="95">
        <f>MYCS[[#This Row],[Total Project Commitments]]-MYCS[[#This Row],[Total approved cost of the project by DC (Value in UGX)]]</f>
        <v>0</v>
      </c>
      <c r="W972" s="89"/>
      <c r="X972" s="89"/>
      <c r="Y972" s="89"/>
      <c r="Z972" s="96"/>
    </row>
    <row r="973" spans="1:26" ht="21" x14ac:dyDescent="0.45">
      <c r="A973" s="89"/>
      <c r="B973" s="90" t="str">
        <f ca="1">IFERROR(OFFSET(DC[[#Headers],[Code Project]],MATCH(MYCS[[#This Row],[Project Code and Name ]],DC[Code Project],0),-3),"")</f>
        <v/>
      </c>
      <c r="C973" s="89"/>
      <c r="D973" s="91" t="str">
        <f ca="1">IFERROR(OFFSET(DC[[#Headers],[Code Project]],MATCH(MYCS[[#This Row],[Project Code and Name ]],DC[Code Project],0),1),"")</f>
        <v/>
      </c>
      <c r="E973" s="92" t="str">
        <f ca="1">IFERROR(OFFSET(DC[[#Headers],[Code Project]],MATCH(MYCS[[#This Row],[Project Code and Name ]],DC[Code Project],0),6),"")</f>
        <v/>
      </c>
      <c r="F973" s="89"/>
      <c r="G973" s="89"/>
      <c r="H973" s="93"/>
      <c r="I973" s="93"/>
      <c r="J973" s="93"/>
      <c r="K973" s="93"/>
      <c r="L973" s="93"/>
      <c r="M973" s="93"/>
      <c r="N973" s="94">
        <f>J973+K973+L973+MYCS[[#This Row],[Non contractual commitments]]</f>
        <v>0</v>
      </c>
      <c r="O973" s="93"/>
      <c r="P973" s="93"/>
      <c r="Q973" s="93"/>
      <c r="R973" s="93"/>
      <c r="S973" s="93"/>
      <c r="T973" s="93"/>
      <c r="U973" s="94">
        <f>SUM(MYCS[[#This Row],[FY26-27 sum (signed)]:[Cumulative spending to end FY 24/25]],MYCS[[#This Row],[Approved budget FY 25/26]])</f>
        <v>0</v>
      </c>
      <c r="V973" s="95">
        <f>MYCS[[#This Row],[Total Project Commitments]]-MYCS[[#This Row],[Total approved cost of the project by DC (Value in UGX)]]</f>
        <v>0</v>
      </c>
      <c r="W973" s="89"/>
      <c r="X973" s="89"/>
      <c r="Y973" s="89"/>
      <c r="Z973" s="96"/>
    </row>
    <row r="974" spans="1:26" ht="21" x14ac:dyDescent="0.45">
      <c r="A974" s="89"/>
      <c r="B974" s="90" t="str">
        <f ca="1">IFERROR(OFFSET(DC[[#Headers],[Code Project]],MATCH(MYCS[[#This Row],[Project Code and Name ]],DC[Code Project],0),-3),"")</f>
        <v/>
      </c>
      <c r="C974" s="89"/>
      <c r="D974" s="91" t="str">
        <f ca="1">IFERROR(OFFSET(DC[[#Headers],[Code Project]],MATCH(MYCS[[#This Row],[Project Code and Name ]],DC[Code Project],0),1),"")</f>
        <v/>
      </c>
      <c r="E974" s="92" t="str">
        <f ca="1">IFERROR(OFFSET(DC[[#Headers],[Code Project]],MATCH(MYCS[[#This Row],[Project Code and Name ]],DC[Code Project],0),6),"")</f>
        <v/>
      </c>
      <c r="F974" s="89"/>
      <c r="G974" s="89"/>
      <c r="H974" s="93"/>
      <c r="I974" s="93"/>
      <c r="J974" s="93"/>
      <c r="K974" s="93"/>
      <c r="L974" s="93"/>
      <c r="M974" s="93"/>
      <c r="N974" s="94">
        <f>J974+K974+L974+MYCS[[#This Row],[Non contractual commitments]]</f>
        <v>0</v>
      </c>
      <c r="O974" s="93"/>
      <c r="P974" s="93"/>
      <c r="Q974" s="93"/>
      <c r="R974" s="93"/>
      <c r="S974" s="93"/>
      <c r="T974" s="93"/>
      <c r="U974" s="94">
        <f>SUM(MYCS[[#This Row],[FY26-27 sum (signed)]:[Cumulative spending to end FY 24/25]],MYCS[[#This Row],[Approved budget FY 25/26]])</f>
        <v>0</v>
      </c>
      <c r="V974" s="95">
        <f>MYCS[[#This Row],[Total Project Commitments]]-MYCS[[#This Row],[Total approved cost of the project by DC (Value in UGX)]]</f>
        <v>0</v>
      </c>
      <c r="W974" s="89"/>
      <c r="X974" s="89"/>
      <c r="Y974" s="89"/>
      <c r="Z974" s="96"/>
    </row>
    <row r="975" spans="1:26" ht="21" x14ac:dyDescent="0.45">
      <c r="A975" s="89"/>
      <c r="B975" s="90" t="str">
        <f ca="1">IFERROR(OFFSET(DC[[#Headers],[Code Project]],MATCH(MYCS[[#This Row],[Project Code and Name ]],DC[Code Project],0),-3),"")</f>
        <v/>
      </c>
      <c r="C975" s="89"/>
      <c r="D975" s="91" t="str">
        <f ca="1">IFERROR(OFFSET(DC[[#Headers],[Code Project]],MATCH(MYCS[[#This Row],[Project Code and Name ]],DC[Code Project],0),1),"")</f>
        <v/>
      </c>
      <c r="E975" s="92" t="str">
        <f ca="1">IFERROR(OFFSET(DC[[#Headers],[Code Project]],MATCH(MYCS[[#This Row],[Project Code and Name ]],DC[Code Project],0),6),"")</f>
        <v/>
      </c>
      <c r="F975" s="89"/>
      <c r="G975" s="89"/>
      <c r="H975" s="93"/>
      <c r="I975" s="93"/>
      <c r="J975" s="93"/>
      <c r="K975" s="93"/>
      <c r="L975" s="93"/>
      <c r="M975" s="93"/>
      <c r="N975" s="94">
        <f>J975+K975+L975+MYCS[[#This Row],[Non contractual commitments]]</f>
        <v>0</v>
      </c>
      <c r="O975" s="93"/>
      <c r="P975" s="93"/>
      <c r="Q975" s="93"/>
      <c r="R975" s="93"/>
      <c r="S975" s="93"/>
      <c r="T975" s="93"/>
      <c r="U975" s="94">
        <f>SUM(MYCS[[#This Row],[FY26-27 sum (signed)]:[Cumulative spending to end FY 24/25]],MYCS[[#This Row],[Approved budget FY 25/26]])</f>
        <v>0</v>
      </c>
      <c r="V975" s="95">
        <f>MYCS[[#This Row],[Total Project Commitments]]-MYCS[[#This Row],[Total approved cost of the project by DC (Value in UGX)]]</f>
        <v>0</v>
      </c>
      <c r="W975" s="89"/>
      <c r="X975" s="89"/>
      <c r="Y975" s="89"/>
      <c r="Z975" s="96"/>
    </row>
    <row r="976" spans="1:26" ht="21" x14ac:dyDescent="0.45">
      <c r="A976" s="89"/>
      <c r="B976" s="90" t="str">
        <f ca="1">IFERROR(OFFSET(DC[[#Headers],[Code Project]],MATCH(MYCS[[#This Row],[Project Code and Name ]],DC[Code Project],0),-3),"")</f>
        <v/>
      </c>
      <c r="C976" s="89"/>
      <c r="D976" s="91" t="str">
        <f ca="1">IFERROR(OFFSET(DC[[#Headers],[Code Project]],MATCH(MYCS[[#This Row],[Project Code and Name ]],DC[Code Project],0),1),"")</f>
        <v/>
      </c>
      <c r="E976" s="92" t="str">
        <f ca="1">IFERROR(OFFSET(DC[[#Headers],[Code Project]],MATCH(MYCS[[#This Row],[Project Code and Name ]],DC[Code Project],0),6),"")</f>
        <v/>
      </c>
      <c r="F976" s="89"/>
      <c r="G976" s="89"/>
      <c r="H976" s="93"/>
      <c r="I976" s="93"/>
      <c r="J976" s="93"/>
      <c r="K976" s="93"/>
      <c r="L976" s="93"/>
      <c r="M976" s="93"/>
      <c r="N976" s="94">
        <f>J976+K976+L976+MYCS[[#This Row],[Non contractual commitments]]</f>
        <v>0</v>
      </c>
      <c r="O976" s="93"/>
      <c r="P976" s="93"/>
      <c r="Q976" s="93"/>
      <c r="R976" s="93"/>
      <c r="S976" s="93"/>
      <c r="T976" s="93"/>
      <c r="U976" s="94">
        <f>SUM(MYCS[[#This Row],[FY26-27 sum (signed)]:[Cumulative spending to end FY 24/25]],MYCS[[#This Row],[Approved budget FY 25/26]])</f>
        <v>0</v>
      </c>
      <c r="V976" s="95">
        <f>MYCS[[#This Row],[Total Project Commitments]]-MYCS[[#This Row],[Total approved cost of the project by DC (Value in UGX)]]</f>
        <v>0</v>
      </c>
      <c r="W976" s="89"/>
      <c r="X976" s="89"/>
      <c r="Y976" s="89"/>
      <c r="Z976" s="96"/>
    </row>
    <row r="977" spans="1:26" ht="21" x14ac:dyDescent="0.45">
      <c r="A977" s="89"/>
      <c r="B977" s="90" t="str">
        <f ca="1">IFERROR(OFFSET(DC[[#Headers],[Code Project]],MATCH(MYCS[[#This Row],[Project Code and Name ]],DC[Code Project],0),-3),"")</f>
        <v/>
      </c>
      <c r="C977" s="89"/>
      <c r="D977" s="91" t="str">
        <f ca="1">IFERROR(OFFSET(DC[[#Headers],[Code Project]],MATCH(MYCS[[#This Row],[Project Code and Name ]],DC[Code Project],0),1),"")</f>
        <v/>
      </c>
      <c r="E977" s="92" t="str">
        <f ca="1">IFERROR(OFFSET(DC[[#Headers],[Code Project]],MATCH(MYCS[[#This Row],[Project Code and Name ]],DC[Code Project],0),6),"")</f>
        <v/>
      </c>
      <c r="F977" s="89"/>
      <c r="G977" s="89"/>
      <c r="H977" s="93"/>
      <c r="I977" s="93"/>
      <c r="J977" s="93"/>
      <c r="K977" s="93"/>
      <c r="L977" s="93"/>
      <c r="M977" s="93"/>
      <c r="N977" s="94">
        <f>J977+K977+L977+MYCS[[#This Row],[Non contractual commitments]]</f>
        <v>0</v>
      </c>
      <c r="O977" s="93"/>
      <c r="P977" s="93"/>
      <c r="Q977" s="93"/>
      <c r="R977" s="93"/>
      <c r="S977" s="93"/>
      <c r="T977" s="93"/>
      <c r="U977" s="94">
        <f>SUM(MYCS[[#This Row],[FY26-27 sum (signed)]:[Cumulative spending to end FY 24/25]],MYCS[[#This Row],[Approved budget FY 25/26]])</f>
        <v>0</v>
      </c>
      <c r="V977" s="95">
        <f>MYCS[[#This Row],[Total Project Commitments]]-MYCS[[#This Row],[Total approved cost of the project by DC (Value in UGX)]]</f>
        <v>0</v>
      </c>
      <c r="W977" s="89"/>
      <c r="X977" s="89"/>
      <c r="Y977" s="89"/>
      <c r="Z977" s="96"/>
    </row>
    <row r="978" spans="1:26" ht="21" x14ac:dyDescent="0.45">
      <c r="A978" s="89"/>
      <c r="B978" s="90" t="str">
        <f ca="1">IFERROR(OFFSET(DC[[#Headers],[Code Project]],MATCH(MYCS[[#This Row],[Project Code and Name ]],DC[Code Project],0),-3),"")</f>
        <v/>
      </c>
      <c r="C978" s="89"/>
      <c r="D978" s="91" t="str">
        <f ca="1">IFERROR(OFFSET(DC[[#Headers],[Code Project]],MATCH(MYCS[[#This Row],[Project Code and Name ]],DC[Code Project],0),1),"")</f>
        <v/>
      </c>
      <c r="E978" s="92" t="str">
        <f ca="1">IFERROR(OFFSET(DC[[#Headers],[Code Project]],MATCH(MYCS[[#This Row],[Project Code and Name ]],DC[Code Project],0),6),"")</f>
        <v/>
      </c>
      <c r="F978" s="89"/>
      <c r="G978" s="89"/>
      <c r="H978" s="93"/>
      <c r="I978" s="93"/>
      <c r="J978" s="93"/>
      <c r="K978" s="93"/>
      <c r="L978" s="93"/>
      <c r="M978" s="93"/>
      <c r="N978" s="94">
        <f>J978+K978+L978+MYCS[[#This Row],[Non contractual commitments]]</f>
        <v>0</v>
      </c>
      <c r="O978" s="93"/>
      <c r="P978" s="93"/>
      <c r="Q978" s="93"/>
      <c r="R978" s="93"/>
      <c r="S978" s="93"/>
      <c r="T978" s="93"/>
      <c r="U978" s="94">
        <f>SUM(MYCS[[#This Row],[FY26-27 sum (signed)]:[Cumulative spending to end FY 24/25]],MYCS[[#This Row],[Approved budget FY 25/26]])</f>
        <v>0</v>
      </c>
      <c r="V978" s="95">
        <f>MYCS[[#This Row],[Total Project Commitments]]-MYCS[[#This Row],[Total approved cost of the project by DC (Value in UGX)]]</f>
        <v>0</v>
      </c>
      <c r="W978" s="89"/>
      <c r="X978" s="89"/>
      <c r="Y978" s="89"/>
      <c r="Z978" s="96"/>
    </row>
    <row r="979" spans="1:26" ht="21" x14ac:dyDescent="0.45">
      <c r="A979" s="89"/>
      <c r="B979" s="90" t="str">
        <f ca="1">IFERROR(OFFSET(DC[[#Headers],[Code Project]],MATCH(MYCS[[#This Row],[Project Code and Name ]],DC[Code Project],0),-3),"")</f>
        <v/>
      </c>
      <c r="C979" s="89"/>
      <c r="D979" s="91" t="str">
        <f ca="1">IFERROR(OFFSET(DC[[#Headers],[Code Project]],MATCH(MYCS[[#This Row],[Project Code and Name ]],DC[Code Project],0),1),"")</f>
        <v/>
      </c>
      <c r="E979" s="92" t="str">
        <f ca="1">IFERROR(OFFSET(DC[[#Headers],[Code Project]],MATCH(MYCS[[#This Row],[Project Code and Name ]],DC[Code Project],0),6),"")</f>
        <v/>
      </c>
      <c r="F979" s="89"/>
      <c r="G979" s="89"/>
      <c r="H979" s="93"/>
      <c r="I979" s="93"/>
      <c r="J979" s="93"/>
      <c r="K979" s="93"/>
      <c r="L979" s="93"/>
      <c r="M979" s="93"/>
      <c r="N979" s="94">
        <f>J979+K979+L979+MYCS[[#This Row],[Non contractual commitments]]</f>
        <v>0</v>
      </c>
      <c r="O979" s="93"/>
      <c r="P979" s="93"/>
      <c r="Q979" s="93"/>
      <c r="R979" s="93"/>
      <c r="S979" s="93"/>
      <c r="T979" s="93"/>
      <c r="U979" s="94">
        <f>SUM(MYCS[[#This Row],[FY26-27 sum (signed)]:[Cumulative spending to end FY 24/25]],MYCS[[#This Row],[Approved budget FY 25/26]])</f>
        <v>0</v>
      </c>
      <c r="V979" s="95">
        <f>MYCS[[#This Row],[Total Project Commitments]]-MYCS[[#This Row],[Total approved cost of the project by DC (Value in UGX)]]</f>
        <v>0</v>
      </c>
      <c r="W979" s="89"/>
      <c r="X979" s="89"/>
      <c r="Y979" s="89"/>
      <c r="Z979" s="96"/>
    </row>
    <row r="980" spans="1:26" ht="21" x14ac:dyDescent="0.45">
      <c r="A980" s="89"/>
      <c r="B980" s="90" t="str">
        <f ca="1">IFERROR(OFFSET(DC[[#Headers],[Code Project]],MATCH(MYCS[[#This Row],[Project Code and Name ]],DC[Code Project],0),-3),"")</f>
        <v/>
      </c>
      <c r="C980" s="89"/>
      <c r="D980" s="91" t="str">
        <f ca="1">IFERROR(OFFSET(DC[[#Headers],[Code Project]],MATCH(MYCS[[#This Row],[Project Code and Name ]],DC[Code Project],0),1),"")</f>
        <v/>
      </c>
      <c r="E980" s="92" t="str">
        <f ca="1">IFERROR(OFFSET(DC[[#Headers],[Code Project]],MATCH(MYCS[[#This Row],[Project Code and Name ]],DC[Code Project],0),6),"")</f>
        <v/>
      </c>
      <c r="F980" s="89"/>
      <c r="G980" s="89"/>
      <c r="H980" s="93"/>
      <c r="I980" s="93"/>
      <c r="J980" s="93"/>
      <c r="K980" s="93"/>
      <c r="L980" s="93"/>
      <c r="M980" s="93"/>
      <c r="N980" s="94">
        <f>J980+K980+L980+MYCS[[#This Row],[Non contractual commitments]]</f>
        <v>0</v>
      </c>
      <c r="O980" s="93"/>
      <c r="P980" s="93"/>
      <c r="Q980" s="93"/>
      <c r="R980" s="93"/>
      <c r="S980" s="93"/>
      <c r="T980" s="93"/>
      <c r="U980" s="94">
        <f>SUM(MYCS[[#This Row],[FY26-27 sum (signed)]:[Cumulative spending to end FY 24/25]],MYCS[[#This Row],[Approved budget FY 25/26]])</f>
        <v>0</v>
      </c>
      <c r="V980" s="95">
        <f>MYCS[[#This Row],[Total Project Commitments]]-MYCS[[#This Row],[Total approved cost of the project by DC (Value in UGX)]]</f>
        <v>0</v>
      </c>
      <c r="W980" s="89"/>
      <c r="X980" s="89"/>
      <c r="Y980" s="89"/>
      <c r="Z980" s="96"/>
    </row>
    <row r="981" spans="1:26" ht="21" x14ac:dyDescent="0.45">
      <c r="A981" s="89"/>
      <c r="B981" s="90" t="str">
        <f ca="1">IFERROR(OFFSET(DC[[#Headers],[Code Project]],MATCH(MYCS[[#This Row],[Project Code and Name ]],DC[Code Project],0),-3),"")</f>
        <v/>
      </c>
      <c r="C981" s="89"/>
      <c r="D981" s="91" t="str">
        <f ca="1">IFERROR(OFFSET(DC[[#Headers],[Code Project]],MATCH(MYCS[[#This Row],[Project Code and Name ]],DC[Code Project],0),1),"")</f>
        <v/>
      </c>
      <c r="E981" s="92" t="str">
        <f ca="1">IFERROR(OFFSET(DC[[#Headers],[Code Project]],MATCH(MYCS[[#This Row],[Project Code and Name ]],DC[Code Project],0),6),"")</f>
        <v/>
      </c>
      <c r="F981" s="89"/>
      <c r="G981" s="89"/>
      <c r="H981" s="93"/>
      <c r="I981" s="93"/>
      <c r="J981" s="93"/>
      <c r="K981" s="93"/>
      <c r="L981" s="93"/>
      <c r="M981" s="93"/>
      <c r="N981" s="94">
        <f>J981+K981+L981+MYCS[[#This Row],[Non contractual commitments]]</f>
        <v>0</v>
      </c>
      <c r="O981" s="93"/>
      <c r="P981" s="93"/>
      <c r="Q981" s="93"/>
      <c r="R981" s="93"/>
      <c r="S981" s="93"/>
      <c r="T981" s="93"/>
      <c r="U981" s="94">
        <f>SUM(MYCS[[#This Row],[FY26-27 sum (signed)]:[Cumulative spending to end FY 24/25]],MYCS[[#This Row],[Approved budget FY 25/26]])</f>
        <v>0</v>
      </c>
      <c r="V981" s="95">
        <f>MYCS[[#This Row],[Total Project Commitments]]-MYCS[[#This Row],[Total approved cost of the project by DC (Value in UGX)]]</f>
        <v>0</v>
      </c>
      <c r="W981" s="89"/>
      <c r="X981" s="89"/>
      <c r="Y981" s="89"/>
      <c r="Z981" s="96"/>
    </row>
    <row r="982" spans="1:26" ht="21" x14ac:dyDescent="0.45">
      <c r="A982" s="89"/>
      <c r="B982" s="90" t="str">
        <f ca="1">IFERROR(OFFSET(DC[[#Headers],[Code Project]],MATCH(MYCS[[#This Row],[Project Code and Name ]],DC[Code Project],0),-3),"")</f>
        <v/>
      </c>
      <c r="C982" s="89"/>
      <c r="D982" s="91" t="str">
        <f ca="1">IFERROR(OFFSET(DC[[#Headers],[Code Project]],MATCH(MYCS[[#This Row],[Project Code and Name ]],DC[Code Project],0),1),"")</f>
        <v/>
      </c>
      <c r="E982" s="92" t="str">
        <f ca="1">IFERROR(OFFSET(DC[[#Headers],[Code Project]],MATCH(MYCS[[#This Row],[Project Code and Name ]],DC[Code Project],0),6),"")</f>
        <v/>
      </c>
      <c r="F982" s="89"/>
      <c r="G982" s="89"/>
      <c r="H982" s="93"/>
      <c r="I982" s="93"/>
      <c r="J982" s="93"/>
      <c r="K982" s="93"/>
      <c r="L982" s="93"/>
      <c r="M982" s="93"/>
      <c r="N982" s="94">
        <f>J982+K982+L982+MYCS[[#This Row],[Non contractual commitments]]</f>
        <v>0</v>
      </c>
      <c r="O982" s="93"/>
      <c r="P982" s="93"/>
      <c r="Q982" s="93"/>
      <c r="R982" s="93"/>
      <c r="S982" s="93"/>
      <c r="T982" s="93"/>
      <c r="U982" s="94">
        <f>SUM(MYCS[[#This Row],[FY26-27 sum (signed)]:[Cumulative spending to end FY 24/25]],MYCS[[#This Row],[Approved budget FY 25/26]])</f>
        <v>0</v>
      </c>
      <c r="V982" s="95">
        <f>MYCS[[#This Row],[Total Project Commitments]]-MYCS[[#This Row],[Total approved cost of the project by DC (Value in UGX)]]</f>
        <v>0</v>
      </c>
      <c r="W982" s="89"/>
      <c r="X982" s="89"/>
      <c r="Y982" s="89"/>
      <c r="Z982" s="96"/>
    </row>
    <row r="983" spans="1:26" ht="21" x14ac:dyDescent="0.45">
      <c r="A983" s="89"/>
      <c r="B983" s="90" t="str">
        <f ca="1">IFERROR(OFFSET(DC[[#Headers],[Code Project]],MATCH(MYCS[[#This Row],[Project Code and Name ]],DC[Code Project],0),-3),"")</f>
        <v/>
      </c>
      <c r="C983" s="89"/>
      <c r="D983" s="91" t="str">
        <f ca="1">IFERROR(OFFSET(DC[[#Headers],[Code Project]],MATCH(MYCS[[#This Row],[Project Code and Name ]],DC[Code Project],0),1),"")</f>
        <v/>
      </c>
      <c r="E983" s="92" t="str">
        <f ca="1">IFERROR(OFFSET(DC[[#Headers],[Code Project]],MATCH(MYCS[[#This Row],[Project Code and Name ]],DC[Code Project],0),6),"")</f>
        <v/>
      </c>
      <c r="F983" s="89"/>
      <c r="G983" s="89"/>
      <c r="H983" s="93"/>
      <c r="I983" s="93"/>
      <c r="J983" s="93"/>
      <c r="K983" s="93"/>
      <c r="L983" s="93"/>
      <c r="M983" s="93"/>
      <c r="N983" s="94">
        <f>J983+K983+L983+MYCS[[#This Row],[Non contractual commitments]]</f>
        <v>0</v>
      </c>
      <c r="O983" s="93"/>
      <c r="P983" s="93"/>
      <c r="Q983" s="93"/>
      <c r="R983" s="93"/>
      <c r="S983" s="93"/>
      <c r="T983" s="93"/>
      <c r="U983" s="94">
        <f>SUM(MYCS[[#This Row],[FY26-27 sum (signed)]:[Cumulative spending to end FY 24/25]],MYCS[[#This Row],[Approved budget FY 25/26]])</f>
        <v>0</v>
      </c>
      <c r="V983" s="95">
        <f>MYCS[[#This Row],[Total Project Commitments]]-MYCS[[#This Row],[Total approved cost of the project by DC (Value in UGX)]]</f>
        <v>0</v>
      </c>
      <c r="W983" s="89"/>
      <c r="X983" s="89"/>
      <c r="Y983" s="89"/>
      <c r="Z983" s="96"/>
    </row>
    <row r="984" spans="1:26" ht="21" x14ac:dyDescent="0.45">
      <c r="A984" s="89"/>
      <c r="B984" s="90" t="str">
        <f ca="1">IFERROR(OFFSET(DC[[#Headers],[Code Project]],MATCH(MYCS[[#This Row],[Project Code and Name ]],DC[Code Project],0),-3),"")</f>
        <v/>
      </c>
      <c r="C984" s="89"/>
      <c r="D984" s="91" t="str">
        <f ca="1">IFERROR(OFFSET(DC[[#Headers],[Code Project]],MATCH(MYCS[[#This Row],[Project Code and Name ]],DC[Code Project],0),1),"")</f>
        <v/>
      </c>
      <c r="E984" s="92" t="str">
        <f ca="1">IFERROR(OFFSET(DC[[#Headers],[Code Project]],MATCH(MYCS[[#This Row],[Project Code and Name ]],DC[Code Project],0),6),"")</f>
        <v/>
      </c>
      <c r="F984" s="89"/>
      <c r="G984" s="89"/>
      <c r="H984" s="93"/>
      <c r="I984" s="93"/>
      <c r="J984" s="93"/>
      <c r="K984" s="93"/>
      <c r="L984" s="93"/>
      <c r="M984" s="93"/>
      <c r="N984" s="94">
        <f>J984+K984+L984+MYCS[[#This Row],[Non contractual commitments]]</f>
        <v>0</v>
      </c>
      <c r="O984" s="93"/>
      <c r="P984" s="93"/>
      <c r="Q984" s="93"/>
      <c r="R984" s="93"/>
      <c r="S984" s="93"/>
      <c r="T984" s="93"/>
      <c r="U984" s="94">
        <f>SUM(MYCS[[#This Row],[FY26-27 sum (signed)]:[Cumulative spending to end FY 24/25]],MYCS[[#This Row],[Approved budget FY 25/26]])</f>
        <v>0</v>
      </c>
      <c r="V984" s="95">
        <f>MYCS[[#This Row],[Total Project Commitments]]-MYCS[[#This Row],[Total approved cost of the project by DC (Value in UGX)]]</f>
        <v>0</v>
      </c>
      <c r="W984" s="89"/>
      <c r="X984" s="89"/>
      <c r="Y984" s="89"/>
      <c r="Z984" s="96"/>
    </row>
    <row r="985" spans="1:26" ht="21" x14ac:dyDescent="0.45">
      <c r="A985" s="89"/>
      <c r="B985" s="90" t="str">
        <f ca="1">IFERROR(OFFSET(DC[[#Headers],[Code Project]],MATCH(MYCS[[#This Row],[Project Code and Name ]],DC[Code Project],0),-3),"")</f>
        <v/>
      </c>
      <c r="C985" s="89"/>
      <c r="D985" s="91" t="str">
        <f ca="1">IFERROR(OFFSET(DC[[#Headers],[Code Project]],MATCH(MYCS[[#This Row],[Project Code and Name ]],DC[Code Project],0),1),"")</f>
        <v/>
      </c>
      <c r="E985" s="92" t="str">
        <f ca="1">IFERROR(OFFSET(DC[[#Headers],[Code Project]],MATCH(MYCS[[#This Row],[Project Code and Name ]],DC[Code Project],0),6),"")</f>
        <v/>
      </c>
      <c r="F985" s="89"/>
      <c r="G985" s="89"/>
      <c r="H985" s="93"/>
      <c r="I985" s="93"/>
      <c r="J985" s="93"/>
      <c r="K985" s="93"/>
      <c r="L985" s="93"/>
      <c r="M985" s="93"/>
      <c r="N985" s="94">
        <f>J985+K985+L985+MYCS[[#This Row],[Non contractual commitments]]</f>
        <v>0</v>
      </c>
      <c r="O985" s="93"/>
      <c r="P985" s="93"/>
      <c r="Q985" s="93"/>
      <c r="R985" s="93"/>
      <c r="S985" s="93"/>
      <c r="T985" s="93"/>
      <c r="U985" s="94">
        <f>SUM(MYCS[[#This Row],[FY26-27 sum (signed)]:[Cumulative spending to end FY 24/25]],MYCS[[#This Row],[Approved budget FY 25/26]])</f>
        <v>0</v>
      </c>
      <c r="V985" s="95">
        <f>MYCS[[#This Row],[Total Project Commitments]]-MYCS[[#This Row],[Total approved cost of the project by DC (Value in UGX)]]</f>
        <v>0</v>
      </c>
      <c r="W985" s="89"/>
      <c r="X985" s="89"/>
      <c r="Y985" s="89"/>
      <c r="Z985" s="96"/>
    </row>
    <row r="986" spans="1:26" ht="21" x14ac:dyDescent="0.45">
      <c r="A986" s="89"/>
      <c r="B986" s="90" t="str">
        <f ca="1">IFERROR(OFFSET(DC[[#Headers],[Code Project]],MATCH(MYCS[[#This Row],[Project Code and Name ]],DC[Code Project],0),-3),"")</f>
        <v/>
      </c>
      <c r="C986" s="89"/>
      <c r="D986" s="91" t="str">
        <f ca="1">IFERROR(OFFSET(DC[[#Headers],[Code Project]],MATCH(MYCS[[#This Row],[Project Code and Name ]],DC[Code Project],0),1),"")</f>
        <v/>
      </c>
      <c r="E986" s="92" t="str">
        <f ca="1">IFERROR(OFFSET(DC[[#Headers],[Code Project]],MATCH(MYCS[[#This Row],[Project Code and Name ]],DC[Code Project],0),6),"")</f>
        <v/>
      </c>
      <c r="F986" s="89"/>
      <c r="G986" s="89"/>
      <c r="H986" s="93"/>
      <c r="I986" s="93"/>
      <c r="J986" s="93"/>
      <c r="K986" s="93"/>
      <c r="L986" s="93"/>
      <c r="M986" s="93"/>
      <c r="N986" s="94">
        <f>J986+K986+L986+MYCS[[#This Row],[Non contractual commitments]]</f>
        <v>0</v>
      </c>
      <c r="O986" s="93"/>
      <c r="P986" s="93"/>
      <c r="Q986" s="93"/>
      <c r="R986" s="93"/>
      <c r="S986" s="93"/>
      <c r="T986" s="93"/>
      <c r="U986" s="94">
        <f>SUM(MYCS[[#This Row],[FY26-27 sum (signed)]:[Cumulative spending to end FY 24/25]],MYCS[[#This Row],[Approved budget FY 25/26]])</f>
        <v>0</v>
      </c>
      <c r="V986" s="95">
        <f>MYCS[[#This Row],[Total Project Commitments]]-MYCS[[#This Row],[Total approved cost of the project by DC (Value in UGX)]]</f>
        <v>0</v>
      </c>
      <c r="W986" s="89"/>
      <c r="X986" s="89"/>
      <c r="Y986" s="89"/>
      <c r="Z986" s="96"/>
    </row>
    <row r="987" spans="1:26" ht="21" x14ac:dyDescent="0.45">
      <c r="A987" s="89"/>
      <c r="B987" s="90" t="str">
        <f ca="1">IFERROR(OFFSET(DC[[#Headers],[Code Project]],MATCH(MYCS[[#This Row],[Project Code and Name ]],DC[Code Project],0),-3),"")</f>
        <v/>
      </c>
      <c r="C987" s="89"/>
      <c r="D987" s="91" t="str">
        <f ca="1">IFERROR(OFFSET(DC[[#Headers],[Code Project]],MATCH(MYCS[[#This Row],[Project Code and Name ]],DC[Code Project],0),1),"")</f>
        <v/>
      </c>
      <c r="E987" s="92" t="str">
        <f ca="1">IFERROR(OFFSET(DC[[#Headers],[Code Project]],MATCH(MYCS[[#This Row],[Project Code and Name ]],DC[Code Project],0),6),"")</f>
        <v/>
      </c>
      <c r="F987" s="89"/>
      <c r="G987" s="89"/>
      <c r="H987" s="93"/>
      <c r="I987" s="93"/>
      <c r="J987" s="93"/>
      <c r="K987" s="93"/>
      <c r="L987" s="93"/>
      <c r="M987" s="93"/>
      <c r="N987" s="94">
        <f>J987+K987+L987+MYCS[[#This Row],[Non contractual commitments]]</f>
        <v>0</v>
      </c>
      <c r="O987" s="93"/>
      <c r="P987" s="93"/>
      <c r="Q987" s="93"/>
      <c r="R987" s="93"/>
      <c r="S987" s="93"/>
      <c r="T987" s="93"/>
      <c r="U987" s="94">
        <f>SUM(MYCS[[#This Row],[FY26-27 sum (signed)]:[Cumulative spending to end FY 24/25]],MYCS[[#This Row],[Approved budget FY 25/26]])</f>
        <v>0</v>
      </c>
      <c r="V987" s="95">
        <f>MYCS[[#This Row],[Total Project Commitments]]-MYCS[[#This Row],[Total approved cost of the project by DC (Value in UGX)]]</f>
        <v>0</v>
      </c>
      <c r="W987" s="89"/>
      <c r="X987" s="89"/>
      <c r="Y987" s="89"/>
      <c r="Z987" s="96"/>
    </row>
    <row r="988" spans="1:26" ht="21" x14ac:dyDescent="0.45">
      <c r="A988" s="89"/>
      <c r="B988" s="90" t="str">
        <f ca="1">IFERROR(OFFSET(DC[[#Headers],[Code Project]],MATCH(MYCS[[#This Row],[Project Code and Name ]],DC[Code Project],0),-3),"")</f>
        <v/>
      </c>
      <c r="C988" s="89"/>
      <c r="D988" s="91" t="str">
        <f ca="1">IFERROR(OFFSET(DC[[#Headers],[Code Project]],MATCH(MYCS[[#This Row],[Project Code and Name ]],DC[Code Project],0),1),"")</f>
        <v/>
      </c>
      <c r="E988" s="92" t="str">
        <f ca="1">IFERROR(OFFSET(DC[[#Headers],[Code Project]],MATCH(MYCS[[#This Row],[Project Code and Name ]],DC[Code Project],0),6),"")</f>
        <v/>
      </c>
      <c r="F988" s="89"/>
      <c r="G988" s="89"/>
      <c r="H988" s="93"/>
      <c r="I988" s="93"/>
      <c r="J988" s="93"/>
      <c r="K988" s="93"/>
      <c r="L988" s="93"/>
      <c r="M988" s="93"/>
      <c r="N988" s="94">
        <f>J988+K988+L988+MYCS[[#This Row],[Non contractual commitments]]</f>
        <v>0</v>
      </c>
      <c r="O988" s="93"/>
      <c r="P988" s="93"/>
      <c r="Q988" s="93"/>
      <c r="R988" s="93"/>
      <c r="S988" s="93"/>
      <c r="T988" s="93"/>
      <c r="U988" s="94">
        <f>SUM(MYCS[[#This Row],[FY26-27 sum (signed)]:[Cumulative spending to end FY 24/25]],MYCS[[#This Row],[Approved budget FY 25/26]])</f>
        <v>0</v>
      </c>
      <c r="V988" s="95">
        <f>MYCS[[#This Row],[Total Project Commitments]]-MYCS[[#This Row],[Total approved cost of the project by DC (Value in UGX)]]</f>
        <v>0</v>
      </c>
      <c r="W988" s="89"/>
      <c r="X988" s="89"/>
      <c r="Y988" s="89"/>
      <c r="Z988" s="96"/>
    </row>
    <row r="989" spans="1:26" ht="21" x14ac:dyDescent="0.45">
      <c r="A989" s="89"/>
      <c r="B989" s="90" t="str">
        <f ca="1">IFERROR(OFFSET(DC[[#Headers],[Code Project]],MATCH(MYCS[[#This Row],[Project Code and Name ]],DC[Code Project],0),-3),"")</f>
        <v/>
      </c>
      <c r="C989" s="89"/>
      <c r="D989" s="91" t="str">
        <f ca="1">IFERROR(OFFSET(DC[[#Headers],[Code Project]],MATCH(MYCS[[#This Row],[Project Code and Name ]],DC[Code Project],0),1),"")</f>
        <v/>
      </c>
      <c r="E989" s="92" t="str">
        <f ca="1">IFERROR(OFFSET(DC[[#Headers],[Code Project]],MATCH(MYCS[[#This Row],[Project Code and Name ]],DC[Code Project],0),6),"")</f>
        <v/>
      </c>
      <c r="F989" s="89"/>
      <c r="G989" s="89"/>
      <c r="H989" s="93"/>
      <c r="I989" s="93"/>
      <c r="J989" s="93"/>
      <c r="K989" s="93"/>
      <c r="L989" s="93"/>
      <c r="M989" s="93"/>
      <c r="N989" s="94">
        <f>J989+K989+L989+MYCS[[#This Row],[Non contractual commitments]]</f>
        <v>0</v>
      </c>
      <c r="O989" s="93"/>
      <c r="P989" s="93"/>
      <c r="Q989" s="93"/>
      <c r="R989" s="93"/>
      <c r="S989" s="93"/>
      <c r="T989" s="93"/>
      <c r="U989" s="94">
        <f>SUM(MYCS[[#This Row],[FY26-27 sum (signed)]:[Cumulative spending to end FY 24/25]],MYCS[[#This Row],[Approved budget FY 25/26]])</f>
        <v>0</v>
      </c>
      <c r="V989" s="95">
        <f>MYCS[[#This Row],[Total Project Commitments]]-MYCS[[#This Row],[Total approved cost of the project by DC (Value in UGX)]]</f>
        <v>0</v>
      </c>
      <c r="W989" s="89"/>
      <c r="X989" s="89"/>
      <c r="Y989" s="89"/>
      <c r="Z989" s="96"/>
    </row>
    <row r="990" spans="1:26" ht="21" x14ac:dyDescent="0.45">
      <c r="A990" s="89"/>
      <c r="B990" s="90" t="str">
        <f ca="1">IFERROR(OFFSET(DC[[#Headers],[Code Project]],MATCH(MYCS[[#This Row],[Project Code and Name ]],DC[Code Project],0),-3),"")</f>
        <v/>
      </c>
      <c r="C990" s="89"/>
      <c r="D990" s="91" t="str">
        <f ca="1">IFERROR(OFFSET(DC[[#Headers],[Code Project]],MATCH(MYCS[[#This Row],[Project Code and Name ]],DC[Code Project],0),1),"")</f>
        <v/>
      </c>
      <c r="E990" s="92" t="str">
        <f ca="1">IFERROR(OFFSET(DC[[#Headers],[Code Project]],MATCH(MYCS[[#This Row],[Project Code and Name ]],DC[Code Project],0),6),"")</f>
        <v/>
      </c>
      <c r="F990" s="89"/>
      <c r="G990" s="89"/>
      <c r="H990" s="93"/>
      <c r="I990" s="93"/>
      <c r="J990" s="93"/>
      <c r="K990" s="93"/>
      <c r="L990" s="93"/>
      <c r="M990" s="93"/>
      <c r="N990" s="94">
        <f>J990+K990+L990+MYCS[[#This Row],[Non contractual commitments]]</f>
        <v>0</v>
      </c>
      <c r="O990" s="93"/>
      <c r="P990" s="93"/>
      <c r="Q990" s="93"/>
      <c r="R990" s="93"/>
      <c r="S990" s="93"/>
      <c r="T990" s="93"/>
      <c r="U990" s="94">
        <f>SUM(MYCS[[#This Row],[FY26-27 sum (signed)]:[Cumulative spending to end FY 24/25]],MYCS[[#This Row],[Approved budget FY 25/26]])</f>
        <v>0</v>
      </c>
      <c r="V990" s="95">
        <f>MYCS[[#This Row],[Total Project Commitments]]-MYCS[[#This Row],[Total approved cost of the project by DC (Value in UGX)]]</f>
        <v>0</v>
      </c>
      <c r="W990" s="89"/>
      <c r="X990" s="89"/>
      <c r="Y990" s="89"/>
      <c r="Z990" s="96"/>
    </row>
    <row r="991" spans="1:26" ht="21" x14ac:dyDescent="0.45">
      <c r="A991" s="89"/>
      <c r="B991" s="90" t="str">
        <f ca="1">IFERROR(OFFSET(DC[[#Headers],[Code Project]],MATCH(MYCS[[#This Row],[Project Code and Name ]],DC[Code Project],0),-3),"")</f>
        <v/>
      </c>
      <c r="C991" s="89"/>
      <c r="D991" s="91" t="str">
        <f ca="1">IFERROR(OFFSET(DC[[#Headers],[Code Project]],MATCH(MYCS[[#This Row],[Project Code and Name ]],DC[Code Project],0),1),"")</f>
        <v/>
      </c>
      <c r="E991" s="92" t="str">
        <f ca="1">IFERROR(OFFSET(DC[[#Headers],[Code Project]],MATCH(MYCS[[#This Row],[Project Code and Name ]],DC[Code Project],0),6),"")</f>
        <v/>
      </c>
      <c r="F991" s="89"/>
      <c r="G991" s="89"/>
      <c r="H991" s="93"/>
      <c r="I991" s="93"/>
      <c r="J991" s="93"/>
      <c r="K991" s="93"/>
      <c r="L991" s="93"/>
      <c r="M991" s="93"/>
      <c r="N991" s="94">
        <f>J991+K991+L991+MYCS[[#This Row],[Non contractual commitments]]</f>
        <v>0</v>
      </c>
      <c r="O991" s="93"/>
      <c r="P991" s="93"/>
      <c r="Q991" s="93"/>
      <c r="R991" s="93"/>
      <c r="S991" s="93"/>
      <c r="T991" s="93"/>
      <c r="U991" s="94">
        <f>SUM(MYCS[[#This Row],[FY26-27 sum (signed)]:[Cumulative spending to end FY 24/25]],MYCS[[#This Row],[Approved budget FY 25/26]])</f>
        <v>0</v>
      </c>
      <c r="V991" s="95">
        <f>MYCS[[#This Row],[Total Project Commitments]]-MYCS[[#This Row],[Total approved cost of the project by DC (Value in UGX)]]</f>
        <v>0</v>
      </c>
      <c r="W991" s="89"/>
      <c r="X991" s="89"/>
      <c r="Y991" s="89"/>
      <c r="Z991" s="96"/>
    </row>
    <row r="992" spans="1:26" ht="21" x14ac:dyDescent="0.45">
      <c r="A992" s="89"/>
      <c r="B992" s="90" t="str">
        <f ca="1">IFERROR(OFFSET(DC[[#Headers],[Code Project]],MATCH(MYCS[[#This Row],[Project Code and Name ]],DC[Code Project],0),-3),"")</f>
        <v/>
      </c>
      <c r="C992" s="89"/>
      <c r="D992" s="91" t="str">
        <f ca="1">IFERROR(OFFSET(DC[[#Headers],[Code Project]],MATCH(MYCS[[#This Row],[Project Code and Name ]],DC[Code Project],0),1),"")</f>
        <v/>
      </c>
      <c r="E992" s="92" t="str">
        <f ca="1">IFERROR(OFFSET(DC[[#Headers],[Code Project]],MATCH(MYCS[[#This Row],[Project Code and Name ]],DC[Code Project],0),6),"")</f>
        <v/>
      </c>
      <c r="F992" s="89"/>
      <c r="G992" s="89"/>
      <c r="H992" s="93"/>
      <c r="I992" s="93"/>
      <c r="J992" s="93"/>
      <c r="K992" s="93"/>
      <c r="L992" s="93"/>
      <c r="M992" s="93"/>
      <c r="N992" s="94">
        <f>J992+K992+L992+MYCS[[#This Row],[Non contractual commitments]]</f>
        <v>0</v>
      </c>
      <c r="O992" s="93"/>
      <c r="P992" s="93"/>
      <c r="Q992" s="93"/>
      <c r="R992" s="93"/>
      <c r="S992" s="93"/>
      <c r="T992" s="93"/>
      <c r="U992" s="94">
        <f>SUM(MYCS[[#This Row],[FY26-27 sum (signed)]:[Cumulative spending to end FY 24/25]],MYCS[[#This Row],[Approved budget FY 25/26]])</f>
        <v>0</v>
      </c>
      <c r="V992" s="95">
        <f>MYCS[[#This Row],[Total Project Commitments]]-MYCS[[#This Row],[Total approved cost of the project by DC (Value in UGX)]]</f>
        <v>0</v>
      </c>
      <c r="W992" s="89"/>
      <c r="X992" s="89"/>
      <c r="Y992" s="89"/>
      <c r="Z992" s="96"/>
    </row>
    <row r="993" spans="1:26" ht="21" x14ac:dyDescent="0.45">
      <c r="A993" s="89"/>
      <c r="B993" s="90" t="str">
        <f ca="1">IFERROR(OFFSET(DC[[#Headers],[Code Project]],MATCH(MYCS[[#This Row],[Project Code and Name ]],DC[Code Project],0),-3),"")</f>
        <v/>
      </c>
      <c r="C993" s="89"/>
      <c r="D993" s="91" t="str">
        <f ca="1">IFERROR(OFFSET(DC[[#Headers],[Code Project]],MATCH(MYCS[[#This Row],[Project Code and Name ]],DC[Code Project],0),1),"")</f>
        <v/>
      </c>
      <c r="E993" s="92" t="str">
        <f ca="1">IFERROR(OFFSET(DC[[#Headers],[Code Project]],MATCH(MYCS[[#This Row],[Project Code and Name ]],DC[Code Project],0),6),"")</f>
        <v/>
      </c>
      <c r="F993" s="89"/>
      <c r="G993" s="89"/>
      <c r="H993" s="93"/>
      <c r="I993" s="93"/>
      <c r="J993" s="93"/>
      <c r="K993" s="93"/>
      <c r="L993" s="93"/>
      <c r="M993" s="93"/>
      <c r="N993" s="94">
        <f>J993+K993+L993+MYCS[[#This Row],[Non contractual commitments]]</f>
        <v>0</v>
      </c>
      <c r="O993" s="93"/>
      <c r="P993" s="93"/>
      <c r="Q993" s="93"/>
      <c r="R993" s="93"/>
      <c r="S993" s="93"/>
      <c r="T993" s="93"/>
      <c r="U993" s="94">
        <f>SUM(MYCS[[#This Row],[FY26-27 sum (signed)]:[Cumulative spending to end FY 24/25]],MYCS[[#This Row],[Approved budget FY 25/26]])</f>
        <v>0</v>
      </c>
      <c r="V993" s="95">
        <f>MYCS[[#This Row],[Total Project Commitments]]-MYCS[[#This Row],[Total approved cost of the project by DC (Value in UGX)]]</f>
        <v>0</v>
      </c>
      <c r="W993" s="89"/>
      <c r="X993" s="89"/>
      <c r="Y993" s="89"/>
      <c r="Z993" s="96"/>
    </row>
    <row r="994" spans="1:26" ht="21" x14ac:dyDescent="0.45">
      <c r="A994" s="89"/>
      <c r="B994" s="90" t="str">
        <f ca="1">IFERROR(OFFSET(DC[[#Headers],[Code Project]],MATCH(MYCS[[#This Row],[Project Code and Name ]],DC[Code Project],0),-3),"")</f>
        <v/>
      </c>
      <c r="C994" s="89"/>
      <c r="D994" s="91" t="str">
        <f ca="1">IFERROR(OFFSET(DC[[#Headers],[Code Project]],MATCH(MYCS[[#This Row],[Project Code and Name ]],DC[Code Project],0),1),"")</f>
        <v/>
      </c>
      <c r="E994" s="92" t="str">
        <f ca="1">IFERROR(OFFSET(DC[[#Headers],[Code Project]],MATCH(MYCS[[#This Row],[Project Code and Name ]],DC[Code Project],0),6),"")</f>
        <v/>
      </c>
      <c r="F994" s="89"/>
      <c r="G994" s="89"/>
      <c r="H994" s="93"/>
      <c r="I994" s="93"/>
      <c r="J994" s="93"/>
      <c r="K994" s="93"/>
      <c r="L994" s="93"/>
      <c r="M994" s="93"/>
      <c r="N994" s="94">
        <f>J994+K994+L994+MYCS[[#This Row],[Non contractual commitments]]</f>
        <v>0</v>
      </c>
      <c r="O994" s="93"/>
      <c r="P994" s="93"/>
      <c r="Q994" s="93"/>
      <c r="R994" s="93"/>
      <c r="S994" s="93"/>
      <c r="T994" s="93"/>
      <c r="U994" s="94">
        <f>SUM(MYCS[[#This Row],[FY26-27 sum (signed)]:[Cumulative spending to end FY 24/25]],MYCS[[#This Row],[Approved budget FY 25/26]])</f>
        <v>0</v>
      </c>
      <c r="V994" s="95">
        <f>MYCS[[#This Row],[Total Project Commitments]]-MYCS[[#This Row],[Total approved cost of the project by DC (Value in UGX)]]</f>
        <v>0</v>
      </c>
      <c r="W994" s="89"/>
      <c r="X994" s="89"/>
      <c r="Y994" s="89"/>
      <c r="Z994" s="96"/>
    </row>
    <row r="995" spans="1:26" ht="21" x14ac:dyDescent="0.45">
      <c r="A995" s="89"/>
      <c r="B995" s="90" t="str">
        <f ca="1">IFERROR(OFFSET(DC[[#Headers],[Code Project]],MATCH(MYCS[[#This Row],[Project Code and Name ]],DC[Code Project],0),-3),"")</f>
        <v/>
      </c>
      <c r="C995" s="89"/>
      <c r="D995" s="91" t="str">
        <f ca="1">IFERROR(OFFSET(DC[[#Headers],[Code Project]],MATCH(MYCS[[#This Row],[Project Code and Name ]],DC[Code Project],0),1),"")</f>
        <v/>
      </c>
      <c r="E995" s="92" t="str">
        <f ca="1">IFERROR(OFFSET(DC[[#Headers],[Code Project]],MATCH(MYCS[[#This Row],[Project Code and Name ]],DC[Code Project],0),6),"")</f>
        <v/>
      </c>
      <c r="F995" s="89"/>
      <c r="G995" s="89"/>
      <c r="H995" s="93"/>
      <c r="I995" s="93"/>
      <c r="J995" s="93"/>
      <c r="K995" s="93"/>
      <c r="L995" s="93"/>
      <c r="M995" s="93"/>
      <c r="N995" s="94">
        <f>J995+K995+L995+MYCS[[#This Row],[Non contractual commitments]]</f>
        <v>0</v>
      </c>
      <c r="O995" s="93"/>
      <c r="P995" s="93"/>
      <c r="Q995" s="93"/>
      <c r="R995" s="93"/>
      <c r="S995" s="93"/>
      <c r="T995" s="93"/>
      <c r="U995" s="94">
        <f>SUM(MYCS[[#This Row],[FY26-27 sum (signed)]:[Cumulative spending to end FY 24/25]],MYCS[[#This Row],[Approved budget FY 25/26]])</f>
        <v>0</v>
      </c>
      <c r="V995" s="95">
        <f>MYCS[[#This Row],[Total Project Commitments]]-MYCS[[#This Row],[Total approved cost of the project by DC (Value in UGX)]]</f>
        <v>0</v>
      </c>
      <c r="W995" s="89"/>
      <c r="X995" s="89"/>
      <c r="Y995" s="89"/>
      <c r="Z995" s="96"/>
    </row>
    <row r="996" spans="1:26" ht="21" x14ac:dyDescent="0.45">
      <c r="A996" s="89"/>
      <c r="B996" s="90" t="str">
        <f ca="1">IFERROR(OFFSET(DC[[#Headers],[Code Project]],MATCH(MYCS[[#This Row],[Project Code and Name ]],DC[Code Project],0),-3),"")</f>
        <v/>
      </c>
      <c r="C996" s="89"/>
      <c r="D996" s="91" t="str">
        <f ca="1">IFERROR(OFFSET(DC[[#Headers],[Code Project]],MATCH(MYCS[[#This Row],[Project Code and Name ]],DC[Code Project],0),1),"")</f>
        <v/>
      </c>
      <c r="E996" s="92" t="str">
        <f ca="1">IFERROR(OFFSET(DC[[#Headers],[Code Project]],MATCH(MYCS[[#This Row],[Project Code and Name ]],DC[Code Project],0),6),"")</f>
        <v/>
      </c>
      <c r="F996" s="89"/>
      <c r="G996" s="89"/>
      <c r="H996" s="93"/>
      <c r="I996" s="93"/>
      <c r="J996" s="93"/>
      <c r="K996" s="93"/>
      <c r="L996" s="93"/>
      <c r="M996" s="93"/>
      <c r="N996" s="94">
        <f>J996+K996+L996+MYCS[[#This Row],[Non contractual commitments]]</f>
        <v>0</v>
      </c>
      <c r="O996" s="93"/>
      <c r="P996" s="93"/>
      <c r="Q996" s="93"/>
      <c r="R996" s="93"/>
      <c r="S996" s="93"/>
      <c r="T996" s="93"/>
      <c r="U996" s="94">
        <f>SUM(MYCS[[#This Row],[FY26-27 sum (signed)]:[Cumulative spending to end FY 24/25]],MYCS[[#This Row],[Approved budget FY 25/26]])</f>
        <v>0</v>
      </c>
      <c r="V996" s="95">
        <f>MYCS[[#This Row],[Total Project Commitments]]-MYCS[[#This Row],[Total approved cost of the project by DC (Value in UGX)]]</f>
        <v>0</v>
      </c>
      <c r="W996" s="89"/>
      <c r="X996" s="89"/>
      <c r="Y996" s="89"/>
      <c r="Z996" s="96"/>
    </row>
    <row r="997" spans="1:26" ht="21" x14ac:dyDescent="0.45">
      <c r="A997" s="89"/>
      <c r="B997" s="90" t="str">
        <f ca="1">IFERROR(OFFSET(DC[[#Headers],[Code Project]],MATCH(MYCS[[#This Row],[Project Code and Name ]],DC[Code Project],0),-3),"")</f>
        <v/>
      </c>
      <c r="C997" s="89"/>
      <c r="D997" s="91" t="str">
        <f ca="1">IFERROR(OFFSET(DC[[#Headers],[Code Project]],MATCH(MYCS[[#This Row],[Project Code and Name ]],DC[Code Project],0),1),"")</f>
        <v/>
      </c>
      <c r="E997" s="92" t="str">
        <f ca="1">IFERROR(OFFSET(DC[[#Headers],[Code Project]],MATCH(MYCS[[#This Row],[Project Code and Name ]],DC[Code Project],0),6),"")</f>
        <v/>
      </c>
      <c r="F997" s="89"/>
      <c r="G997" s="89"/>
      <c r="H997" s="93"/>
      <c r="I997" s="93"/>
      <c r="J997" s="93"/>
      <c r="K997" s="93"/>
      <c r="L997" s="93"/>
      <c r="M997" s="93"/>
      <c r="N997" s="94">
        <f>J997+K997+L997+MYCS[[#This Row],[Non contractual commitments]]</f>
        <v>0</v>
      </c>
      <c r="O997" s="93"/>
      <c r="P997" s="93"/>
      <c r="Q997" s="93"/>
      <c r="R997" s="93"/>
      <c r="S997" s="93"/>
      <c r="T997" s="93"/>
      <c r="U997" s="94">
        <f>SUM(MYCS[[#This Row],[FY26-27 sum (signed)]:[Cumulative spending to end FY 24/25]],MYCS[[#This Row],[Approved budget FY 25/26]])</f>
        <v>0</v>
      </c>
      <c r="V997" s="95">
        <f>MYCS[[#This Row],[Total Project Commitments]]-MYCS[[#This Row],[Total approved cost of the project by DC (Value in UGX)]]</f>
        <v>0</v>
      </c>
      <c r="W997" s="89"/>
      <c r="X997" s="89"/>
      <c r="Y997" s="89"/>
      <c r="Z997" s="96"/>
    </row>
  </sheetData>
  <sheetProtection algorithmName="SHA-512" hashValue="clW7aSGyqUPTVWDhi69PPg78TFNraWz8cglGE63/fdSbWltWfUbyZnWNQzGRXIIxawl+CBggHFoRx/M0mtbaUw==" saltValue="1yRyL5zh3AjAVaDldi6YJg==" spinCount="100000" sheet="1" objects="1" scenarios="1"/>
  <protectedRanges>
    <protectedRange sqref="B2" name="Vote"/>
    <protectedRange sqref="A53:A997 C53:C997 F53:M997 W53:W997 O53:T997 O5:T52 W5:W52 F5:M52 C5:C52 A5:A52" name="OpenRange"/>
  </protectedRanges>
  <mergeCells count="6">
    <mergeCell ref="A1:W1"/>
    <mergeCell ref="A3:F3"/>
    <mergeCell ref="G2:Y2"/>
    <mergeCell ref="C2:F2"/>
    <mergeCell ref="J3:N3"/>
    <mergeCell ref="O3:S3"/>
  </mergeCells>
  <phoneticPr fontId="10" type="noConversion"/>
  <conditionalFormatting sqref="V5:V997">
    <cfRule type="cellIs" dxfId="104" priority="1" operator="lessThan">
      <formula>0</formula>
    </cfRule>
    <cfRule type="cellIs" dxfId="103" priority="2" operator="greaterThan">
      <formula>0</formula>
    </cfRule>
  </conditionalFormatting>
  <dataValidations count="14">
    <dataValidation type="list" allowBlank="1" showInputMessage="1" showErrorMessage="1" sqref="G5" xr:uid="{D254C211-1703-4D49-B732-8B9DEFA854D2}">
      <formula1>IF(A6=A5,G5,ProjectClass)</formula1>
    </dataValidation>
    <dataValidation type="list" allowBlank="1" showInputMessage="1" showErrorMessage="1" sqref="G6:G36 G64:G997 G54:G62 G38:G52" xr:uid="{C2165C7F-1B08-406A-8C4D-C6AFED2FD622}">
      <formula1>IF(A6=A5,G5,ProjectClass)</formula1>
    </dataValidation>
    <dataValidation type="list" allowBlank="1" showInputMessage="1" showErrorMessage="1" sqref="G37 G63 G53" xr:uid="{3F7E5172-F466-4B62-8BDE-911BAAABBFEE}">
      <formula1>IF(A37=#REF!,#REF!,ProjectClass)</formula1>
    </dataValidation>
    <dataValidation type="list" allowBlank="1" showInputMessage="1" showErrorMessage="1" sqref="F5:F36 F64:F997 F54:F62 F38:F52" xr:uid="{DBBC2BD3-EB8B-4863-B765-279901D797D6}">
      <formula1>IF(A5=A4,F4,ProjectStatus)</formula1>
    </dataValidation>
    <dataValidation type="list" allowBlank="1" showInputMessage="1" showErrorMessage="1" sqref="F37 F63 F53" xr:uid="{442AC547-6E6D-4025-AD29-7F8333BEA418}">
      <formula1>IF(A37=#REF!,#REF!,ProjectStatus)</formula1>
    </dataValidation>
    <dataValidation type="whole" allowBlank="1" showInputMessage="1" showErrorMessage="1" sqref="V5:V98 U5:U997" xr:uid="{E64E91E0-365E-4880-BDE9-1017E9DC30A3}">
      <formula1>0</formula1>
      <formula2>1000000000000000</formula2>
    </dataValidation>
    <dataValidation type="list" allowBlank="1" showInputMessage="1" showErrorMessage="1" sqref="C5:C997" xr:uid="{A67C10D1-4E5E-4298-933D-EC772AF02ED9}">
      <formula1>FundingSource</formula1>
    </dataValidation>
    <dataValidation type="custom" allowBlank="1" showInputMessage="1" showErrorMessage="1" error="Funding source must be GoU and value must be a number" sqref="K5:K997" xr:uid="{3776E0F7-E04E-4865-926E-77640D98F6E9}">
      <formula1>AND(ISNUMBER(K5),C5="GoU Funded")</formula1>
    </dataValidation>
    <dataValidation type="custom" allowBlank="1" showInputMessage="1" showErrorMessage="1" error="Value must be a number" sqref="S5:T997 H5:I997 L5:M997" xr:uid="{436DA321-E1BA-4CBD-B1C9-99F67115DDA8}">
      <formula1>ISNUMBER(H5)</formula1>
    </dataValidation>
    <dataValidation type="custom" allowBlank="1" showInputMessage="1" showErrorMessage="1" error="Funding source must be GoU and value must be a number" sqref="J5:J997" xr:uid="{BB304B67-6233-4A8E-B9ED-4CD063445AD3}">
      <formula1>AND(ISNUMBER(J5),C5="GoU Funded")</formula1>
    </dataValidation>
    <dataValidation type="custom" allowBlank="1" showInputMessage="1" showErrorMessage="1" error="This project does not extend into this financial year (i.e. end date is less than July 1, 2024), hence commitments cannot be captured. Also, entered value must be a number." sqref="O5:O997" xr:uid="{EFA8A297-49E8-4FF1-9FAE-CC5F3832D118}">
      <formula1>AND(ISNUMBER(O5),IFERROR(VALUE(E5)&gt;45474,""))</formula1>
    </dataValidation>
    <dataValidation type="custom" allowBlank="1" showInputMessage="1" showErrorMessage="1" error="This project does not extend into this financial year (i.e. end date is less than July 1, 2025), hence commitments cannot be captured. Also, entered value must be a number." sqref="P5:P997" xr:uid="{D8B5802A-D6FB-4BD0-B428-C93E6DB1CDA0}">
      <formula1>AND(ISNUMBER(P5),IFERROR(VALUE(E5)&gt;45839,""))</formula1>
    </dataValidation>
    <dataValidation type="custom" allowBlank="1" showInputMessage="1" showErrorMessage="1" error="This project does not extend into this financial year (i.e. end date is less than July 1, 2026), hence commitments cannot be captured. Also, entered value must be a number." sqref="Q5:Q997" xr:uid="{21E6DBBD-8C16-48D4-872C-50615189837D}">
      <formula1>AND(ISNUMBER(Q5),IFERROR(VALUE(E5)&gt;46204,""))</formula1>
    </dataValidation>
    <dataValidation type="custom" allowBlank="1" showInputMessage="1" showErrorMessage="1" error="This project does not extend into this financial year (i.e. end date is less than July 1, 2027), hence commitments cannot be captured. Also, entered value must be a number." sqref="R5:R997" xr:uid="{90FA4E69-CF6D-40B4-B56C-7D5741BB203E}">
      <formula1>AND(ISNUMBER(R5),IFERROR(VALUE(E5)&gt;46569,""))</formula1>
    </dataValidation>
  </dataValidations>
  <pageMargins left="0.70866141732283472" right="0.70866141732283472" top="0.74803149606299213" bottom="0.74803149606299213" header="0.31496062992125984" footer="0.31496062992125984"/>
  <pageSetup scale="10" fitToHeight="0" orientation="landscape" horizontalDpi="1200" verticalDpi="1200" r:id="rId1"/>
  <headerFooter>
    <oddFooter>Page &amp;P of &amp;N</oddFooter>
  </headerFooter>
  <colBreaks count="1" manualBreakCount="1">
    <brk id="23" min="1" max="50" man="1"/>
  </colBreak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EE353281-575E-4C56-BBF9-1E6C6818EA0F}">
          <x14:formula1>
            <xm:f>Dropdowns!$C$2:$C$3</xm:f>
          </x14:formula1>
          <xm:sqref>X5:Y997</xm:sqref>
        </x14:dataValidation>
        <x14:dataValidation type="list" allowBlank="1" showInputMessage="1" showErrorMessage="1" errorTitle="New Vote Code?" error="The vote code does not exist in the project list. Please add it in the list together with its corresponding entities." promptTitle="Enter Vote Code" xr:uid="{B9DB467E-CE9C-4EFA-A76C-B58B104474A3}">
          <x14:formula1>
            <xm:f>OFFSET(Dropdowns!$I$1,1,0,COUNTA(Dropdowns!I:I))</xm:f>
          </x14:formula1>
          <xm:sqref>B2</xm:sqref>
        </x14:dataValidation>
        <x14:dataValidation type="list" allowBlank="1" showInputMessage="1" showErrorMessage="1" xr:uid="{A4405EB8-79E2-483F-9CB8-28D8A0DD06E2}">
          <x14:formula1>
            <xm:f>OFFSET('DC Decisions'!$A$1,MATCH($B$2,'DC Decisions'!A:A,0)-1,7,COUNTIF('DC Decisions'!A:A,$B$2))</xm:f>
          </x14:formula1>
          <xm:sqref>A5:A997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zoomScale="180" zoomScaleNormal="180" workbookViewId="0">
      <selection activeCell="D11" sqref="D11"/>
    </sheetView>
  </sheetViews>
  <sheetFormatPr defaultRowHeight="14.5" x14ac:dyDescent="0.35"/>
  <cols>
    <col min="2" max="2" width="10.6328125" bestFit="1" customWidth="1"/>
    <col min="3" max="3" width="7.08984375" bestFit="1" customWidth="1"/>
    <col min="4" max="7" width="7.54296875" bestFit="1" customWidth="1"/>
    <col min="8" max="8" width="7.36328125" customWidth="1"/>
  </cols>
  <sheetData>
    <row r="1" spans="1:10" x14ac:dyDescent="0.35">
      <c r="A1" s="112"/>
      <c r="B1" s="112" t="s">
        <v>561</v>
      </c>
      <c r="C1" s="112"/>
      <c r="D1" s="112"/>
      <c r="E1" s="112"/>
      <c r="F1" s="112"/>
      <c r="G1" s="112"/>
      <c r="H1" s="112"/>
      <c r="I1" s="112"/>
      <c r="J1" s="112"/>
    </row>
    <row r="2" spans="1:10" x14ac:dyDescent="0.35">
      <c r="A2" s="112"/>
      <c r="B2" s="10" t="s">
        <v>544</v>
      </c>
      <c r="I2" s="112"/>
      <c r="J2" s="112"/>
    </row>
    <row r="3" spans="1:10" x14ac:dyDescent="0.35">
      <c r="A3" s="112"/>
      <c r="B3" s="11" t="s">
        <v>536</v>
      </c>
      <c r="I3" s="112"/>
      <c r="J3" s="112"/>
    </row>
    <row r="4" spans="1:10" x14ac:dyDescent="0.35">
      <c r="A4" s="112"/>
      <c r="I4" s="112"/>
      <c r="J4" s="112"/>
    </row>
    <row r="5" spans="1:10" x14ac:dyDescent="0.35">
      <c r="A5" s="112"/>
      <c r="I5" s="112"/>
      <c r="J5" s="112"/>
    </row>
    <row r="6" spans="1:10" x14ac:dyDescent="0.35">
      <c r="A6" s="112"/>
      <c r="B6" s="112"/>
      <c r="C6" s="112"/>
      <c r="D6" s="112"/>
      <c r="E6" s="112"/>
      <c r="F6" s="112"/>
      <c r="G6" s="112"/>
      <c r="H6" s="112"/>
      <c r="I6" s="112"/>
      <c r="J6" s="112"/>
    </row>
    <row r="7" spans="1:10" x14ac:dyDescent="0.35">
      <c r="B7" s="11" t="s">
        <v>537</v>
      </c>
    </row>
    <row r="8" spans="1:10" x14ac:dyDescent="0.35">
      <c r="B8" t="s">
        <v>538</v>
      </c>
      <c r="C8" t="s">
        <v>539</v>
      </c>
    </row>
    <row r="9" spans="1:10" x14ac:dyDescent="0.35">
      <c r="B9" s="115"/>
      <c r="C9" s="115"/>
    </row>
  </sheetData>
  <sheetProtection algorithmName="SHA-512" hashValue="oczKY7c0UUz562KAFcCEmMqLZJVo8jZ4HfKby8m1KrNhztcRYanB4VDA/HmcMJ9v3W2uECVkkgUqnswPlrXAzQ==" saltValue="qtXIC12JTuA86EnMXAGm4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34998626667073579"/>
  </sheetPr>
  <dimension ref="A1:AA998"/>
  <sheetViews>
    <sheetView zoomScale="70" zoomScaleNormal="70" zoomScaleSheetLayoutView="10" workbookViewId="0">
      <pane xSplit="1" topLeftCell="B1" activePane="topRight" state="frozen"/>
      <selection pane="topRight" activeCell="C2" sqref="C2"/>
    </sheetView>
  </sheetViews>
  <sheetFormatPr defaultColWidth="8.6328125" defaultRowHeight="18.5" x14ac:dyDescent="0.45"/>
  <cols>
    <col min="1" max="1" width="51.36328125" style="75" customWidth="1"/>
    <col min="2" max="2" width="53.6328125" style="75" customWidth="1"/>
    <col min="3" max="8" width="39.54296875" style="75" customWidth="1"/>
    <col min="9" max="9" width="39.453125" style="75" customWidth="1"/>
    <col min="10" max="10" width="61.6328125" style="75" customWidth="1"/>
    <col min="11" max="12" width="64.36328125" style="75" customWidth="1"/>
    <col min="13" max="13" width="40.54296875" style="75" customWidth="1"/>
    <col min="14" max="14" width="38.453125" style="75" customWidth="1"/>
    <col min="15" max="15" width="36.6328125" style="75" customWidth="1"/>
    <col min="16" max="16" width="37.453125" style="75" customWidth="1"/>
    <col min="17" max="17" width="42.54296875" style="75" customWidth="1"/>
    <col min="18" max="18" width="39.6328125" style="75" customWidth="1"/>
    <col min="19" max="19" width="153" style="75" hidden="1" customWidth="1"/>
    <col min="20" max="20" width="255.6328125" style="75" hidden="1" customWidth="1"/>
    <col min="21" max="21" width="13.36328125" style="75" hidden="1" customWidth="1"/>
    <col min="22" max="22" width="18.453125" style="75" customWidth="1"/>
    <col min="23" max="23" width="24.453125" style="75" bestFit="1" customWidth="1"/>
    <col min="24" max="24" width="11.36328125" style="75" customWidth="1"/>
    <col min="25" max="25" width="11.54296875" style="75" customWidth="1"/>
    <col min="26" max="26" width="8.6328125" style="75"/>
    <col min="27" max="27" width="11.54296875" style="75" customWidth="1"/>
    <col min="28" max="16384" width="8.6328125" style="75"/>
  </cols>
  <sheetData>
    <row r="1" spans="1:27" x14ac:dyDescent="0.45">
      <c r="A1" s="224" t="s">
        <v>531</v>
      </c>
      <c r="B1" s="224"/>
      <c r="C1" s="224"/>
      <c r="D1" s="224"/>
      <c r="E1" s="224"/>
      <c r="F1" s="224"/>
      <c r="G1" s="224"/>
      <c r="H1" s="224"/>
      <c r="I1" s="224"/>
      <c r="J1" s="224"/>
      <c r="K1" s="224"/>
      <c r="L1" s="224"/>
      <c r="M1" s="224"/>
      <c r="N1" s="224"/>
      <c r="O1" s="224"/>
      <c r="P1" s="224"/>
      <c r="Q1" s="224"/>
      <c r="R1" s="224"/>
    </row>
    <row r="2" spans="1:27" x14ac:dyDescent="0.45">
      <c r="A2" s="76" t="s">
        <v>391</v>
      </c>
      <c r="B2" s="77" t="s">
        <v>65</v>
      </c>
      <c r="C2" s="103" t="str">
        <f>VLOOKUP(B2,DC[[Vote Code]:[Vote Name]],2,FALSE)</f>
        <v>Office of the President</v>
      </c>
      <c r="D2" s="107"/>
      <c r="E2" s="107"/>
      <c r="F2" s="107"/>
      <c r="G2" s="107"/>
      <c r="H2" s="107"/>
      <c r="I2" s="225" t="s">
        <v>648</v>
      </c>
      <c r="J2" s="225"/>
      <c r="K2" s="225"/>
      <c r="L2" s="225"/>
      <c r="M2" s="225"/>
      <c r="N2" s="124"/>
      <c r="O2" s="124"/>
      <c r="P2" s="124"/>
      <c r="Q2" s="124"/>
      <c r="R2" s="124"/>
      <c r="S2" s="124"/>
      <c r="T2" s="125"/>
    </row>
    <row r="3" spans="1:27" s="88" customFormat="1" ht="42" x14ac:dyDescent="0.45">
      <c r="A3" s="84" t="s">
        <v>22</v>
      </c>
      <c r="B3" s="84" t="s">
        <v>205</v>
      </c>
      <c r="C3" s="84" t="s">
        <v>18</v>
      </c>
      <c r="D3" s="84" t="s">
        <v>551</v>
      </c>
      <c r="E3" s="84" t="s">
        <v>587</v>
      </c>
      <c r="F3" s="84" t="s">
        <v>589</v>
      </c>
      <c r="G3" s="84" t="s">
        <v>590</v>
      </c>
      <c r="H3" s="84" t="s">
        <v>591</v>
      </c>
      <c r="I3" s="84" t="s">
        <v>206</v>
      </c>
      <c r="J3" s="84" t="s">
        <v>168</v>
      </c>
      <c r="K3" s="84" t="s">
        <v>530</v>
      </c>
      <c r="L3" s="84" t="s">
        <v>204</v>
      </c>
      <c r="M3" s="84" t="s">
        <v>1034</v>
      </c>
      <c r="N3" s="84" t="s">
        <v>1040</v>
      </c>
      <c r="O3" s="84" t="s">
        <v>1041</v>
      </c>
      <c r="P3" s="84" t="s">
        <v>1042</v>
      </c>
      <c r="Q3" s="84" t="s">
        <v>1043</v>
      </c>
      <c r="R3" s="84" t="s">
        <v>1044</v>
      </c>
      <c r="S3" s="86" t="s">
        <v>98</v>
      </c>
      <c r="T3" s="86" t="s">
        <v>89</v>
      </c>
      <c r="U3" s="87"/>
    </row>
    <row r="4" spans="1:27" ht="21" x14ac:dyDescent="0.45">
      <c r="A4" s="89"/>
      <c r="B4" s="90" t="str">
        <f ca="1">IFERROR(OFFSET(DC[[#Headers],[Code Project]],MATCH(MYCS8[[#This Row],[Project Code and Name ]],DC[Code Project],0),-3),"")</f>
        <v/>
      </c>
      <c r="C4" s="89"/>
      <c r="D4" s="89"/>
      <c r="E4" s="89"/>
      <c r="F4" s="181"/>
      <c r="G4" s="181"/>
      <c r="H4" s="89"/>
      <c r="I4" s="93"/>
      <c r="J4" s="93"/>
      <c r="K4" s="93"/>
      <c r="L4" s="93"/>
      <c r="M4" s="94">
        <f>I4+J4+K4+MYCS8[[#This Row],[Non contractual commitments]]</f>
        <v>0</v>
      </c>
      <c r="N4" s="93"/>
      <c r="O4" s="93"/>
      <c r="P4" s="93"/>
      <c r="Q4" s="93"/>
      <c r="R4" s="93"/>
      <c r="S4" s="89"/>
      <c r="T4" s="89" t="s">
        <v>2</v>
      </c>
      <c r="U4" s="96"/>
      <c r="Y4" s="97"/>
      <c r="Z4" s="98"/>
      <c r="AA4" s="99"/>
    </row>
    <row r="5" spans="1:27" ht="21" x14ac:dyDescent="0.45">
      <c r="A5" s="89"/>
      <c r="B5" s="90" t="str">
        <f ca="1">IFERROR(OFFSET(DC[[#Headers],[Code Project]],MATCH(MYCS8[[#This Row],[Project Code and Name ]],DC[Code Project],0),-3),"")</f>
        <v/>
      </c>
      <c r="C5" s="89"/>
      <c r="D5" s="89"/>
      <c r="E5" s="89"/>
      <c r="F5" s="181"/>
      <c r="G5" s="181"/>
      <c r="H5" s="89"/>
      <c r="I5" s="93"/>
      <c r="J5" s="93"/>
      <c r="K5" s="93"/>
      <c r="L5" s="93"/>
      <c r="M5" s="94">
        <f>I5+J5+K5+MYCS8[[#This Row],[Non contractual commitments]]</f>
        <v>0</v>
      </c>
      <c r="N5" s="93"/>
      <c r="O5" s="93"/>
      <c r="P5" s="93"/>
      <c r="Q5" s="93"/>
      <c r="R5" s="93"/>
      <c r="S5" s="89"/>
      <c r="T5" s="89" t="s">
        <v>3</v>
      </c>
      <c r="U5" s="96"/>
      <c r="Y5" s="97"/>
      <c r="Z5" s="98"/>
      <c r="AA5" s="99"/>
    </row>
    <row r="6" spans="1:27" ht="21" x14ac:dyDescent="0.45">
      <c r="A6" s="89"/>
      <c r="B6" s="90" t="str">
        <f ca="1">IFERROR(OFFSET(DC[[#Headers],[Code Project]],MATCH(MYCS8[[#This Row],[Project Code and Name ]],DC[Code Project],0),-3),"")</f>
        <v/>
      </c>
      <c r="C6" s="89"/>
      <c r="D6" s="89"/>
      <c r="E6" s="89"/>
      <c r="F6" s="181"/>
      <c r="G6" s="181"/>
      <c r="H6" s="89"/>
      <c r="I6" s="93"/>
      <c r="J6" s="93"/>
      <c r="K6" s="93"/>
      <c r="L6" s="93"/>
      <c r="M6" s="94">
        <f>I6+J6+K6+MYCS8[[#This Row],[Non contractual commitments]]</f>
        <v>0</v>
      </c>
      <c r="N6" s="93"/>
      <c r="O6" s="93"/>
      <c r="P6" s="93"/>
      <c r="Q6" s="93"/>
      <c r="R6" s="93"/>
      <c r="S6" s="89"/>
      <c r="T6" s="89"/>
      <c r="U6" s="96"/>
      <c r="Y6" s="97"/>
      <c r="Z6" s="98"/>
      <c r="AA6" s="99"/>
    </row>
    <row r="7" spans="1:27" ht="21" x14ac:dyDescent="0.45">
      <c r="A7" s="89"/>
      <c r="B7" s="90" t="str">
        <f ca="1">IFERROR(OFFSET(DC[[#Headers],[Code Project]],MATCH(MYCS8[[#This Row],[Project Code and Name ]],DC[Code Project],0),-3),"")</f>
        <v/>
      </c>
      <c r="C7" s="89"/>
      <c r="D7" s="89"/>
      <c r="E7" s="89"/>
      <c r="F7" s="181"/>
      <c r="G7" s="181"/>
      <c r="H7" s="89"/>
      <c r="I7" s="93"/>
      <c r="J7" s="93"/>
      <c r="K7" s="93"/>
      <c r="L7" s="93"/>
      <c r="M7" s="94">
        <f>I7+J7+K7+MYCS8[[#This Row],[Non contractual commitments]]</f>
        <v>0</v>
      </c>
      <c r="N7" s="93"/>
      <c r="O7" s="93"/>
      <c r="P7" s="93"/>
      <c r="Q7" s="93"/>
      <c r="R7" s="93"/>
      <c r="S7" s="89"/>
      <c r="T7" s="89"/>
      <c r="U7" s="96"/>
      <c r="Y7" s="97"/>
      <c r="Z7" s="98"/>
      <c r="AA7" s="99"/>
    </row>
    <row r="8" spans="1:27" ht="21" x14ac:dyDescent="0.45">
      <c r="A8" s="89"/>
      <c r="B8" s="90" t="str">
        <f ca="1">IFERROR(OFFSET(DC[[#Headers],[Code Project]],MATCH(MYCS8[[#This Row],[Project Code and Name ]],DC[Code Project],0),-3),"")</f>
        <v/>
      </c>
      <c r="C8" s="89"/>
      <c r="D8" s="89"/>
      <c r="E8" s="89"/>
      <c r="F8" s="181"/>
      <c r="G8" s="181"/>
      <c r="H8" s="89"/>
      <c r="I8" s="93"/>
      <c r="J8" s="93"/>
      <c r="K8" s="93"/>
      <c r="L8" s="93"/>
      <c r="M8" s="94">
        <f>I8+J8+K8+MYCS8[[#This Row],[Non contractual commitments]]</f>
        <v>0</v>
      </c>
      <c r="N8" s="93"/>
      <c r="O8" s="93"/>
      <c r="P8" s="93"/>
      <c r="Q8" s="93"/>
      <c r="R8" s="93"/>
      <c r="S8" s="89"/>
      <c r="T8" s="89"/>
      <c r="U8" s="96"/>
    </row>
    <row r="9" spans="1:27" ht="21" x14ac:dyDescent="0.45">
      <c r="A9" s="89"/>
      <c r="B9" s="90" t="str">
        <f ca="1">IFERROR(OFFSET(DC[[#Headers],[Code Project]],MATCH(MYCS8[[#This Row],[Project Code and Name ]],DC[Code Project],0),-3),"")</f>
        <v/>
      </c>
      <c r="C9" s="89"/>
      <c r="D9" s="89"/>
      <c r="E9" s="89"/>
      <c r="F9" s="181"/>
      <c r="G9" s="181"/>
      <c r="H9" s="89"/>
      <c r="I9" s="93"/>
      <c r="J9" s="93"/>
      <c r="K9" s="93"/>
      <c r="L9" s="93"/>
      <c r="M9" s="94">
        <f>I9+J9+K9+MYCS8[[#This Row],[Non contractual commitments]]</f>
        <v>0</v>
      </c>
      <c r="N9" s="93"/>
      <c r="O9" s="93"/>
      <c r="P9" s="93"/>
      <c r="Q9" s="93"/>
      <c r="R9" s="93"/>
      <c r="S9" s="89"/>
      <c r="T9" s="89"/>
      <c r="U9" s="96"/>
    </row>
    <row r="10" spans="1:27" ht="21" x14ac:dyDescent="0.45">
      <c r="A10" s="89"/>
      <c r="B10" s="90" t="str">
        <f ca="1">IFERROR(OFFSET(DC[[#Headers],[Code Project]],MATCH(MYCS8[[#This Row],[Project Code and Name ]],DC[Code Project],0),-3),"")</f>
        <v/>
      </c>
      <c r="C10" s="89"/>
      <c r="D10" s="89"/>
      <c r="E10" s="89"/>
      <c r="F10" s="181"/>
      <c r="G10" s="181"/>
      <c r="H10" s="89"/>
      <c r="I10" s="93"/>
      <c r="J10" s="93"/>
      <c r="K10" s="93"/>
      <c r="L10" s="93"/>
      <c r="M10" s="94">
        <f>I10+J10+K10+MYCS8[[#This Row],[Non contractual commitments]]</f>
        <v>0</v>
      </c>
      <c r="N10" s="93"/>
      <c r="O10" s="93"/>
      <c r="P10" s="93"/>
      <c r="Q10" s="93"/>
      <c r="R10" s="93"/>
      <c r="S10" s="89"/>
      <c r="T10" s="89"/>
      <c r="U10" s="96"/>
    </row>
    <row r="11" spans="1:27" ht="21" x14ac:dyDescent="0.45">
      <c r="A11" s="89"/>
      <c r="B11" s="90" t="str">
        <f ca="1">IFERROR(OFFSET(DC[[#Headers],[Code Project]],MATCH(MYCS8[[#This Row],[Project Code and Name ]],DC[Code Project],0),-3),"")</f>
        <v/>
      </c>
      <c r="C11" s="89"/>
      <c r="D11" s="89"/>
      <c r="E11" s="89"/>
      <c r="F11" s="181"/>
      <c r="G11" s="181"/>
      <c r="H11" s="89"/>
      <c r="I11" s="93"/>
      <c r="J11" s="93"/>
      <c r="K11" s="93"/>
      <c r="L11" s="93"/>
      <c r="M11" s="94">
        <f>I11+J11+K11+MYCS8[[#This Row],[Non contractual commitments]]</f>
        <v>0</v>
      </c>
      <c r="N11" s="93"/>
      <c r="O11" s="93"/>
      <c r="P11" s="93"/>
      <c r="Q11" s="93"/>
      <c r="R11" s="93"/>
      <c r="S11" s="89"/>
      <c r="T11" s="89"/>
      <c r="U11" s="96"/>
    </row>
    <row r="12" spans="1:27" ht="21" x14ac:dyDescent="0.45">
      <c r="A12" s="89"/>
      <c r="B12" s="90" t="str">
        <f ca="1">IFERROR(OFFSET(DC[[#Headers],[Code Project]],MATCH(MYCS8[[#This Row],[Project Code and Name ]],DC[Code Project],0),-3),"")</f>
        <v/>
      </c>
      <c r="C12" s="89"/>
      <c r="D12" s="89"/>
      <c r="E12" s="89"/>
      <c r="F12" s="182"/>
      <c r="G12" s="182"/>
      <c r="H12" s="89"/>
      <c r="I12" s="93"/>
      <c r="J12" s="93"/>
      <c r="K12" s="93"/>
      <c r="L12" s="93"/>
      <c r="M12" s="94">
        <f>I12+J12+K12+MYCS8[[#This Row],[Non contractual commitments]]</f>
        <v>0</v>
      </c>
      <c r="N12" s="93"/>
      <c r="O12" s="93"/>
      <c r="P12" s="93"/>
      <c r="Q12" s="93"/>
      <c r="R12" s="93"/>
      <c r="S12" s="89"/>
      <c r="T12" s="89"/>
      <c r="U12" s="96"/>
    </row>
    <row r="13" spans="1:27" ht="21" x14ac:dyDescent="0.45">
      <c r="A13" s="89"/>
      <c r="B13" s="90" t="str">
        <f ca="1">IFERROR(OFFSET(DC[[#Headers],[Code Project]],MATCH(MYCS8[[#This Row],[Project Code and Name ]],DC[Code Project],0),-3),"")</f>
        <v/>
      </c>
      <c r="C13" s="89"/>
      <c r="D13" s="89"/>
      <c r="E13" s="89"/>
      <c r="F13" s="182"/>
      <c r="G13" s="182"/>
      <c r="H13" s="89"/>
      <c r="I13" s="93"/>
      <c r="J13" s="93"/>
      <c r="K13" s="93"/>
      <c r="L13" s="93"/>
      <c r="M13" s="94">
        <f>I13+J13+K13+MYCS8[[#This Row],[Non contractual commitments]]</f>
        <v>0</v>
      </c>
      <c r="N13" s="93"/>
      <c r="O13" s="93"/>
      <c r="P13" s="93"/>
      <c r="Q13" s="93"/>
      <c r="R13" s="93"/>
      <c r="S13" s="89"/>
      <c r="T13" s="89"/>
      <c r="U13" s="96"/>
    </row>
    <row r="14" spans="1:27" ht="21" x14ac:dyDescent="0.45">
      <c r="A14" s="89"/>
      <c r="B14" s="90" t="str">
        <f ca="1">IFERROR(OFFSET(DC[[#Headers],[Code Project]],MATCH(MYCS8[[#This Row],[Project Code and Name ]],DC[Code Project],0),-3),"")</f>
        <v/>
      </c>
      <c r="C14" s="89"/>
      <c r="D14" s="89"/>
      <c r="E14" s="89"/>
      <c r="F14" s="182"/>
      <c r="G14" s="182"/>
      <c r="H14" s="89"/>
      <c r="I14" s="93"/>
      <c r="J14" s="93"/>
      <c r="K14" s="93"/>
      <c r="L14" s="93"/>
      <c r="M14" s="94">
        <f>I14+J14+K14+MYCS8[[#This Row],[Non contractual commitments]]</f>
        <v>0</v>
      </c>
      <c r="N14" s="93"/>
      <c r="O14" s="93"/>
      <c r="P14" s="93"/>
      <c r="Q14" s="93"/>
      <c r="R14" s="93"/>
      <c r="S14" s="89"/>
      <c r="T14" s="89"/>
      <c r="U14" s="96"/>
    </row>
    <row r="15" spans="1:27" ht="21" x14ac:dyDescent="0.45">
      <c r="A15" s="89"/>
      <c r="B15" s="90" t="str">
        <f ca="1">IFERROR(OFFSET(DC[[#Headers],[Code Project]],MATCH(MYCS8[[#This Row],[Project Code and Name ]],DC[Code Project],0),-3),"")</f>
        <v/>
      </c>
      <c r="C15" s="89"/>
      <c r="D15" s="89"/>
      <c r="E15" s="89"/>
      <c r="F15" s="182"/>
      <c r="G15" s="182"/>
      <c r="H15" s="89"/>
      <c r="I15" s="93"/>
      <c r="J15" s="93"/>
      <c r="K15" s="93"/>
      <c r="L15" s="93"/>
      <c r="M15" s="94">
        <f>I15+J15+K15+MYCS8[[#This Row],[Non contractual commitments]]</f>
        <v>0</v>
      </c>
      <c r="N15" s="93"/>
      <c r="O15" s="93"/>
      <c r="P15" s="93"/>
      <c r="Q15" s="93"/>
      <c r="R15" s="93"/>
      <c r="S15" s="89"/>
      <c r="T15" s="89"/>
      <c r="U15" s="96"/>
    </row>
    <row r="16" spans="1:27" ht="21" x14ac:dyDescent="0.45">
      <c r="A16" s="89"/>
      <c r="B16" s="90" t="str">
        <f ca="1">IFERROR(OFFSET(DC[[#Headers],[Code Project]],MATCH(MYCS8[[#This Row],[Project Code and Name ]],DC[Code Project],0),-3),"")</f>
        <v/>
      </c>
      <c r="C16" s="89"/>
      <c r="D16" s="89"/>
      <c r="E16" s="89"/>
      <c r="F16" s="182"/>
      <c r="G16" s="182"/>
      <c r="H16" s="89"/>
      <c r="I16" s="93"/>
      <c r="J16" s="93"/>
      <c r="K16" s="93"/>
      <c r="L16" s="93"/>
      <c r="M16" s="94">
        <f>I16+J16+K16+MYCS8[[#This Row],[Non contractual commitments]]</f>
        <v>0</v>
      </c>
      <c r="N16" s="93"/>
      <c r="O16" s="93"/>
      <c r="P16" s="93"/>
      <c r="Q16" s="93"/>
      <c r="R16" s="93"/>
      <c r="S16" s="89"/>
      <c r="T16" s="89"/>
      <c r="U16" s="96"/>
    </row>
    <row r="17" spans="1:21" ht="21" x14ac:dyDescent="0.45">
      <c r="A17" s="89"/>
      <c r="B17" s="90" t="str">
        <f ca="1">IFERROR(OFFSET(DC[[#Headers],[Code Project]],MATCH(MYCS8[[#This Row],[Project Code and Name ]],DC[Code Project],0),-3),"")</f>
        <v/>
      </c>
      <c r="C17" s="89"/>
      <c r="D17" s="89"/>
      <c r="E17" s="89"/>
      <c r="F17" s="182"/>
      <c r="G17" s="182"/>
      <c r="H17" s="89"/>
      <c r="I17" s="93"/>
      <c r="J17" s="93"/>
      <c r="K17" s="93"/>
      <c r="L17" s="93"/>
      <c r="M17" s="94">
        <f>I17+J17+K17+MYCS8[[#This Row],[Non contractual commitments]]</f>
        <v>0</v>
      </c>
      <c r="N17" s="93"/>
      <c r="O17" s="93"/>
      <c r="P17" s="93"/>
      <c r="Q17" s="93"/>
      <c r="R17" s="93"/>
      <c r="S17" s="89"/>
      <c r="T17" s="89"/>
      <c r="U17" s="96"/>
    </row>
    <row r="18" spans="1:21" ht="21" x14ac:dyDescent="0.45">
      <c r="A18" s="89"/>
      <c r="B18" s="90" t="str">
        <f ca="1">IFERROR(OFFSET(DC[[#Headers],[Code Project]],MATCH(MYCS8[[#This Row],[Project Code and Name ]],DC[Code Project],0),-3),"")</f>
        <v/>
      </c>
      <c r="C18" s="89"/>
      <c r="D18" s="89"/>
      <c r="E18" s="89"/>
      <c r="F18" s="182"/>
      <c r="G18" s="182"/>
      <c r="H18" s="89"/>
      <c r="I18" s="93"/>
      <c r="J18" s="93"/>
      <c r="K18" s="93"/>
      <c r="L18" s="93"/>
      <c r="M18" s="94">
        <f>I18+J18+K18+MYCS8[[#This Row],[Non contractual commitments]]</f>
        <v>0</v>
      </c>
      <c r="N18" s="93"/>
      <c r="O18" s="93"/>
      <c r="P18" s="93"/>
      <c r="Q18" s="93"/>
      <c r="R18" s="93"/>
      <c r="S18" s="89"/>
      <c r="T18" s="89"/>
      <c r="U18" s="96"/>
    </row>
    <row r="19" spans="1:21" ht="141.75" customHeight="1" x14ac:dyDescent="0.45">
      <c r="A19" s="89"/>
      <c r="B19" s="90" t="str">
        <f ca="1">IFERROR(OFFSET(DC[[#Headers],[Code Project]],MATCH(MYCS8[[#This Row],[Project Code and Name ]],DC[Code Project],0),-3),"")</f>
        <v/>
      </c>
      <c r="C19" s="89"/>
      <c r="D19" s="89"/>
      <c r="E19" s="89"/>
      <c r="F19" s="182"/>
      <c r="G19" s="182"/>
      <c r="H19" s="89"/>
      <c r="I19" s="93"/>
      <c r="J19" s="93"/>
      <c r="K19" s="93"/>
      <c r="L19" s="93"/>
      <c r="M19" s="94">
        <f>I19+J19+K19+MYCS8[[#This Row],[Non contractual commitments]]</f>
        <v>0</v>
      </c>
      <c r="N19" s="93"/>
      <c r="O19" s="93"/>
      <c r="P19" s="93"/>
      <c r="Q19" s="93"/>
      <c r="R19" s="93"/>
      <c r="S19" s="89"/>
      <c r="T19" s="89"/>
      <c r="U19" s="96"/>
    </row>
    <row r="20" spans="1:21" ht="21" x14ac:dyDescent="0.45">
      <c r="A20" s="89"/>
      <c r="B20" s="90" t="str">
        <f ca="1">IFERROR(OFFSET(DC[[#Headers],[Code Project]],MATCH(MYCS8[[#This Row],[Project Code and Name ]],DC[Code Project],0),-3),"")</f>
        <v/>
      </c>
      <c r="C20" s="89"/>
      <c r="D20" s="89"/>
      <c r="E20" s="89"/>
      <c r="F20" s="182"/>
      <c r="G20" s="182"/>
      <c r="H20" s="89"/>
      <c r="I20" s="93"/>
      <c r="J20" s="93"/>
      <c r="K20" s="93"/>
      <c r="L20" s="93"/>
      <c r="M20" s="94">
        <f>I20+J20+K20+MYCS8[[#This Row],[Non contractual commitments]]</f>
        <v>0</v>
      </c>
      <c r="N20" s="93"/>
      <c r="O20" s="93"/>
      <c r="P20" s="93"/>
      <c r="Q20" s="93"/>
      <c r="R20" s="93"/>
      <c r="S20" s="89"/>
      <c r="T20" s="89"/>
      <c r="U20" s="96"/>
    </row>
    <row r="21" spans="1:21" ht="21" x14ac:dyDescent="0.45">
      <c r="A21" s="89"/>
      <c r="B21" s="90" t="str">
        <f ca="1">IFERROR(OFFSET(DC[[#Headers],[Code Project]],MATCH(MYCS8[[#This Row],[Project Code and Name ]],DC[Code Project],0),-3),"")</f>
        <v/>
      </c>
      <c r="C21" s="89"/>
      <c r="D21" s="89"/>
      <c r="E21" s="89"/>
      <c r="F21" s="182"/>
      <c r="G21" s="182"/>
      <c r="H21" s="89"/>
      <c r="I21" s="93"/>
      <c r="J21" s="93"/>
      <c r="K21" s="93"/>
      <c r="L21" s="93"/>
      <c r="M21" s="94">
        <f>I21+J21+K21+MYCS8[[#This Row],[Non contractual commitments]]</f>
        <v>0</v>
      </c>
      <c r="N21" s="93"/>
      <c r="O21" s="93"/>
      <c r="P21" s="93"/>
      <c r="Q21" s="93"/>
      <c r="R21" s="93"/>
      <c r="S21" s="89"/>
      <c r="T21" s="89"/>
      <c r="U21" s="96"/>
    </row>
    <row r="22" spans="1:21" ht="21" x14ac:dyDescent="0.45">
      <c r="A22" s="89"/>
      <c r="B22" s="90" t="str">
        <f ca="1">IFERROR(OFFSET(DC[[#Headers],[Code Project]],MATCH(MYCS8[[#This Row],[Project Code and Name ]],DC[Code Project],0),-3),"")</f>
        <v/>
      </c>
      <c r="C22" s="89"/>
      <c r="D22" s="89"/>
      <c r="E22" s="89"/>
      <c r="F22" s="182"/>
      <c r="G22" s="182"/>
      <c r="H22" s="89"/>
      <c r="I22" s="93"/>
      <c r="J22" s="93"/>
      <c r="K22" s="93"/>
      <c r="L22" s="93"/>
      <c r="M22" s="94">
        <f>I22+J22+K22+MYCS8[[#This Row],[Non contractual commitments]]</f>
        <v>0</v>
      </c>
      <c r="N22" s="93"/>
      <c r="O22" s="93"/>
      <c r="P22" s="93"/>
      <c r="Q22" s="93"/>
      <c r="R22" s="93"/>
      <c r="S22" s="89"/>
      <c r="T22" s="89"/>
      <c r="U22" s="96"/>
    </row>
    <row r="23" spans="1:21" ht="21" x14ac:dyDescent="0.45">
      <c r="A23" s="89"/>
      <c r="B23" s="90" t="str">
        <f ca="1">IFERROR(OFFSET(DC[[#Headers],[Code Project]],MATCH(MYCS8[[#This Row],[Project Code and Name ]],DC[Code Project],0),-3),"")</f>
        <v/>
      </c>
      <c r="C23" s="89"/>
      <c r="D23" s="89"/>
      <c r="E23" s="89"/>
      <c r="F23" s="182"/>
      <c r="G23" s="182"/>
      <c r="H23" s="89"/>
      <c r="I23" s="93"/>
      <c r="J23" s="93"/>
      <c r="K23" s="93"/>
      <c r="L23" s="93"/>
      <c r="M23" s="94">
        <f>I23+J23+K23+MYCS8[[#This Row],[Non contractual commitments]]</f>
        <v>0</v>
      </c>
      <c r="N23" s="93"/>
      <c r="O23" s="93"/>
      <c r="P23" s="93"/>
      <c r="Q23" s="93"/>
      <c r="R23" s="93"/>
      <c r="S23" s="89"/>
      <c r="T23" s="89"/>
      <c r="U23" s="96"/>
    </row>
    <row r="24" spans="1:21" ht="21" x14ac:dyDescent="0.45">
      <c r="A24" s="89"/>
      <c r="B24" s="90" t="str">
        <f ca="1">IFERROR(OFFSET(DC[[#Headers],[Code Project]],MATCH(MYCS8[[#This Row],[Project Code and Name ]],DC[Code Project],0),-3),"")</f>
        <v/>
      </c>
      <c r="C24" s="89"/>
      <c r="D24" s="89"/>
      <c r="E24" s="89"/>
      <c r="F24" s="182"/>
      <c r="G24" s="182"/>
      <c r="H24" s="89"/>
      <c r="I24" s="93"/>
      <c r="J24" s="93"/>
      <c r="K24" s="93"/>
      <c r="L24" s="93"/>
      <c r="M24" s="94">
        <f>I24+J24+K24+MYCS8[[#This Row],[Non contractual commitments]]</f>
        <v>0</v>
      </c>
      <c r="N24" s="93"/>
      <c r="O24" s="93"/>
      <c r="P24" s="93"/>
      <c r="Q24" s="93"/>
      <c r="R24" s="93"/>
      <c r="S24" s="89"/>
      <c r="T24" s="89"/>
      <c r="U24" s="96"/>
    </row>
    <row r="25" spans="1:21" ht="21" x14ac:dyDescent="0.45">
      <c r="A25" s="89"/>
      <c r="B25" s="90" t="str">
        <f ca="1">IFERROR(OFFSET(DC[[#Headers],[Code Project]],MATCH(MYCS8[[#This Row],[Project Code and Name ]],DC[Code Project],0),-3),"")</f>
        <v/>
      </c>
      <c r="C25" s="89"/>
      <c r="D25" s="89"/>
      <c r="E25" s="89"/>
      <c r="F25" s="182"/>
      <c r="G25" s="182"/>
      <c r="H25" s="89"/>
      <c r="I25" s="93"/>
      <c r="J25" s="93"/>
      <c r="K25" s="93"/>
      <c r="L25" s="93"/>
      <c r="M25" s="94">
        <f>I25+J25+K25+MYCS8[[#This Row],[Non contractual commitments]]</f>
        <v>0</v>
      </c>
      <c r="N25" s="93"/>
      <c r="O25" s="93"/>
      <c r="P25" s="93"/>
      <c r="Q25" s="93"/>
      <c r="R25" s="93"/>
      <c r="S25" s="89"/>
      <c r="T25" s="89"/>
      <c r="U25" s="96"/>
    </row>
    <row r="26" spans="1:21" ht="21" x14ac:dyDescent="0.45">
      <c r="A26" s="89"/>
      <c r="B26" s="90" t="str">
        <f ca="1">IFERROR(OFFSET(DC[[#Headers],[Code Project]],MATCH(MYCS8[[#This Row],[Project Code and Name ]],DC[Code Project],0),-3),"")</f>
        <v/>
      </c>
      <c r="C26" s="89"/>
      <c r="D26" s="89"/>
      <c r="E26" s="89"/>
      <c r="F26" s="182"/>
      <c r="G26" s="182"/>
      <c r="H26" s="89"/>
      <c r="I26" s="93"/>
      <c r="J26" s="93"/>
      <c r="K26" s="93"/>
      <c r="L26" s="93"/>
      <c r="M26" s="94">
        <f>I26+J26+K26+MYCS8[[#This Row],[Non contractual commitments]]</f>
        <v>0</v>
      </c>
      <c r="N26" s="93"/>
      <c r="O26" s="93"/>
      <c r="P26" s="93"/>
      <c r="Q26" s="93"/>
      <c r="R26" s="93"/>
      <c r="S26" s="89"/>
      <c r="T26" s="89"/>
      <c r="U26" s="96"/>
    </row>
    <row r="27" spans="1:21" ht="21" x14ac:dyDescent="0.45">
      <c r="A27" s="89"/>
      <c r="B27" s="90" t="str">
        <f ca="1">IFERROR(OFFSET(DC[[#Headers],[Code Project]],MATCH(MYCS8[[#This Row],[Project Code and Name ]],DC[Code Project],0),-3),"")</f>
        <v/>
      </c>
      <c r="C27" s="89"/>
      <c r="D27" s="89"/>
      <c r="E27" s="89"/>
      <c r="F27" s="182"/>
      <c r="G27" s="182"/>
      <c r="H27" s="89"/>
      <c r="I27" s="93"/>
      <c r="J27" s="93"/>
      <c r="K27" s="93"/>
      <c r="L27" s="93"/>
      <c r="M27" s="94">
        <f>I27+J27+K27+MYCS8[[#This Row],[Non contractual commitments]]</f>
        <v>0</v>
      </c>
      <c r="N27" s="93"/>
      <c r="O27" s="93"/>
      <c r="P27" s="93"/>
      <c r="Q27" s="93"/>
      <c r="R27" s="93"/>
      <c r="S27" s="89"/>
      <c r="T27" s="89"/>
      <c r="U27" s="96"/>
    </row>
    <row r="28" spans="1:21" ht="21" x14ac:dyDescent="0.45">
      <c r="A28" s="89"/>
      <c r="B28" s="90" t="str">
        <f ca="1">IFERROR(OFFSET(DC[[#Headers],[Code Project]],MATCH(MYCS8[[#This Row],[Project Code and Name ]],DC[Code Project],0),-3),"")</f>
        <v/>
      </c>
      <c r="C28" s="89"/>
      <c r="D28" s="89"/>
      <c r="E28" s="89"/>
      <c r="F28" s="89"/>
      <c r="G28" s="182"/>
      <c r="H28" s="89"/>
      <c r="I28" s="93"/>
      <c r="J28" s="93"/>
      <c r="K28" s="93"/>
      <c r="L28" s="93"/>
      <c r="M28" s="94">
        <f>I28+J28+K28+MYCS8[[#This Row],[Non contractual commitments]]</f>
        <v>0</v>
      </c>
      <c r="N28" s="93"/>
      <c r="O28" s="93"/>
      <c r="P28" s="93"/>
      <c r="Q28" s="93"/>
      <c r="R28" s="93"/>
      <c r="S28" s="89"/>
      <c r="T28" s="89"/>
      <c r="U28" s="96"/>
    </row>
    <row r="29" spans="1:21" ht="21" x14ac:dyDescent="0.45">
      <c r="A29" s="89"/>
      <c r="B29" s="90" t="str">
        <f ca="1">IFERROR(OFFSET(DC[[#Headers],[Code Project]],MATCH(MYCS8[[#This Row],[Project Code and Name ]],DC[Code Project],0),-3),"")</f>
        <v/>
      </c>
      <c r="C29" s="89"/>
      <c r="D29" s="89"/>
      <c r="E29" s="89"/>
      <c r="F29" s="182"/>
      <c r="G29" s="182"/>
      <c r="H29" s="89"/>
      <c r="I29" s="93"/>
      <c r="J29" s="93"/>
      <c r="K29" s="93"/>
      <c r="L29" s="93"/>
      <c r="M29" s="94">
        <f>I29+J29+K29+MYCS8[[#This Row],[Non contractual commitments]]</f>
        <v>0</v>
      </c>
      <c r="N29" s="93"/>
      <c r="O29" s="93"/>
      <c r="P29" s="93"/>
      <c r="Q29" s="93"/>
      <c r="R29" s="93"/>
      <c r="S29" s="89"/>
      <c r="T29" s="89"/>
      <c r="U29" s="96"/>
    </row>
    <row r="30" spans="1:21" ht="21" x14ac:dyDescent="0.45">
      <c r="A30" s="89"/>
      <c r="B30" s="90" t="str">
        <f ca="1">IFERROR(OFFSET(DC[[#Headers],[Code Project]],MATCH(MYCS8[[#This Row],[Project Code and Name ]],DC[Code Project],0),-3),"")</f>
        <v/>
      </c>
      <c r="C30" s="89"/>
      <c r="D30" s="89"/>
      <c r="E30" s="89"/>
      <c r="F30" s="182"/>
      <c r="G30" s="182"/>
      <c r="H30" s="89"/>
      <c r="I30" s="93"/>
      <c r="J30" s="93"/>
      <c r="K30" s="93"/>
      <c r="L30" s="93"/>
      <c r="M30" s="94">
        <f>I30+J30+K30+MYCS8[[#This Row],[Non contractual commitments]]</f>
        <v>0</v>
      </c>
      <c r="N30" s="93"/>
      <c r="O30" s="93"/>
      <c r="P30" s="93"/>
      <c r="Q30" s="93"/>
      <c r="R30" s="93"/>
      <c r="S30" s="89"/>
      <c r="T30" s="89"/>
      <c r="U30" s="96"/>
    </row>
    <row r="31" spans="1:21" ht="21" x14ac:dyDescent="0.45">
      <c r="A31" s="89"/>
      <c r="B31" s="90" t="str">
        <f ca="1">IFERROR(OFFSET(DC[[#Headers],[Code Project]],MATCH(MYCS8[[#This Row],[Project Code and Name ]],DC[Code Project],0),-3),"")</f>
        <v/>
      </c>
      <c r="C31" s="89"/>
      <c r="D31" s="89"/>
      <c r="E31" s="89"/>
      <c r="F31" s="182"/>
      <c r="G31" s="182"/>
      <c r="H31" s="89"/>
      <c r="I31" s="93"/>
      <c r="J31" s="93"/>
      <c r="K31" s="93"/>
      <c r="L31" s="93"/>
      <c r="M31" s="94">
        <f>I31+J31+K31+MYCS8[[#This Row],[Non contractual commitments]]</f>
        <v>0</v>
      </c>
      <c r="N31" s="93"/>
      <c r="O31" s="93"/>
      <c r="P31" s="93"/>
      <c r="Q31" s="93"/>
      <c r="R31" s="93"/>
      <c r="S31" s="89"/>
      <c r="T31" s="89"/>
      <c r="U31" s="96"/>
    </row>
    <row r="32" spans="1:21" ht="21" x14ac:dyDescent="0.45">
      <c r="A32" s="89"/>
      <c r="B32" s="90" t="str">
        <f ca="1">IFERROR(OFFSET(DC[[#Headers],[Code Project]],MATCH(MYCS8[[#This Row],[Project Code and Name ]],DC[Code Project],0),-3),"")</f>
        <v/>
      </c>
      <c r="C32" s="89"/>
      <c r="D32" s="89"/>
      <c r="E32" s="89"/>
      <c r="F32" s="182"/>
      <c r="G32" s="182"/>
      <c r="H32" s="89"/>
      <c r="I32" s="93"/>
      <c r="J32" s="93"/>
      <c r="K32" s="93"/>
      <c r="L32" s="93"/>
      <c r="M32" s="94">
        <f>I32+J32+K32+MYCS8[[#This Row],[Non contractual commitments]]</f>
        <v>0</v>
      </c>
      <c r="N32" s="93"/>
      <c r="O32" s="93"/>
      <c r="P32" s="93"/>
      <c r="Q32" s="93"/>
      <c r="R32" s="93"/>
      <c r="S32" s="89"/>
      <c r="T32" s="89"/>
      <c r="U32" s="96"/>
    </row>
    <row r="33" spans="1:21" ht="21" x14ac:dyDescent="0.45">
      <c r="A33" s="89"/>
      <c r="B33" s="90" t="str">
        <f ca="1">IFERROR(OFFSET(DC[[#Headers],[Code Project]],MATCH(MYCS8[[#This Row],[Project Code and Name ]],DC[Code Project],0),-3),"")</f>
        <v/>
      </c>
      <c r="C33" s="89"/>
      <c r="D33" s="89"/>
      <c r="E33" s="89"/>
      <c r="F33" s="183"/>
      <c r="G33" s="183"/>
      <c r="H33" s="89"/>
      <c r="I33" s="93"/>
      <c r="J33" s="93"/>
      <c r="K33" s="93"/>
      <c r="L33" s="93"/>
      <c r="M33" s="94">
        <f>I33+J33+K33+MYCS8[[#This Row],[Non contractual commitments]]</f>
        <v>0</v>
      </c>
      <c r="N33" s="93"/>
      <c r="O33" s="93"/>
      <c r="P33" s="93"/>
      <c r="Q33" s="93"/>
      <c r="R33" s="93"/>
      <c r="S33" s="89"/>
      <c r="T33" s="89"/>
      <c r="U33" s="96"/>
    </row>
    <row r="34" spans="1:21" ht="21" x14ac:dyDescent="0.45">
      <c r="A34" s="89"/>
      <c r="B34" s="90" t="str">
        <f ca="1">IFERROR(OFFSET(DC[[#Headers],[Code Project]],MATCH(MYCS8[[#This Row],[Project Code and Name ]],DC[Code Project],0),-3),"")</f>
        <v/>
      </c>
      <c r="C34" s="89"/>
      <c r="D34" s="89"/>
      <c r="E34" s="89"/>
      <c r="F34" s="183"/>
      <c r="G34" s="183"/>
      <c r="H34" s="89"/>
      <c r="I34" s="93"/>
      <c r="J34" s="93"/>
      <c r="K34" s="93"/>
      <c r="L34" s="93"/>
      <c r="M34" s="94">
        <f>I34+J34+K34+MYCS8[[#This Row],[Non contractual commitments]]</f>
        <v>0</v>
      </c>
      <c r="N34" s="93"/>
      <c r="O34" s="93"/>
      <c r="P34" s="93"/>
      <c r="Q34" s="93"/>
      <c r="R34" s="93"/>
      <c r="S34" s="89"/>
      <c r="T34" s="89"/>
      <c r="U34" s="96"/>
    </row>
    <row r="35" spans="1:21" ht="21" x14ac:dyDescent="0.45">
      <c r="A35" s="89"/>
      <c r="B35" s="90" t="str">
        <f ca="1">IFERROR(OFFSET(DC[[#Headers],[Code Project]],MATCH(MYCS8[[#This Row],[Project Code and Name ]],DC[Code Project],0),-3),"")</f>
        <v/>
      </c>
      <c r="C35" s="89"/>
      <c r="D35" s="89"/>
      <c r="E35" s="89"/>
      <c r="F35" s="183"/>
      <c r="G35" s="183"/>
      <c r="H35" s="89"/>
      <c r="I35" s="93"/>
      <c r="J35" s="93"/>
      <c r="K35" s="93"/>
      <c r="L35" s="93"/>
      <c r="M35" s="94">
        <f>I35+J35+K35+MYCS8[[#This Row],[Non contractual commitments]]</f>
        <v>0</v>
      </c>
      <c r="N35" s="93"/>
      <c r="O35" s="93"/>
      <c r="P35" s="93"/>
      <c r="Q35" s="93"/>
      <c r="R35" s="93"/>
      <c r="S35" s="89"/>
      <c r="T35" s="89"/>
      <c r="U35" s="96"/>
    </row>
    <row r="36" spans="1:21" ht="21" x14ac:dyDescent="0.45">
      <c r="A36" s="89"/>
      <c r="B36" s="90" t="str">
        <f ca="1">IFERROR(OFFSET(DC[[#Headers],[Code Project]],MATCH(MYCS8[[#This Row],[Project Code and Name ]],DC[Code Project],0),-3),"")</f>
        <v/>
      </c>
      <c r="C36" s="89"/>
      <c r="D36" s="89"/>
      <c r="E36" s="89"/>
      <c r="F36" s="183"/>
      <c r="G36" s="183"/>
      <c r="H36" s="89"/>
      <c r="I36" s="93"/>
      <c r="J36" s="93"/>
      <c r="K36" s="93"/>
      <c r="L36" s="93"/>
      <c r="M36" s="94">
        <f>I36+J36+K36+MYCS8[[#This Row],[Non contractual commitments]]</f>
        <v>0</v>
      </c>
      <c r="N36" s="93"/>
      <c r="O36" s="93"/>
      <c r="P36" s="93"/>
      <c r="Q36" s="93"/>
      <c r="R36" s="93"/>
      <c r="S36" s="89"/>
      <c r="T36" s="89"/>
      <c r="U36" s="96"/>
    </row>
    <row r="37" spans="1:21" ht="21" x14ac:dyDescent="0.45">
      <c r="A37" s="89"/>
      <c r="B37" s="90" t="str">
        <f ca="1">IFERROR(OFFSET(DC[[#Headers],[Code Project]],MATCH(MYCS8[[#This Row],[Project Code and Name ]],DC[Code Project],0),-3),"")</f>
        <v/>
      </c>
      <c r="C37" s="89"/>
      <c r="D37" s="89"/>
      <c r="E37" s="89"/>
      <c r="F37" s="183"/>
      <c r="G37" s="183"/>
      <c r="H37" s="89"/>
      <c r="I37" s="93"/>
      <c r="J37" s="93"/>
      <c r="K37" s="93"/>
      <c r="L37" s="93"/>
      <c r="M37" s="94">
        <f>I37+J37+K37+MYCS8[[#This Row],[Non contractual commitments]]</f>
        <v>0</v>
      </c>
      <c r="N37" s="93"/>
      <c r="O37" s="93"/>
      <c r="P37" s="93"/>
      <c r="Q37" s="93"/>
      <c r="R37" s="93"/>
      <c r="S37" s="89"/>
      <c r="T37" s="89"/>
      <c r="U37" s="96"/>
    </row>
    <row r="38" spans="1:21" ht="21" x14ac:dyDescent="0.45">
      <c r="A38" s="89"/>
      <c r="B38" s="90" t="str">
        <f ca="1">IFERROR(OFFSET(DC[[#Headers],[Code Project]],MATCH(MYCS8[[#This Row],[Project Code and Name ]],DC[Code Project],0),-3),"")</f>
        <v/>
      </c>
      <c r="C38" s="89"/>
      <c r="D38" s="89"/>
      <c r="E38" s="89"/>
      <c r="F38" s="183"/>
      <c r="G38" s="183"/>
      <c r="H38" s="89"/>
      <c r="I38" s="93"/>
      <c r="J38" s="93"/>
      <c r="K38" s="93"/>
      <c r="L38" s="93"/>
      <c r="M38" s="94">
        <f>I38+J38+K38+MYCS8[[#This Row],[Non contractual commitments]]</f>
        <v>0</v>
      </c>
      <c r="N38" s="93"/>
      <c r="O38" s="93"/>
      <c r="P38" s="93"/>
      <c r="Q38" s="93"/>
      <c r="R38" s="93"/>
      <c r="S38" s="89"/>
      <c r="T38" s="89"/>
      <c r="U38" s="96"/>
    </row>
    <row r="39" spans="1:21" ht="21" x14ac:dyDescent="0.45">
      <c r="A39" s="89"/>
      <c r="B39" s="90" t="str">
        <f ca="1">IFERROR(OFFSET(DC[[#Headers],[Code Project]],MATCH(MYCS8[[#This Row],[Project Code and Name ]],DC[Code Project],0),-3),"")</f>
        <v/>
      </c>
      <c r="C39" s="89"/>
      <c r="D39" s="89"/>
      <c r="E39" s="89"/>
      <c r="F39" s="183"/>
      <c r="G39" s="183"/>
      <c r="H39" s="89"/>
      <c r="I39" s="93"/>
      <c r="J39" s="93"/>
      <c r="K39" s="93"/>
      <c r="L39" s="93"/>
      <c r="M39" s="94">
        <f>I39+J39+K39+MYCS8[[#This Row],[Non contractual commitments]]</f>
        <v>0</v>
      </c>
      <c r="N39" s="93"/>
      <c r="O39" s="93"/>
      <c r="P39" s="93"/>
      <c r="Q39" s="93"/>
      <c r="R39" s="93"/>
      <c r="S39" s="89"/>
      <c r="T39" s="89"/>
      <c r="U39" s="96"/>
    </row>
    <row r="40" spans="1:21" ht="21" x14ac:dyDescent="0.45">
      <c r="A40" s="89"/>
      <c r="B40" s="90" t="str">
        <f ca="1">IFERROR(OFFSET(DC[[#Headers],[Code Project]],MATCH(MYCS8[[#This Row],[Project Code and Name ]],DC[Code Project],0),-3),"")</f>
        <v/>
      </c>
      <c r="C40" s="89"/>
      <c r="D40" s="89"/>
      <c r="E40" s="89"/>
      <c r="F40" s="183"/>
      <c r="G40" s="183"/>
      <c r="H40" s="89"/>
      <c r="I40" s="93"/>
      <c r="J40" s="93"/>
      <c r="K40" s="93"/>
      <c r="L40" s="93"/>
      <c r="M40" s="94">
        <f>I40+J40+K40+MYCS8[[#This Row],[Non contractual commitments]]</f>
        <v>0</v>
      </c>
      <c r="N40" s="93"/>
      <c r="O40" s="93"/>
      <c r="P40" s="93"/>
      <c r="Q40" s="93"/>
      <c r="R40" s="93"/>
      <c r="S40" s="89"/>
      <c r="T40" s="89"/>
      <c r="U40" s="96"/>
    </row>
    <row r="41" spans="1:21" ht="21" x14ac:dyDescent="0.45">
      <c r="A41" s="89"/>
      <c r="B41" s="90" t="str">
        <f ca="1">IFERROR(OFFSET(DC[[#Headers],[Code Project]],MATCH(MYCS8[[#This Row],[Project Code and Name ]],DC[Code Project],0),-3),"")</f>
        <v/>
      </c>
      <c r="C41" s="89"/>
      <c r="D41" s="89"/>
      <c r="E41" s="89"/>
      <c r="F41" s="89"/>
      <c r="G41" s="89"/>
      <c r="H41" s="89"/>
      <c r="I41" s="93"/>
      <c r="J41" s="93"/>
      <c r="K41" s="93"/>
      <c r="L41" s="93"/>
      <c r="M41" s="94">
        <f>I41+J41+K41+MYCS8[[#This Row],[Non contractual commitments]]</f>
        <v>0</v>
      </c>
      <c r="N41" s="93"/>
      <c r="O41" s="93"/>
      <c r="P41" s="93"/>
      <c r="Q41" s="93"/>
      <c r="R41" s="93"/>
      <c r="S41" s="89"/>
      <c r="T41" s="89"/>
      <c r="U41" s="96"/>
    </row>
    <row r="42" spans="1:21" ht="21" x14ac:dyDescent="0.45">
      <c r="A42" s="89"/>
      <c r="B42" s="90" t="str">
        <f ca="1">IFERROR(OFFSET(DC[[#Headers],[Code Project]],MATCH(MYCS8[[#This Row],[Project Code and Name ]],DC[Code Project],0),-3),"")</f>
        <v/>
      </c>
      <c r="C42" s="89"/>
      <c r="D42" s="89"/>
      <c r="E42" s="89"/>
      <c r="F42" s="89"/>
      <c r="G42" s="89"/>
      <c r="H42" s="89"/>
      <c r="I42" s="93"/>
      <c r="J42" s="93"/>
      <c r="K42" s="93"/>
      <c r="L42" s="93"/>
      <c r="M42" s="94">
        <f>I42+J42+K42+MYCS8[[#This Row],[Non contractual commitments]]</f>
        <v>0</v>
      </c>
      <c r="N42" s="93"/>
      <c r="O42" s="93"/>
      <c r="P42" s="93"/>
      <c r="Q42" s="93"/>
      <c r="R42" s="93"/>
      <c r="S42" s="89"/>
      <c r="T42" s="89"/>
      <c r="U42" s="96"/>
    </row>
    <row r="43" spans="1:21" ht="21" x14ac:dyDescent="0.45">
      <c r="A43" s="89"/>
      <c r="B43" s="90" t="str">
        <f ca="1">IFERROR(OFFSET(DC[[#Headers],[Code Project]],MATCH(MYCS8[[#This Row],[Project Code and Name ]],DC[Code Project],0),-3),"")</f>
        <v/>
      </c>
      <c r="C43" s="89"/>
      <c r="D43" s="89"/>
      <c r="E43" s="89"/>
      <c r="F43" s="183"/>
      <c r="G43" s="183"/>
      <c r="H43" s="89"/>
      <c r="I43" s="93"/>
      <c r="J43" s="93"/>
      <c r="K43" s="93"/>
      <c r="L43" s="93"/>
      <c r="M43" s="94">
        <f>I43+J43+K43+MYCS8[[#This Row],[Non contractual commitments]]</f>
        <v>0</v>
      </c>
      <c r="N43" s="93"/>
      <c r="O43" s="93"/>
      <c r="P43" s="93"/>
      <c r="Q43" s="93"/>
      <c r="R43" s="93"/>
      <c r="S43" s="89"/>
      <c r="T43" s="89"/>
      <c r="U43" s="96"/>
    </row>
    <row r="44" spans="1:21" ht="21" x14ac:dyDescent="0.45">
      <c r="A44" s="89"/>
      <c r="B44" s="90" t="str">
        <f ca="1">IFERROR(OFFSET(DC[[#Headers],[Code Project]],MATCH(MYCS8[[#This Row],[Project Code and Name ]],DC[Code Project],0),-3),"")</f>
        <v/>
      </c>
      <c r="C44" s="89"/>
      <c r="D44" s="89"/>
      <c r="E44" s="89"/>
      <c r="F44" s="183"/>
      <c r="G44" s="183"/>
      <c r="H44" s="89"/>
      <c r="I44" s="93"/>
      <c r="J44" s="93"/>
      <c r="K44" s="93"/>
      <c r="L44" s="93"/>
      <c r="M44" s="94">
        <f>I44+J44+K44+MYCS8[[#This Row],[Non contractual commitments]]</f>
        <v>0</v>
      </c>
      <c r="N44" s="93"/>
      <c r="O44" s="93"/>
      <c r="P44" s="93"/>
      <c r="Q44" s="93"/>
      <c r="R44" s="93"/>
      <c r="S44" s="89"/>
      <c r="T44" s="89"/>
      <c r="U44" s="96"/>
    </row>
    <row r="45" spans="1:21" ht="21" x14ac:dyDescent="0.45">
      <c r="A45" s="89"/>
      <c r="B45" s="90" t="str">
        <f ca="1">IFERROR(OFFSET(DC[[#Headers],[Code Project]],MATCH(MYCS8[[#This Row],[Project Code and Name ]],DC[Code Project],0),-3),"")</f>
        <v/>
      </c>
      <c r="C45" s="89"/>
      <c r="D45" s="89"/>
      <c r="E45" s="89"/>
      <c r="F45" s="183"/>
      <c r="G45" s="183"/>
      <c r="H45" s="89"/>
      <c r="I45" s="93"/>
      <c r="J45" s="93"/>
      <c r="K45" s="93"/>
      <c r="L45" s="93"/>
      <c r="M45" s="94">
        <f>I45+J45+K45+MYCS8[[#This Row],[Non contractual commitments]]</f>
        <v>0</v>
      </c>
      <c r="N45" s="93"/>
      <c r="O45" s="93"/>
      <c r="P45" s="93"/>
      <c r="Q45" s="93"/>
      <c r="R45" s="93"/>
      <c r="S45" s="89"/>
      <c r="T45" s="89"/>
      <c r="U45" s="96"/>
    </row>
    <row r="46" spans="1:21" ht="21" x14ac:dyDescent="0.45">
      <c r="A46" s="89"/>
      <c r="B46" s="90" t="str">
        <f ca="1">IFERROR(OFFSET(DC[[#Headers],[Code Project]],MATCH(MYCS8[[#This Row],[Project Code and Name ]],DC[Code Project],0),-3),"")</f>
        <v/>
      </c>
      <c r="C46" s="89"/>
      <c r="D46" s="89"/>
      <c r="E46" s="89"/>
      <c r="F46" s="183"/>
      <c r="G46" s="183"/>
      <c r="H46" s="89"/>
      <c r="I46" s="93"/>
      <c r="J46" s="93"/>
      <c r="K46" s="93"/>
      <c r="L46" s="93"/>
      <c r="M46" s="94">
        <f>I46+J46+K46+MYCS8[[#This Row],[Non contractual commitments]]</f>
        <v>0</v>
      </c>
      <c r="N46" s="93"/>
      <c r="O46" s="93"/>
      <c r="P46" s="93"/>
      <c r="Q46" s="93"/>
      <c r="R46" s="93"/>
      <c r="S46" s="89"/>
      <c r="T46" s="89"/>
      <c r="U46" s="96"/>
    </row>
    <row r="47" spans="1:21" ht="21" x14ac:dyDescent="0.45">
      <c r="A47" s="89"/>
      <c r="B47" s="90" t="str">
        <f ca="1">IFERROR(OFFSET(DC[[#Headers],[Code Project]],MATCH(MYCS8[[#This Row],[Project Code and Name ]],DC[Code Project],0),-3),"")</f>
        <v/>
      </c>
      <c r="C47" s="89"/>
      <c r="D47" s="89"/>
      <c r="E47" s="89"/>
      <c r="F47" s="183"/>
      <c r="G47" s="183"/>
      <c r="H47" s="89"/>
      <c r="I47" s="93"/>
      <c r="J47" s="93"/>
      <c r="K47" s="93"/>
      <c r="L47" s="93"/>
      <c r="M47" s="94">
        <f>I47+J47+K47+MYCS8[[#This Row],[Non contractual commitments]]</f>
        <v>0</v>
      </c>
      <c r="N47" s="93"/>
      <c r="O47" s="93"/>
      <c r="P47" s="93"/>
      <c r="Q47" s="93"/>
      <c r="R47" s="93"/>
      <c r="S47" s="89"/>
      <c r="T47" s="89"/>
      <c r="U47" s="96"/>
    </row>
    <row r="48" spans="1:21" ht="21" x14ac:dyDescent="0.45">
      <c r="A48" s="89"/>
      <c r="B48" s="90" t="str">
        <f ca="1">IFERROR(OFFSET(DC[[#Headers],[Code Project]],MATCH(MYCS8[[#This Row],[Project Code and Name ]],DC[Code Project],0),-3),"")</f>
        <v/>
      </c>
      <c r="C48" s="89"/>
      <c r="D48" s="89"/>
      <c r="E48" s="89"/>
      <c r="F48" s="183"/>
      <c r="G48" s="183"/>
      <c r="H48" s="89"/>
      <c r="I48" s="93"/>
      <c r="J48" s="93"/>
      <c r="K48" s="93"/>
      <c r="L48" s="93"/>
      <c r="M48" s="94">
        <f>I48+J48+K48+MYCS8[[#This Row],[Non contractual commitments]]</f>
        <v>0</v>
      </c>
      <c r="N48" s="93"/>
      <c r="O48" s="93"/>
      <c r="P48" s="93"/>
      <c r="Q48" s="93"/>
      <c r="R48" s="93"/>
      <c r="S48" s="89"/>
      <c r="T48" s="89"/>
      <c r="U48" s="96"/>
    </row>
    <row r="49" spans="1:21" ht="21" x14ac:dyDescent="0.45">
      <c r="A49" s="89"/>
      <c r="B49" s="90" t="str">
        <f ca="1">IFERROR(OFFSET(DC[[#Headers],[Code Project]],MATCH(MYCS8[[#This Row],[Project Code and Name ]],DC[Code Project],0),-3),"")</f>
        <v/>
      </c>
      <c r="C49" s="89"/>
      <c r="D49" s="89"/>
      <c r="E49" s="89"/>
      <c r="F49" s="183"/>
      <c r="G49" s="183"/>
      <c r="H49" s="89"/>
      <c r="I49" s="93"/>
      <c r="J49" s="93"/>
      <c r="K49" s="93"/>
      <c r="L49" s="93"/>
      <c r="M49" s="94">
        <f>I49+J49+K49+MYCS8[[#This Row],[Non contractual commitments]]</f>
        <v>0</v>
      </c>
      <c r="N49" s="93"/>
      <c r="O49" s="93"/>
      <c r="P49" s="93"/>
      <c r="Q49" s="93"/>
      <c r="R49" s="93"/>
      <c r="S49" s="89"/>
      <c r="T49" s="89"/>
      <c r="U49" s="96"/>
    </row>
    <row r="50" spans="1:21" ht="21" x14ac:dyDescent="0.45">
      <c r="A50" s="89"/>
      <c r="B50" s="90" t="str">
        <f ca="1">IFERROR(OFFSET(DC[[#Headers],[Code Project]],MATCH(MYCS8[[#This Row],[Project Code and Name ]],DC[Code Project],0),-3),"")</f>
        <v/>
      </c>
      <c r="C50" s="89"/>
      <c r="D50" s="89"/>
      <c r="E50" s="89"/>
      <c r="F50" s="183"/>
      <c r="G50" s="183"/>
      <c r="H50" s="89"/>
      <c r="I50" s="93"/>
      <c r="J50" s="93"/>
      <c r="K50" s="93"/>
      <c r="L50" s="93"/>
      <c r="M50" s="94">
        <f>I50+J50+K50+MYCS8[[#This Row],[Non contractual commitments]]</f>
        <v>0</v>
      </c>
      <c r="N50" s="93"/>
      <c r="O50" s="93"/>
      <c r="P50" s="93"/>
      <c r="Q50" s="93"/>
      <c r="R50" s="93"/>
      <c r="S50" s="89"/>
      <c r="T50" s="89"/>
      <c r="U50" s="96"/>
    </row>
    <row r="51" spans="1:21" ht="21" x14ac:dyDescent="0.45">
      <c r="A51" s="89"/>
      <c r="B51" s="90" t="str">
        <f ca="1">IFERROR(OFFSET(DC[[#Headers],[Code Project]],MATCH(MYCS8[[#This Row],[Project Code and Name ]],DC[Code Project],0),-3),"")</f>
        <v/>
      </c>
      <c r="C51" s="89"/>
      <c r="D51" s="89"/>
      <c r="E51" s="89"/>
      <c r="F51" s="183"/>
      <c r="G51" s="183"/>
      <c r="H51" s="89"/>
      <c r="I51" s="93"/>
      <c r="J51" s="93"/>
      <c r="K51" s="93"/>
      <c r="L51" s="93"/>
      <c r="M51" s="94">
        <f>I51+J51+K51+MYCS8[[#This Row],[Non contractual commitments]]</f>
        <v>0</v>
      </c>
      <c r="N51" s="93"/>
      <c r="O51" s="93"/>
      <c r="P51" s="93"/>
      <c r="Q51" s="93"/>
      <c r="R51" s="93"/>
      <c r="S51" s="89"/>
      <c r="T51" s="89"/>
      <c r="U51" s="96"/>
    </row>
    <row r="52" spans="1:21" ht="21" x14ac:dyDescent="0.45">
      <c r="A52" s="89"/>
      <c r="B52" s="90" t="str">
        <f ca="1">IFERROR(OFFSET(DC[[#Headers],[Code Project]],MATCH(MYCS8[[#This Row],[Project Code and Name ]],DC[Code Project],0),-3),"")</f>
        <v/>
      </c>
      <c r="C52" s="89"/>
      <c r="D52" s="89"/>
      <c r="E52" s="89"/>
      <c r="F52" s="89"/>
      <c r="G52" s="89"/>
      <c r="H52" s="89"/>
      <c r="I52" s="93"/>
      <c r="J52" s="93"/>
      <c r="K52" s="93"/>
      <c r="L52" s="93"/>
      <c r="M52" s="94">
        <f>I52+J52+K52+MYCS8[[#This Row],[Non contractual commitments]]</f>
        <v>0</v>
      </c>
      <c r="N52" s="93"/>
      <c r="O52" s="93"/>
      <c r="P52" s="93"/>
      <c r="Q52" s="93"/>
      <c r="R52" s="93"/>
      <c r="S52" s="89"/>
      <c r="T52" s="89"/>
      <c r="U52" s="96"/>
    </row>
    <row r="53" spans="1:21" ht="21" x14ac:dyDescent="0.45">
      <c r="A53" s="89"/>
      <c r="B53" s="90" t="str">
        <f ca="1">IFERROR(OFFSET(DC[[#Headers],[Code Project]],MATCH(MYCS8[[#This Row],[Project Code and Name ]],DC[Code Project],0),-3),"")</f>
        <v/>
      </c>
      <c r="C53" s="89"/>
      <c r="D53" s="89"/>
      <c r="E53" s="89"/>
      <c r="F53" s="183"/>
      <c r="G53" s="183"/>
      <c r="H53" s="89"/>
      <c r="I53" s="93"/>
      <c r="J53" s="93"/>
      <c r="K53" s="93"/>
      <c r="L53" s="93"/>
      <c r="M53" s="94">
        <f>I53+J53+K53+MYCS8[[#This Row],[Non contractual commitments]]</f>
        <v>0</v>
      </c>
      <c r="N53" s="93"/>
      <c r="O53" s="93"/>
      <c r="P53" s="93"/>
      <c r="Q53" s="93"/>
      <c r="R53" s="93"/>
      <c r="S53" s="89"/>
      <c r="T53" s="89"/>
      <c r="U53" s="96"/>
    </row>
    <row r="54" spans="1:21" ht="21" x14ac:dyDescent="0.45">
      <c r="A54" s="89"/>
      <c r="B54" s="90" t="str">
        <f ca="1">IFERROR(OFFSET(DC[[#Headers],[Code Project]],MATCH(MYCS8[[#This Row],[Project Code and Name ]],DC[Code Project],0),-3),"")</f>
        <v/>
      </c>
      <c r="C54" s="89"/>
      <c r="D54" s="89"/>
      <c r="E54" s="89"/>
      <c r="F54" s="183"/>
      <c r="G54" s="183"/>
      <c r="H54" s="89"/>
      <c r="I54" s="93"/>
      <c r="J54" s="93"/>
      <c r="K54" s="93"/>
      <c r="L54" s="93"/>
      <c r="M54" s="94">
        <f>I54+J54+K54+MYCS8[[#This Row],[Non contractual commitments]]</f>
        <v>0</v>
      </c>
      <c r="N54" s="93"/>
      <c r="O54" s="93"/>
      <c r="P54" s="93"/>
      <c r="Q54" s="93"/>
      <c r="R54" s="93"/>
      <c r="S54" s="89"/>
      <c r="T54" s="89"/>
      <c r="U54" s="96"/>
    </row>
    <row r="55" spans="1:21" ht="21" x14ac:dyDescent="0.45">
      <c r="A55" s="89"/>
      <c r="B55" s="90" t="str">
        <f ca="1">IFERROR(OFFSET(DC[[#Headers],[Code Project]],MATCH(MYCS8[[#This Row],[Project Code and Name ]],DC[Code Project],0),-3),"")</f>
        <v/>
      </c>
      <c r="C55" s="89"/>
      <c r="D55" s="89"/>
      <c r="E55" s="89"/>
      <c r="F55" s="89"/>
      <c r="G55" s="89"/>
      <c r="H55" s="89"/>
      <c r="I55" s="93"/>
      <c r="J55" s="93"/>
      <c r="K55" s="93"/>
      <c r="L55" s="93"/>
      <c r="M55" s="94">
        <f>I55+J55+K55+MYCS8[[#This Row],[Non contractual commitments]]</f>
        <v>0</v>
      </c>
      <c r="N55" s="93"/>
      <c r="O55" s="93"/>
      <c r="P55" s="93"/>
      <c r="Q55" s="93"/>
      <c r="R55" s="93"/>
      <c r="S55" s="89"/>
      <c r="T55" s="89"/>
      <c r="U55" s="96"/>
    </row>
    <row r="56" spans="1:21" ht="21" x14ac:dyDescent="0.45">
      <c r="A56" s="89"/>
      <c r="B56" s="90" t="str">
        <f ca="1">IFERROR(OFFSET(DC[[#Headers],[Code Project]],MATCH(MYCS8[[#This Row],[Project Code and Name ]],DC[Code Project],0),-3),"")</f>
        <v/>
      </c>
      <c r="C56" s="89"/>
      <c r="D56" s="89"/>
      <c r="E56" s="89"/>
      <c r="F56" s="183"/>
      <c r="G56" s="183"/>
      <c r="H56" s="89"/>
      <c r="I56" s="93"/>
      <c r="J56" s="93"/>
      <c r="K56" s="93"/>
      <c r="L56" s="93"/>
      <c r="M56" s="94">
        <f>I56+J56+K56+MYCS8[[#This Row],[Non contractual commitments]]</f>
        <v>0</v>
      </c>
      <c r="N56" s="93"/>
      <c r="O56" s="93"/>
      <c r="P56" s="93"/>
      <c r="Q56" s="93"/>
      <c r="R56" s="93"/>
      <c r="S56" s="89"/>
      <c r="T56" s="89"/>
      <c r="U56" s="96"/>
    </row>
    <row r="57" spans="1:21" ht="21" x14ac:dyDescent="0.45">
      <c r="A57" s="89"/>
      <c r="B57" s="90" t="str">
        <f ca="1">IFERROR(OFFSET(DC[[#Headers],[Code Project]],MATCH(MYCS8[[#This Row],[Project Code and Name ]],DC[Code Project],0),-3),"")</f>
        <v/>
      </c>
      <c r="C57" s="89"/>
      <c r="D57" s="89"/>
      <c r="E57" s="89"/>
      <c r="F57" s="89"/>
      <c r="G57" s="89"/>
      <c r="H57" s="89"/>
      <c r="I57" s="93"/>
      <c r="J57" s="93"/>
      <c r="K57" s="93"/>
      <c r="L57" s="93"/>
      <c r="M57" s="94">
        <f>I57+J57+K57+MYCS8[[#This Row],[Non contractual commitments]]</f>
        <v>0</v>
      </c>
      <c r="N57" s="93"/>
      <c r="O57" s="93"/>
      <c r="P57" s="93"/>
      <c r="Q57" s="93"/>
      <c r="R57" s="93"/>
      <c r="S57" s="89"/>
      <c r="T57" s="89"/>
      <c r="U57" s="96"/>
    </row>
    <row r="58" spans="1:21" ht="21" x14ac:dyDescent="0.45">
      <c r="A58" s="89"/>
      <c r="B58" s="90" t="str">
        <f ca="1">IFERROR(OFFSET(DC[[#Headers],[Code Project]],MATCH(MYCS8[[#This Row],[Project Code and Name ]],DC[Code Project],0),-3),"")</f>
        <v/>
      </c>
      <c r="C58" s="89"/>
      <c r="D58" s="89"/>
      <c r="E58" s="89"/>
      <c r="F58" s="89"/>
      <c r="G58" s="89"/>
      <c r="H58" s="89"/>
      <c r="I58" s="93"/>
      <c r="J58" s="93"/>
      <c r="K58" s="93"/>
      <c r="L58" s="93"/>
      <c r="M58" s="94">
        <f>I58+J58+K58+MYCS8[[#This Row],[Non contractual commitments]]</f>
        <v>0</v>
      </c>
      <c r="N58" s="93"/>
      <c r="O58" s="93"/>
      <c r="P58" s="93"/>
      <c r="Q58" s="93"/>
      <c r="R58" s="93"/>
      <c r="S58" s="89"/>
      <c r="T58" s="89"/>
      <c r="U58" s="96"/>
    </row>
    <row r="59" spans="1:21" ht="21" x14ac:dyDescent="0.45">
      <c r="A59" s="89"/>
      <c r="B59" s="90" t="str">
        <f ca="1">IFERROR(OFFSET(DC[[#Headers],[Code Project]],MATCH(MYCS8[[#This Row],[Project Code and Name ]],DC[Code Project],0),-3),"")</f>
        <v/>
      </c>
      <c r="C59" s="89"/>
      <c r="D59" s="89"/>
      <c r="E59" s="89"/>
      <c r="F59" s="89"/>
      <c r="G59" s="89"/>
      <c r="H59" s="89"/>
      <c r="I59" s="93"/>
      <c r="J59" s="93"/>
      <c r="K59" s="93"/>
      <c r="L59" s="93"/>
      <c r="M59" s="94">
        <f>I59+J59+K59+MYCS8[[#This Row],[Non contractual commitments]]</f>
        <v>0</v>
      </c>
      <c r="N59" s="93"/>
      <c r="O59" s="93"/>
      <c r="P59" s="93"/>
      <c r="Q59" s="93"/>
      <c r="R59" s="93"/>
      <c r="S59" s="89"/>
      <c r="T59" s="89"/>
      <c r="U59" s="96"/>
    </row>
    <row r="60" spans="1:21" ht="21" x14ac:dyDescent="0.45">
      <c r="A60" s="89"/>
      <c r="B60" s="90" t="str">
        <f ca="1">IFERROR(OFFSET(DC[[#Headers],[Code Project]],MATCH(MYCS8[[#This Row],[Project Code and Name ]],DC[Code Project],0),-3),"")</f>
        <v/>
      </c>
      <c r="C60" s="89"/>
      <c r="D60" s="89"/>
      <c r="E60" s="89"/>
      <c r="F60" s="89"/>
      <c r="G60" s="89"/>
      <c r="H60" s="89"/>
      <c r="I60" s="93"/>
      <c r="J60" s="93"/>
      <c r="K60" s="93"/>
      <c r="L60" s="93"/>
      <c r="M60" s="94">
        <f>I60+J60+K60+MYCS8[[#This Row],[Non contractual commitments]]</f>
        <v>0</v>
      </c>
      <c r="N60" s="93"/>
      <c r="O60" s="93"/>
      <c r="P60" s="93"/>
      <c r="Q60" s="93"/>
      <c r="R60" s="93"/>
      <c r="S60" s="89"/>
      <c r="T60" s="89"/>
      <c r="U60" s="96"/>
    </row>
    <row r="61" spans="1:21" ht="21" x14ac:dyDescent="0.45">
      <c r="A61" s="89"/>
      <c r="B61" s="90" t="str">
        <f ca="1">IFERROR(OFFSET(DC[[#Headers],[Code Project]],MATCH(MYCS8[[#This Row],[Project Code and Name ]],DC[Code Project],0),-3),"")</f>
        <v/>
      </c>
      <c r="C61" s="89"/>
      <c r="D61" s="89"/>
      <c r="E61" s="89"/>
      <c r="F61" s="89"/>
      <c r="G61" s="89"/>
      <c r="H61" s="89"/>
      <c r="I61" s="93"/>
      <c r="J61" s="93"/>
      <c r="K61" s="93"/>
      <c r="L61" s="93"/>
      <c r="M61" s="94">
        <f>I61+J61+K61+MYCS8[[#This Row],[Non contractual commitments]]</f>
        <v>0</v>
      </c>
      <c r="N61" s="93"/>
      <c r="O61" s="93"/>
      <c r="P61" s="93"/>
      <c r="Q61" s="93"/>
      <c r="R61" s="93"/>
      <c r="S61" s="89"/>
      <c r="T61" s="89"/>
      <c r="U61" s="96"/>
    </row>
    <row r="62" spans="1:21" ht="21" x14ac:dyDescent="0.45">
      <c r="A62" s="89"/>
      <c r="B62" s="90" t="str">
        <f ca="1">IFERROR(OFFSET(DC[[#Headers],[Code Project]],MATCH(MYCS8[[#This Row],[Project Code and Name ]],DC[Code Project],0),-3),"")</f>
        <v/>
      </c>
      <c r="C62" s="89"/>
      <c r="D62" s="89"/>
      <c r="E62" s="89"/>
      <c r="F62" s="183"/>
      <c r="G62" s="183"/>
      <c r="H62" s="89"/>
      <c r="I62" s="93"/>
      <c r="J62" s="93"/>
      <c r="K62" s="93"/>
      <c r="L62" s="93"/>
      <c r="M62" s="94">
        <f>I62+J62+K62+MYCS8[[#This Row],[Non contractual commitments]]</f>
        <v>0</v>
      </c>
      <c r="N62" s="93"/>
      <c r="O62" s="93"/>
      <c r="P62" s="93"/>
      <c r="Q62" s="93"/>
      <c r="R62" s="93"/>
      <c r="S62" s="89"/>
      <c r="T62" s="89"/>
      <c r="U62" s="96"/>
    </row>
    <row r="63" spans="1:21" ht="21" x14ac:dyDescent="0.45">
      <c r="A63" s="89"/>
      <c r="B63" s="90" t="str">
        <f ca="1">IFERROR(OFFSET(DC[[#Headers],[Code Project]],MATCH(MYCS8[[#This Row],[Project Code and Name ]],DC[Code Project],0),-3),"")</f>
        <v/>
      </c>
      <c r="C63" s="89"/>
      <c r="D63" s="89"/>
      <c r="E63" s="89"/>
      <c r="F63" s="183"/>
      <c r="G63" s="182"/>
      <c r="H63" s="89"/>
      <c r="I63" s="93"/>
      <c r="J63" s="93"/>
      <c r="K63" s="93"/>
      <c r="L63" s="93"/>
      <c r="M63" s="94">
        <f>I63+J63+K63+MYCS8[[#This Row],[Non contractual commitments]]</f>
        <v>0</v>
      </c>
      <c r="N63" s="93"/>
      <c r="O63" s="93"/>
      <c r="P63" s="93"/>
      <c r="Q63" s="93"/>
      <c r="R63" s="93"/>
      <c r="S63" s="89"/>
      <c r="T63" s="89"/>
      <c r="U63" s="96"/>
    </row>
    <row r="64" spans="1:21" ht="21" x14ac:dyDescent="0.45">
      <c r="A64" s="89"/>
      <c r="B64" s="90" t="str">
        <f ca="1">IFERROR(OFFSET(DC[[#Headers],[Code Project]],MATCH(MYCS8[[#This Row],[Project Code and Name ]],DC[Code Project],0),-3),"")</f>
        <v/>
      </c>
      <c r="C64" s="89"/>
      <c r="D64" s="89"/>
      <c r="E64" s="89"/>
      <c r="F64" s="183"/>
      <c r="G64" s="182"/>
      <c r="H64" s="89"/>
      <c r="I64" s="93"/>
      <c r="J64" s="93"/>
      <c r="K64" s="93"/>
      <c r="L64" s="93"/>
      <c r="M64" s="94">
        <f>I64+J64+K64+MYCS8[[#This Row],[Non contractual commitments]]</f>
        <v>0</v>
      </c>
      <c r="N64" s="93"/>
      <c r="O64" s="93"/>
      <c r="P64" s="93"/>
      <c r="Q64" s="93"/>
      <c r="R64" s="93"/>
      <c r="S64" s="89"/>
      <c r="T64" s="89"/>
      <c r="U64" s="96"/>
    </row>
    <row r="65" spans="1:21" ht="21" x14ac:dyDescent="0.45">
      <c r="A65" s="89"/>
      <c r="B65" s="90" t="str">
        <f ca="1">IFERROR(OFFSET(DC[[#Headers],[Code Project]],MATCH(MYCS8[[#This Row],[Project Code and Name ]],DC[Code Project],0),-3),"")</f>
        <v/>
      </c>
      <c r="C65" s="89"/>
      <c r="D65" s="89"/>
      <c r="E65" s="89"/>
      <c r="F65" s="183"/>
      <c r="G65" s="182"/>
      <c r="H65" s="89"/>
      <c r="I65" s="93"/>
      <c r="J65" s="93"/>
      <c r="K65" s="93"/>
      <c r="L65" s="93"/>
      <c r="M65" s="94">
        <f>I65+J65+K65+MYCS8[[#This Row],[Non contractual commitments]]</f>
        <v>0</v>
      </c>
      <c r="N65" s="93"/>
      <c r="O65" s="93"/>
      <c r="P65" s="93"/>
      <c r="Q65" s="93"/>
      <c r="R65" s="93"/>
      <c r="S65" s="89"/>
      <c r="T65" s="89"/>
      <c r="U65" s="96"/>
    </row>
    <row r="66" spans="1:21" ht="21" x14ac:dyDescent="0.45">
      <c r="A66" s="89"/>
      <c r="B66" s="90" t="str">
        <f ca="1">IFERROR(OFFSET(DC[[#Headers],[Code Project]],MATCH(MYCS8[[#This Row],[Project Code and Name ]],DC[Code Project],0),-3),"")</f>
        <v/>
      </c>
      <c r="C66" s="89"/>
      <c r="D66" s="89"/>
      <c r="E66" s="89"/>
      <c r="F66" s="183"/>
      <c r="G66" s="183"/>
      <c r="H66" s="89"/>
      <c r="I66" s="93"/>
      <c r="J66" s="93"/>
      <c r="K66" s="93"/>
      <c r="L66" s="93"/>
      <c r="M66" s="94">
        <f>I66+J66+K66+MYCS8[[#This Row],[Non contractual commitments]]</f>
        <v>0</v>
      </c>
      <c r="N66" s="93"/>
      <c r="O66" s="93"/>
      <c r="P66" s="93"/>
      <c r="Q66" s="93"/>
      <c r="R66" s="93"/>
      <c r="S66" s="89"/>
      <c r="T66" s="89"/>
      <c r="U66" s="96"/>
    </row>
    <row r="67" spans="1:21" ht="21" x14ac:dyDescent="0.45">
      <c r="A67" s="89"/>
      <c r="B67" s="90" t="str">
        <f ca="1">IFERROR(OFFSET(DC[[#Headers],[Code Project]],MATCH(MYCS8[[#This Row],[Project Code and Name ]],DC[Code Project],0),-3),"")</f>
        <v/>
      </c>
      <c r="C67" s="89"/>
      <c r="D67" s="89"/>
      <c r="E67" s="89"/>
      <c r="F67" s="183"/>
      <c r="G67" s="183"/>
      <c r="H67" s="89"/>
      <c r="I67" s="93"/>
      <c r="J67" s="93"/>
      <c r="K67" s="93"/>
      <c r="L67" s="93"/>
      <c r="M67" s="94">
        <f>I67+J67+K67+MYCS8[[#This Row],[Non contractual commitments]]</f>
        <v>0</v>
      </c>
      <c r="N67" s="93"/>
      <c r="O67" s="93"/>
      <c r="P67" s="93"/>
      <c r="Q67" s="93"/>
      <c r="R67" s="93"/>
      <c r="S67" s="89"/>
      <c r="T67" s="89"/>
      <c r="U67" s="96"/>
    </row>
    <row r="68" spans="1:21" ht="21" x14ac:dyDescent="0.45">
      <c r="A68" s="89"/>
      <c r="B68" s="90" t="str">
        <f ca="1">IFERROR(OFFSET(DC[[#Headers],[Code Project]],MATCH(MYCS8[[#This Row],[Project Code and Name ]],DC[Code Project],0),-3),"")</f>
        <v/>
      </c>
      <c r="C68" s="89"/>
      <c r="D68" s="89"/>
      <c r="E68" s="89"/>
      <c r="F68" s="183"/>
      <c r="G68" s="183"/>
      <c r="H68" s="89"/>
      <c r="I68" s="93"/>
      <c r="J68" s="93"/>
      <c r="K68" s="93"/>
      <c r="L68" s="93"/>
      <c r="M68" s="94">
        <f>I68+J68+K68+MYCS8[[#This Row],[Non contractual commitments]]</f>
        <v>0</v>
      </c>
      <c r="N68" s="93"/>
      <c r="O68" s="93"/>
      <c r="P68" s="93"/>
      <c r="Q68" s="93"/>
      <c r="R68" s="93"/>
      <c r="S68" s="89"/>
      <c r="T68" s="89"/>
      <c r="U68" s="96"/>
    </row>
    <row r="69" spans="1:21" ht="60.75" customHeight="1" x14ac:dyDescent="0.45">
      <c r="A69" s="89"/>
      <c r="B69" s="90" t="str">
        <f ca="1">IFERROR(OFFSET(DC[[#Headers],[Code Project]],MATCH(MYCS8[[#This Row],[Project Code and Name ]],DC[Code Project],0),-3),"")</f>
        <v/>
      </c>
      <c r="C69" s="89"/>
      <c r="D69" s="89"/>
      <c r="E69" s="89"/>
      <c r="F69" s="89"/>
      <c r="G69" s="89"/>
      <c r="H69" s="89"/>
      <c r="I69" s="93"/>
      <c r="J69" s="93"/>
      <c r="K69" s="93"/>
      <c r="L69" s="93"/>
      <c r="M69" s="94">
        <f>I69+J69+K69+MYCS8[[#This Row],[Non contractual commitments]]</f>
        <v>0</v>
      </c>
      <c r="N69" s="93"/>
      <c r="O69" s="93"/>
      <c r="P69" s="93"/>
      <c r="Q69" s="93"/>
      <c r="R69" s="93"/>
      <c r="S69" s="89"/>
      <c r="T69" s="89"/>
      <c r="U69" s="96"/>
    </row>
    <row r="70" spans="1:21" ht="21" x14ac:dyDescent="0.45">
      <c r="A70" s="89"/>
      <c r="B70" s="90" t="str">
        <f ca="1">IFERROR(OFFSET(DC[[#Headers],[Code Project]],MATCH(MYCS8[[#This Row],[Project Code and Name ]],DC[Code Project],0),-3),"")</f>
        <v/>
      </c>
      <c r="C70" s="89"/>
      <c r="D70" s="89"/>
      <c r="E70" s="89"/>
      <c r="F70" s="89"/>
      <c r="G70" s="89"/>
      <c r="H70" s="89"/>
      <c r="I70" s="93"/>
      <c r="J70" s="93"/>
      <c r="K70" s="93"/>
      <c r="L70" s="93"/>
      <c r="M70" s="94">
        <f>I70+J70+K70+MYCS8[[#This Row],[Non contractual commitments]]</f>
        <v>0</v>
      </c>
      <c r="N70" s="93"/>
      <c r="O70" s="93"/>
      <c r="P70" s="93"/>
      <c r="Q70" s="93"/>
      <c r="R70" s="93"/>
      <c r="S70" s="89"/>
      <c r="T70" s="89"/>
      <c r="U70" s="96"/>
    </row>
    <row r="71" spans="1:21" ht="21" x14ac:dyDescent="0.45">
      <c r="A71" s="89"/>
      <c r="B71" s="90" t="str">
        <f ca="1">IFERROR(OFFSET(DC[[#Headers],[Code Project]],MATCH(MYCS8[[#This Row],[Project Code and Name ]],DC[Code Project],0),-3),"")</f>
        <v/>
      </c>
      <c r="C71" s="89"/>
      <c r="D71" s="89"/>
      <c r="E71" s="89"/>
      <c r="F71" s="89"/>
      <c r="G71" s="89"/>
      <c r="H71" s="89"/>
      <c r="I71" s="93"/>
      <c r="J71" s="93"/>
      <c r="K71" s="93"/>
      <c r="L71" s="93"/>
      <c r="M71" s="94">
        <f>I71+J71+K71+MYCS8[[#This Row],[Non contractual commitments]]</f>
        <v>0</v>
      </c>
      <c r="N71" s="93"/>
      <c r="O71" s="93"/>
      <c r="P71" s="93"/>
      <c r="Q71" s="93"/>
      <c r="R71" s="93"/>
      <c r="S71" s="89"/>
      <c r="T71" s="89"/>
      <c r="U71" s="96"/>
    </row>
    <row r="72" spans="1:21" ht="21" x14ac:dyDescent="0.45">
      <c r="A72" s="89"/>
      <c r="B72" s="90" t="str">
        <f ca="1">IFERROR(OFFSET(DC[[#Headers],[Code Project]],MATCH(MYCS8[[#This Row],[Project Code and Name ]],DC[Code Project],0),-3),"")</f>
        <v/>
      </c>
      <c r="C72" s="89"/>
      <c r="D72" s="89"/>
      <c r="E72" s="89"/>
      <c r="F72" s="89"/>
      <c r="G72" s="89"/>
      <c r="H72" s="89"/>
      <c r="I72" s="93"/>
      <c r="J72" s="93"/>
      <c r="K72" s="93"/>
      <c r="L72" s="93"/>
      <c r="M72" s="94">
        <f>I72+J72+K72+MYCS8[[#This Row],[Non contractual commitments]]</f>
        <v>0</v>
      </c>
      <c r="N72" s="93"/>
      <c r="O72" s="93"/>
      <c r="P72" s="93"/>
      <c r="Q72" s="93"/>
      <c r="R72" s="93"/>
      <c r="S72" s="89"/>
      <c r="T72" s="89"/>
      <c r="U72" s="96"/>
    </row>
    <row r="73" spans="1:21" ht="21" x14ac:dyDescent="0.45">
      <c r="A73" s="89"/>
      <c r="B73" s="90" t="str">
        <f ca="1">IFERROR(OFFSET(DC[[#Headers],[Code Project]],MATCH(MYCS8[[#This Row],[Project Code and Name ]],DC[Code Project],0),-3),"")</f>
        <v/>
      </c>
      <c r="C73" s="89"/>
      <c r="D73" s="89"/>
      <c r="E73" s="89"/>
      <c r="F73" s="89"/>
      <c r="G73" s="89"/>
      <c r="H73" s="89"/>
      <c r="I73" s="93"/>
      <c r="J73" s="93"/>
      <c r="K73" s="93"/>
      <c r="L73" s="93"/>
      <c r="M73" s="94">
        <f>I73+J73+K73+MYCS8[[#This Row],[Non contractual commitments]]</f>
        <v>0</v>
      </c>
      <c r="N73" s="93"/>
      <c r="O73" s="93"/>
      <c r="P73" s="93"/>
      <c r="Q73" s="93"/>
      <c r="R73" s="93"/>
      <c r="S73" s="89"/>
      <c r="T73" s="89"/>
      <c r="U73" s="96"/>
    </row>
    <row r="74" spans="1:21" ht="21" x14ac:dyDescent="0.45">
      <c r="A74" s="89"/>
      <c r="B74" s="90" t="str">
        <f ca="1">IFERROR(OFFSET(DC[[#Headers],[Code Project]],MATCH(MYCS8[[#This Row],[Project Code and Name ]],DC[Code Project],0),-3),"")</f>
        <v/>
      </c>
      <c r="C74" s="89"/>
      <c r="D74" s="89"/>
      <c r="E74" s="89"/>
      <c r="F74" s="89"/>
      <c r="G74" s="89"/>
      <c r="H74" s="89"/>
      <c r="I74" s="93"/>
      <c r="J74" s="93"/>
      <c r="K74" s="93"/>
      <c r="L74" s="93"/>
      <c r="M74" s="94">
        <f>I74+J74+K74+MYCS8[[#This Row],[Non contractual commitments]]</f>
        <v>0</v>
      </c>
      <c r="N74" s="93"/>
      <c r="O74" s="93"/>
      <c r="P74" s="93"/>
      <c r="Q74" s="93"/>
      <c r="R74" s="93"/>
      <c r="S74" s="89"/>
      <c r="T74" s="89"/>
      <c r="U74" s="96"/>
    </row>
    <row r="75" spans="1:21" ht="21" x14ac:dyDescent="0.45">
      <c r="A75" s="89"/>
      <c r="B75" s="90" t="str">
        <f ca="1">IFERROR(OFFSET(DC[[#Headers],[Code Project]],MATCH(MYCS8[[#This Row],[Project Code and Name ]],DC[Code Project],0),-3),"")</f>
        <v/>
      </c>
      <c r="C75" s="89"/>
      <c r="D75" s="89"/>
      <c r="E75" s="89"/>
      <c r="F75" s="89"/>
      <c r="G75" s="89"/>
      <c r="H75" s="89"/>
      <c r="I75" s="93"/>
      <c r="J75" s="93"/>
      <c r="K75" s="93"/>
      <c r="L75" s="93"/>
      <c r="M75" s="94">
        <f>I75+J75+K75+MYCS8[[#This Row],[Non contractual commitments]]</f>
        <v>0</v>
      </c>
      <c r="N75" s="93"/>
      <c r="O75" s="93"/>
      <c r="P75" s="93"/>
      <c r="Q75" s="93"/>
      <c r="R75" s="93"/>
      <c r="S75" s="89"/>
      <c r="T75" s="89"/>
      <c r="U75" s="96"/>
    </row>
    <row r="76" spans="1:21" ht="21" x14ac:dyDescent="0.45">
      <c r="A76" s="89"/>
      <c r="B76" s="90" t="str">
        <f ca="1">IFERROR(OFFSET(DC[[#Headers],[Code Project]],MATCH(MYCS8[[#This Row],[Project Code and Name ]],DC[Code Project],0),-3),"")</f>
        <v/>
      </c>
      <c r="C76" s="89"/>
      <c r="D76" s="89"/>
      <c r="E76" s="89"/>
      <c r="F76" s="89"/>
      <c r="G76" s="89"/>
      <c r="H76" s="89"/>
      <c r="I76" s="93"/>
      <c r="J76" s="93"/>
      <c r="K76" s="93"/>
      <c r="L76" s="93"/>
      <c r="M76" s="94">
        <f>I76+J76+K76+MYCS8[[#This Row],[Non contractual commitments]]</f>
        <v>0</v>
      </c>
      <c r="N76" s="93"/>
      <c r="O76" s="93"/>
      <c r="P76" s="93"/>
      <c r="Q76" s="93"/>
      <c r="R76" s="93"/>
      <c r="S76" s="89"/>
      <c r="T76" s="89"/>
      <c r="U76" s="96"/>
    </row>
    <row r="77" spans="1:21" ht="21" x14ac:dyDescent="0.45">
      <c r="A77" s="89"/>
      <c r="B77" s="90" t="str">
        <f ca="1">IFERROR(OFFSET(DC[[#Headers],[Code Project]],MATCH(MYCS8[[#This Row],[Project Code and Name ]],DC[Code Project],0),-3),"")</f>
        <v/>
      </c>
      <c r="C77" s="89"/>
      <c r="D77" s="89"/>
      <c r="E77" s="89"/>
      <c r="F77" s="89"/>
      <c r="G77" s="89"/>
      <c r="H77" s="89"/>
      <c r="I77" s="93"/>
      <c r="J77" s="93"/>
      <c r="K77" s="93"/>
      <c r="L77" s="93"/>
      <c r="M77" s="94">
        <f>I77+J77+K77+MYCS8[[#This Row],[Non contractual commitments]]</f>
        <v>0</v>
      </c>
      <c r="N77" s="93"/>
      <c r="O77" s="93"/>
      <c r="P77" s="93"/>
      <c r="Q77" s="93"/>
      <c r="R77" s="93"/>
      <c r="S77" s="89"/>
      <c r="T77" s="89"/>
      <c r="U77" s="96"/>
    </row>
    <row r="78" spans="1:21" ht="21" x14ac:dyDescent="0.45">
      <c r="A78" s="89"/>
      <c r="B78" s="90" t="str">
        <f ca="1">IFERROR(OFFSET(DC[[#Headers],[Code Project]],MATCH(MYCS8[[#This Row],[Project Code and Name ]],DC[Code Project],0),-3),"")</f>
        <v/>
      </c>
      <c r="C78" s="89"/>
      <c r="D78" s="89"/>
      <c r="E78" s="89"/>
      <c r="F78" s="89"/>
      <c r="G78" s="89"/>
      <c r="H78" s="89"/>
      <c r="I78" s="93"/>
      <c r="J78" s="93"/>
      <c r="K78" s="93"/>
      <c r="L78" s="93"/>
      <c r="M78" s="94">
        <f>I78+J78+K78+MYCS8[[#This Row],[Non contractual commitments]]</f>
        <v>0</v>
      </c>
      <c r="N78" s="93"/>
      <c r="O78" s="93"/>
      <c r="P78" s="93"/>
      <c r="Q78" s="93"/>
      <c r="R78" s="93"/>
      <c r="S78" s="89"/>
      <c r="T78" s="89"/>
      <c r="U78" s="96"/>
    </row>
    <row r="79" spans="1:21" ht="21" x14ac:dyDescent="0.45">
      <c r="A79" s="89"/>
      <c r="B79" s="90" t="str">
        <f ca="1">IFERROR(OFFSET(DC[[#Headers],[Code Project]],MATCH(MYCS8[[#This Row],[Project Code and Name ]],DC[Code Project],0),-3),"")</f>
        <v/>
      </c>
      <c r="C79" s="89"/>
      <c r="D79" s="89"/>
      <c r="E79" s="89"/>
      <c r="F79" s="89"/>
      <c r="G79" s="89"/>
      <c r="H79" s="89"/>
      <c r="I79" s="93"/>
      <c r="J79" s="93"/>
      <c r="K79" s="93"/>
      <c r="L79" s="93"/>
      <c r="M79" s="94">
        <f>I79+J79+K79+MYCS8[[#This Row],[Non contractual commitments]]</f>
        <v>0</v>
      </c>
      <c r="N79" s="93"/>
      <c r="O79" s="93"/>
      <c r="P79" s="93"/>
      <c r="Q79" s="93"/>
      <c r="R79" s="93"/>
      <c r="S79" s="89"/>
      <c r="T79" s="89"/>
      <c r="U79" s="96"/>
    </row>
    <row r="80" spans="1:21" ht="21" x14ac:dyDescent="0.45">
      <c r="A80" s="89"/>
      <c r="B80" s="90" t="str">
        <f ca="1">IFERROR(OFFSET(DC[[#Headers],[Code Project]],MATCH(MYCS8[[#This Row],[Project Code and Name ]],DC[Code Project],0),-3),"")</f>
        <v/>
      </c>
      <c r="C80" s="89"/>
      <c r="D80" s="89"/>
      <c r="E80" s="89"/>
      <c r="F80" s="89"/>
      <c r="G80" s="89"/>
      <c r="H80" s="89"/>
      <c r="I80" s="93"/>
      <c r="J80" s="93"/>
      <c r="K80" s="93"/>
      <c r="L80" s="93"/>
      <c r="M80" s="94">
        <f>I80+J80+K80+MYCS8[[#This Row],[Non contractual commitments]]</f>
        <v>0</v>
      </c>
      <c r="N80" s="93"/>
      <c r="O80" s="93"/>
      <c r="P80" s="93"/>
      <c r="Q80" s="93"/>
      <c r="R80" s="93"/>
      <c r="S80" s="89"/>
      <c r="T80" s="89"/>
      <c r="U80" s="96"/>
    </row>
    <row r="81" spans="1:21" ht="21" x14ac:dyDescent="0.45">
      <c r="A81" s="89"/>
      <c r="B81" s="90" t="str">
        <f ca="1">IFERROR(OFFSET(DC[[#Headers],[Code Project]],MATCH(MYCS8[[#This Row],[Project Code and Name ]],DC[Code Project],0),-3),"")</f>
        <v/>
      </c>
      <c r="C81" s="89"/>
      <c r="D81" s="89"/>
      <c r="E81" s="89"/>
      <c r="F81" s="89"/>
      <c r="G81" s="89"/>
      <c r="H81" s="89"/>
      <c r="I81" s="93"/>
      <c r="J81" s="93"/>
      <c r="K81" s="93"/>
      <c r="L81" s="93"/>
      <c r="M81" s="94">
        <f>I81+J81+K81+MYCS8[[#This Row],[Non contractual commitments]]</f>
        <v>0</v>
      </c>
      <c r="N81" s="93"/>
      <c r="O81" s="93"/>
      <c r="P81" s="93"/>
      <c r="Q81" s="93"/>
      <c r="R81" s="93"/>
      <c r="S81" s="89"/>
      <c r="T81" s="89"/>
      <c r="U81" s="96"/>
    </row>
    <row r="82" spans="1:21" ht="21" x14ac:dyDescent="0.45">
      <c r="A82" s="89"/>
      <c r="B82" s="90" t="str">
        <f ca="1">IFERROR(OFFSET(DC[[#Headers],[Code Project]],MATCH(MYCS8[[#This Row],[Project Code and Name ]],DC[Code Project],0),-3),"")</f>
        <v/>
      </c>
      <c r="C82" s="89"/>
      <c r="D82" s="89"/>
      <c r="E82" s="89"/>
      <c r="F82" s="89"/>
      <c r="G82" s="89"/>
      <c r="H82" s="89"/>
      <c r="I82" s="93"/>
      <c r="J82" s="93"/>
      <c r="K82" s="93"/>
      <c r="L82" s="93"/>
      <c r="M82" s="94">
        <f>I82+J82+K82+MYCS8[[#This Row],[Non contractual commitments]]</f>
        <v>0</v>
      </c>
      <c r="N82" s="93"/>
      <c r="O82" s="93"/>
      <c r="P82" s="93"/>
      <c r="Q82" s="93"/>
      <c r="R82" s="93"/>
      <c r="S82" s="89"/>
      <c r="T82" s="89"/>
      <c r="U82" s="96"/>
    </row>
    <row r="83" spans="1:21" ht="21" x14ac:dyDescent="0.45">
      <c r="A83" s="89"/>
      <c r="B83" s="90" t="str">
        <f ca="1">IFERROR(OFFSET(DC[[#Headers],[Code Project]],MATCH(MYCS8[[#This Row],[Project Code and Name ]],DC[Code Project],0),-3),"")</f>
        <v/>
      </c>
      <c r="C83" s="89"/>
      <c r="D83" s="89"/>
      <c r="E83" s="89"/>
      <c r="F83" s="89"/>
      <c r="G83" s="89"/>
      <c r="H83" s="89"/>
      <c r="I83" s="93"/>
      <c r="J83" s="93"/>
      <c r="K83" s="93"/>
      <c r="L83" s="93"/>
      <c r="M83" s="94">
        <f>I83+J83+K83+MYCS8[[#This Row],[Non contractual commitments]]</f>
        <v>0</v>
      </c>
      <c r="N83" s="93"/>
      <c r="O83" s="93"/>
      <c r="P83" s="93"/>
      <c r="Q83" s="93"/>
      <c r="R83" s="93"/>
      <c r="S83" s="89"/>
      <c r="T83" s="89"/>
      <c r="U83" s="96"/>
    </row>
    <row r="84" spans="1:21" ht="21" x14ac:dyDescent="0.45">
      <c r="A84" s="89"/>
      <c r="B84" s="90" t="str">
        <f ca="1">IFERROR(OFFSET(DC[[#Headers],[Code Project]],MATCH(MYCS8[[#This Row],[Project Code and Name ]],DC[Code Project],0),-3),"")</f>
        <v/>
      </c>
      <c r="C84" s="89"/>
      <c r="D84" s="89"/>
      <c r="E84" s="89"/>
      <c r="F84" s="89"/>
      <c r="G84" s="89"/>
      <c r="H84" s="89"/>
      <c r="I84" s="93"/>
      <c r="J84" s="93"/>
      <c r="K84" s="93"/>
      <c r="L84" s="93"/>
      <c r="M84" s="94">
        <f>I84+J84+K84+MYCS8[[#This Row],[Non contractual commitments]]</f>
        <v>0</v>
      </c>
      <c r="N84" s="93"/>
      <c r="O84" s="93"/>
      <c r="P84" s="93"/>
      <c r="Q84" s="93"/>
      <c r="R84" s="93"/>
      <c r="S84" s="89"/>
      <c r="T84" s="89"/>
      <c r="U84" s="96"/>
    </row>
    <row r="85" spans="1:21" ht="21" x14ac:dyDescent="0.45">
      <c r="A85" s="89"/>
      <c r="B85" s="90" t="str">
        <f ca="1">IFERROR(OFFSET(DC[[#Headers],[Code Project]],MATCH(MYCS8[[#This Row],[Project Code and Name ]],DC[Code Project],0),-3),"")</f>
        <v/>
      </c>
      <c r="C85" s="89"/>
      <c r="D85" s="89"/>
      <c r="E85" s="89"/>
      <c r="F85" s="89"/>
      <c r="G85" s="89"/>
      <c r="H85" s="89"/>
      <c r="I85" s="93"/>
      <c r="J85" s="93"/>
      <c r="K85" s="93"/>
      <c r="L85" s="93"/>
      <c r="M85" s="94">
        <f>I85+J85+K85+MYCS8[[#This Row],[Non contractual commitments]]</f>
        <v>0</v>
      </c>
      <c r="N85" s="93"/>
      <c r="O85" s="93"/>
      <c r="P85" s="93"/>
      <c r="Q85" s="93"/>
      <c r="R85" s="93"/>
      <c r="S85" s="89"/>
      <c r="T85" s="89"/>
      <c r="U85" s="96"/>
    </row>
    <row r="86" spans="1:21" ht="21" x14ac:dyDescent="0.45">
      <c r="A86" s="89"/>
      <c r="B86" s="90" t="str">
        <f ca="1">IFERROR(OFFSET(DC[[#Headers],[Code Project]],MATCH(MYCS8[[#This Row],[Project Code and Name ]],DC[Code Project],0),-3),"")</f>
        <v/>
      </c>
      <c r="C86" s="89"/>
      <c r="D86" s="89"/>
      <c r="E86" s="89"/>
      <c r="F86" s="89"/>
      <c r="G86" s="89"/>
      <c r="H86" s="89"/>
      <c r="I86" s="93"/>
      <c r="J86" s="93"/>
      <c r="K86" s="93"/>
      <c r="L86" s="93"/>
      <c r="M86" s="94">
        <f>I86+J86+K86+MYCS8[[#This Row],[Non contractual commitments]]</f>
        <v>0</v>
      </c>
      <c r="N86" s="93"/>
      <c r="O86" s="93"/>
      <c r="P86" s="93"/>
      <c r="Q86" s="93"/>
      <c r="R86" s="93"/>
      <c r="S86" s="89"/>
      <c r="T86" s="89"/>
      <c r="U86" s="96"/>
    </row>
    <row r="87" spans="1:21" ht="21" x14ac:dyDescent="0.45">
      <c r="A87" s="89"/>
      <c r="B87" s="90" t="str">
        <f ca="1">IFERROR(OFFSET(DC[[#Headers],[Code Project]],MATCH(MYCS8[[#This Row],[Project Code and Name ]],DC[Code Project],0),-3),"")</f>
        <v/>
      </c>
      <c r="C87" s="89"/>
      <c r="D87" s="89"/>
      <c r="E87" s="89"/>
      <c r="F87" s="89"/>
      <c r="G87" s="89"/>
      <c r="H87" s="89"/>
      <c r="I87" s="93"/>
      <c r="J87" s="93"/>
      <c r="K87" s="93"/>
      <c r="L87" s="93"/>
      <c r="M87" s="94">
        <f>I87+J87+K87+MYCS8[[#This Row],[Non contractual commitments]]</f>
        <v>0</v>
      </c>
      <c r="N87" s="93"/>
      <c r="O87" s="93"/>
      <c r="P87" s="93"/>
      <c r="Q87" s="93"/>
      <c r="R87" s="93"/>
      <c r="S87" s="89"/>
      <c r="T87" s="89"/>
      <c r="U87" s="96"/>
    </row>
    <row r="88" spans="1:21" ht="21" x14ac:dyDescent="0.45">
      <c r="A88" s="89"/>
      <c r="B88" s="90" t="str">
        <f ca="1">IFERROR(OFFSET(DC[[#Headers],[Code Project]],MATCH(MYCS8[[#This Row],[Project Code and Name ]],DC[Code Project],0),-3),"")</f>
        <v/>
      </c>
      <c r="C88" s="89"/>
      <c r="D88" s="89"/>
      <c r="E88" s="89"/>
      <c r="F88" s="89"/>
      <c r="G88" s="89"/>
      <c r="H88" s="89"/>
      <c r="I88" s="93"/>
      <c r="J88" s="93"/>
      <c r="K88" s="93"/>
      <c r="L88" s="93"/>
      <c r="M88" s="94">
        <f>I88+J88+K88+MYCS8[[#This Row],[Non contractual commitments]]</f>
        <v>0</v>
      </c>
      <c r="N88" s="93"/>
      <c r="O88" s="93"/>
      <c r="P88" s="93"/>
      <c r="Q88" s="93"/>
      <c r="R88" s="93"/>
      <c r="S88" s="89"/>
      <c r="T88" s="89"/>
      <c r="U88" s="96"/>
    </row>
    <row r="89" spans="1:21" ht="21" x14ac:dyDescent="0.45">
      <c r="A89" s="89"/>
      <c r="B89" s="90" t="str">
        <f ca="1">IFERROR(OFFSET(DC[[#Headers],[Code Project]],MATCH(MYCS8[[#This Row],[Project Code and Name ]],DC[Code Project],0),-3),"")</f>
        <v/>
      </c>
      <c r="C89" s="89"/>
      <c r="D89" s="89"/>
      <c r="E89" s="89"/>
      <c r="F89" s="89"/>
      <c r="G89" s="89"/>
      <c r="H89" s="89"/>
      <c r="I89" s="93"/>
      <c r="J89" s="93"/>
      <c r="K89" s="93"/>
      <c r="L89" s="93"/>
      <c r="M89" s="94">
        <f>I89+J89+K89+MYCS8[[#This Row],[Non contractual commitments]]</f>
        <v>0</v>
      </c>
      <c r="N89" s="93"/>
      <c r="O89" s="93"/>
      <c r="P89" s="93"/>
      <c r="Q89" s="93"/>
      <c r="R89" s="93"/>
      <c r="S89" s="89"/>
      <c r="T89" s="89"/>
      <c r="U89" s="96"/>
    </row>
    <row r="90" spans="1:21" ht="21" x14ac:dyDescent="0.45">
      <c r="A90" s="89"/>
      <c r="B90" s="90" t="str">
        <f ca="1">IFERROR(OFFSET(DC[[#Headers],[Code Project]],MATCH(MYCS8[[#This Row],[Project Code and Name ]],DC[Code Project],0),-3),"")</f>
        <v/>
      </c>
      <c r="C90" s="89"/>
      <c r="D90" s="89"/>
      <c r="E90" s="89"/>
      <c r="F90" s="89"/>
      <c r="G90" s="89"/>
      <c r="H90" s="89"/>
      <c r="I90" s="93"/>
      <c r="J90" s="93"/>
      <c r="K90" s="93"/>
      <c r="L90" s="93"/>
      <c r="M90" s="94">
        <f>I90+J90+K90+MYCS8[[#This Row],[Non contractual commitments]]</f>
        <v>0</v>
      </c>
      <c r="N90" s="93"/>
      <c r="O90" s="93"/>
      <c r="P90" s="93"/>
      <c r="Q90" s="93"/>
      <c r="R90" s="93"/>
      <c r="S90" s="89"/>
      <c r="T90" s="89"/>
      <c r="U90" s="96"/>
    </row>
    <row r="91" spans="1:21" ht="21" x14ac:dyDescent="0.45">
      <c r="A91" s="89"/>
      <c r="B91" s="90" t="str">
        <f ca="1">IFERROR(OFFSET(DC[[#Headers],[Code Project]],MATCH(MYCS8[[#This Row],[Project Code and Name ]],DC[Code Project],0),-3),"")</f>
        <v/>
      </c>
      <c r="C91" s="89"/>
      <c r="D91" s="89"/>
      <c r="E91" s="89"/>
      <c r="F91" s="89"/>
      <c r="G91" s="89"/>
      <c r="H91" s="89"/>
      <c r="I91" s="93"/>
      <c r="J91" s="93"/>
      <c r="K91" s="93"/>
      <c r="L91" s="93"/>
      <c r="M91" s="94">
        <f>I91+J91+K91+MYCS8[[#This Row],[Non contractual commitments]]</f>
        <v>0</v>
      </c>
      <c r="N91" s="93"/>
      <c r="O91" s="93"/>
      <c r="P91" s="93"/>
      <c r="Q91" s="93"/>
      <c r="R91" s="93"/>
      <c r="S91" s="89"/>
      <c r="T91" s="89"/>
      <c r="U91" s="96"/>
    </row>
    <row r="92" spans="1:21" ht="21" x14ac:dyDescent="0.45">
      <c r="A92" s="89"/>
      <c r="B92" s="90" t="str">
        <f ca="1">IFERROR(OFFSET(DC[[#Headers],[Code Project]],MATCH(MYCS8[[#This Row],[Project Code and Name ]],DC[Code Project],0),-3),"")</f>
        <v/>
      </c>
      <c r="C92" s="89"/>
      <c r="D92" s="89"/>
      <c r="E92" s="89"/>
      <c r="F92" s="89"/>
      <c r="G92" s="89"/>
      <c r="H92" s="89"/>
      <c r="I92" s="93"/>
      <c r="J92" s="93"/>
      <c r="K92" s="93"/>
      <c r="L92" s="93"/>
      <c r="M92" s="94">
        <f>I92+J92+K92+MYCS8[[#This Row],[Non contractual commitments]]</f>
        <v>0</v>
      </c>
      <c r="N92" s="93"/>
      <c r="O92" s="93"/>
      <c r="P92" s="93"/>
      <c r="Q92" s="93"/>
      <c r="R92" s="93"/>
      <c r="S92" s="89"/>
      <c r="T92" s="89"/>
      <c r="U92" s="96"/>
    </row>
    <row r="93" spans="1:21" ht="21" x14ac:dyDescent="0.45">
      <c r="A93" s="89"/>
      <c r="B93" s="90" t="str">
        <f ca="1">IFERROR(OFFSET(DC[[#Headers],[Code Project]],MATCH(MYCS8[[#This Row],[Project Code and Name ]],DC[Code Project],0),-3),"")</f>
        <v/>
      </c>
      <c r="C93" s="89"/>
      <c r="D93" s="89"/>
      <c r="E93" s="89"/>
      <c r="F93" s="183"/>
      <c r="G93" s="183"/>
      <c r="H93" s="184"/>
      <c r="I93" s="93"/>
      <c r="J93" s="93"/>
      <c r="K93" s="93"/>
      <c r="L93" s="93"/>
      <c r="M93" s="94">
        <f>I93+J93+K93+MYCS8[[#This Row],[Non contractual commitments]]</f>
        <v>0</v>
      </c>
      <c r="N93" s="93"/>
      <c r="O93" s="93"/>
      <c r="P93" s="93"/>
      <c r="Q93" s="93"/>
      <c r="R93" s="93"/>
      <c r="S93" s="89"/>
      <c r="T93" s="89"/>
      <c r="U93" s="96"/>
    </row>
    <row r="94" spans="1:21" ht="21" x14ac:dyDescent="0.45">
      <c r="A94" s="89"/>
      <c r="B94" s="90" t="str">
        <f ca="1">IFERROR(OFFSET(DC[[#Headers],[Code Project]],MATCH(MYCS8[[#This Row],[Project Code and Name ]],DC[Code Project],0),-3),"")</f>
        <v/>
      </c>
      <c r="C94" s="89"/>
      <c r="D94" s="89"/>
      <c r="E94" s="89"/>
      <c r="F94" s="183"/>
      <c r="G94" s="183"/>
      <c r="H94" s="89"/>
      <c r="I94" s="93"/>
      <c r="J94" s="93"/>
      <c r="K94" s="93"/>
      <c r="L94" s="93"/>
      <c r="M94" s="94">
        <f>I94+J94+K94+MYCS8[[#This Row],[Non contractual commitments]]</f>
        <v>0</v>
      </c>
      <c r="N94" s="93"/>
      <c r="O94" s="93"/>
      <c r="P94" s="93"/>
      <c r="Q94" s="93"/>
      <c r="R94" s="93"/>
      <c r="S94" s="89"/>
      <c r="T94" s="89"/>
      <c r="U94" s="96"/>
    </row>
    <row r="95" spans="1:21" ht="21" x14ac:dyDescent="0.45">
      <c r="A95" s="89"/>
      <c r="B95" s="90" t="str">
        <f ca="1">IFERROR(OFFSET(DC[[#Headers],[Code Project]],MATCH(MYCS8[[#This Row],[Project Code and Name ]],DC[Code Project],0),-3),"")</f>
        <v/>
      </c>
      <c r="C95" s="89"/>
      <c r="D95" s="89"/>
      <c r="E95" s="89"/>
      <c r="F95" s="183"/>
      <c r="G95" s="183"/>
      <c r="H95" s="89"/>
      <c r="I95" s="93"/>
      <c r="J95" s="93"/>
      <c r="K95" s="93"/>
      <c r="L95" s="93"/>
      <c r="M95" s="94">
        <f>I95+J95+K95+MYCS8[[#This Row],[Non contractual commitments]]</f>
        <v>0</v>
      </c>
      <c r="N95" s="93"/>
      <c r="O95" s="93"/>
      <c r="P95" s="93"/>
      <c r="Q95" s="93"/>
      <c r="R95" s="93"/>
      <c r="S95" s="89"/>
      <c r="T95" s="89"/>
      <c r="U95" s="96"/>
    </row>
    <row r="96" spans="1:21" ht="21" x14ac:dyDescent="0.45">
      <c r="A96" s="89"/>
      <c r="B96" s="90" t="str">
        <f ca="1">IFERROR(OFFSET(DC[[#Headers],[Code Project]],MATCH(MYCS8[[#This Row],[Project Code and Name ]],DC[Code Project],0),-3),"")</f>
        <v/>
      </c>
      <c r="C96" s="89"/>
      <c r="D96" s="89"/>
      <c r="E96" s="89"/>
      <c r="F96" s="183"/>
      <c r="G96" s="183"/>
      <c r="H96" s="89"/>
      <c r="I96" s="93"/>
      <c r="J96" s="93"/>
      <c r="K96" s="93"/>
      <c r="L96" s="93"/>
      <c r="M96" s="94">
        <f>I96+J96+K96+MYCS8[[#This Row],[Non contractual commitments]]</f>
        <v>0</v>
      </c>
      <c r="N96" s="93"/>
      <c r="O96" s="93"/>
      <c r="P96" s="93"/>
      <c r="Q96" s="93"/>
      <c r="R96" s="93"/>
      <c r="S96" s="89"/>
      <c r="T96" s="89"/>
      <c r="U96" s="96"/>
    </row>
    <row r="97" spans="1:21" ht="21" x14ac:dyDescent="0.45">
      <c r="A97" s="89"/>
      <c r="B97" s="90" t="str">
        <f ca="1">IFERROR(OFFSET(DC[[#Headers],[Code Project]],MATCH(MYCS8[[#This Row],[Project Code and Name ]],DC[Code Project],0),-3),"")</f>
        <v/>
      </c>
      <c r="C97" s="89"/>
      <c r="D97" s="89"/>
      <c r="E97" s="89"/>
      <c r="F97" s="183"/>
      <c r="G97" s="183"/>
      <c r="H97" s="89"/>
      <c r="I97" s="93"/>
      <c r="J97" s="93"/>
      <c r="K97" s="93"/>
      <c r="L97" s="93"/>
      <c r="M97" s="94">
        <f>I97+J97+K97+MYCS8[[#This Row],[Non contractual commitments]]</f>
        <v>0</v>
      </c>
      <c r="N97" s="93"/>
      <c r="O97" s="93"/>
      <c r="P97" s="93"/>
      <c r="Q97" s="93"/>
      <c r="R97" s="93"/>
      <c r="S97" s="89"/>
      <c r="T97" s="89"/>
      <c r="U97" s="96"/>
    </row>
    <row r="98" spans="1:21" ht="21" x14ac:dyDescent="0.45">
      <c r="A98" s="89"/>
      <c r="B98" s="90" t="str">
        <f ca="1">IFERROR(OFFSET(DC[[#Headers],[Code Project]],MATCH(MYCS8[[#This Row],[Project Code and Name ]],DC[Code Project],0),-3),"")</f>
        <v/>
      </c>
      <c r="C98" s="89"/>
      <c r="D98" s="89"/>
      <c r="E98" s="89"/>
      <c r="F98" s="89"/>
      <c r="G98" s="89"/>
      <c r="H98" s="89"/>
      <c r="I98" s="93"/>
      <c r="J98" s="93"/>
      <c r="K98" s="93"/>
      <c r="L98" s="93"/>
      <c r="M98" s="94">
        <f>I98+J98+K98+MYCS8[[#This Row],[Non contractual commitments]]</f>
        <v>0</v>
      </c>
      <c r="N98" s="93"/>
      <c r="O98" s="93"/>
      <c r="P98" s="93"/>
      <c r="Q98" s="93"/>
      <c r="R98" s="93"/>
      <c r="S98" s="89"/>
      <c r="T98" s="89"/>
      <c r="U98" s="96"/>
    </row>
    <row r="99" spans="1:21" ht="21" x14ac:dyDescent="0.45">
      <c r="A99" s="89"/>
      <c r="B99" s="90" t="str">
        <f ca="1">IFERROR(OFFSET(DC[[#Headers],[Code Project]],MATCH(MYCS8[[#This Row],[Project Code and Name ]],DC[Code Project],0),-3),"")</f>
        <v/>
      </c>
      <c r="C99" s="89"/>
      <c r="D99" s="89"/>
      <c r="E99" s="89"/>
      <c r="F99" s="89"/>
      <c r="G99" s="89"/>
      <c r="H99" s="89"/>
      <c r="I99" s="93"/>
      <c r="J99" s="93"/>
      <c r="K99" s="93"/>
      <c r="L99" s="93"/>
      <c r="M99" s="94">
        <f>I99+J99+K99+MYCS8[[#This Row],[Non contractual commitments]]</f>
        <v>0</v>
      </c>
      <c r="N99" s="93"/>
      <c r="O99" s="93"/>
      <c r="P99" s="93"/>
      <c r="Q99" s="93"/>
      <c r="R99" s="93"/>
      <c r="S99" s="89"/>
      <c r="T99" s="89"/>
      <c r="U99" s="96"/>
    </row>
    <row r="100" spans="1:21" ht="21" x14ac:dyDescent="0.45">
      <c r="A100" s="89"/>
      <c r="B100" s="90" t="str">
        <f ca="1">IFERROR(OFFSET(DC[[#Headers],[Code Project]],MATCH(MYCS8[[#This Row],[Project Code and Name ]],DC[Code Project],0),-3),"")</f>
        <v/>
      </c>
      <c r="C100" s="89"/>
      <c r="D100" s="89"/>
      <c r="E100" s="89"/>
      <c r="F100" s="182"/>
      <c r="G100" s="89"/>
      <c r="H100" s="89"/>
      <c r="I100" s="93"/>
      <c r="J100" s="93"/>
      <c r="K100" s="93"/>
      <c r="L100" s="93"/>
      <c r="M100" s="94">
        <f>I100+J100+K100+MYCS8[[#This Row],[Non contractual commitments]]</f>
        <v>0</v>
      </c>
      <c r="N100" s="93"/>
      <c r="O100" s="93"/>
      <c r="P100" s="93"/>
      <c r="Q100" s="93"/>
      <c r="R100" s="93"/>
      <c r="S100" s="89"/>
      <c r="T100" s="89"/>
      <c r="U100" s="96"/>
    </row>
    <row r="101" spans="1:21" ht="21" x14ac:dyDescent="0.45">
      <c r="A101" s="89"/>
      <c r="B101" s="90" t="str">
        <f ca="1">IFERROR(OFFSET(DC[[#Headers],[Code Project]],MATCH(MYCS8[[#This Row],[Project Code and Name ]],DC[Code Project],0),-3),"")</f>
        <v/>
      </c>
      <c r="C101" s="89"/>
      <c r="D101" s="89"/>
      <c r="E101" s="89"/>
      <c r="F101" s="182"/>
      <c r="G101" s="89"/>
      <c r="H101" s="89"/>
      <c r="I101" s="93"/>
      <c r="J101" s="93"/>
      <c r="K101" s="93"/>
      <c r="L101" s="93"/>
      <c r="M101" s="94">
        <f>I101+J101+K101+MYCS8[[#This Row],[Non contractual commitments]]</f>
        <v>0</v>
      </c>
      <c r="N101" s="93"/>
      <c r="O101" s="93"/>
      <c r="P101" s="93"/>
      <c r="Q101" s="93"/>
      <c r="R101" s="93"/>
      <c r="S101" s="89"/>
      <c r="T101" s="89"/>
      <c r="U101" s="96"/>
    </row>
    <row r="102" spans="1:21" ht="21" x14ac:dyDescent="0.45">
      <c r="A102" s="89"/>
      <c r="B102" s="90" t="str">
        <f ca="1">IFERROR(OFFSET(DC[[#Headers],[Code Project]],MATCH(MYCS8[[#This Row],[Project Code and Name ]],DC[Code Project],0),-3),"")</f>
        <v/>
      </c>
      <c r="C102" s="89"/>
      <c r="D102" s="89"/>
      <c r="E102" s="89"/>
      <c r="F102" s="182"/>
      <c r="G102" s="182"/>
      <c r="H102" s="89"/>
      <c r="I102" s="93"/>
      <c r="J102" s="93"/>
      <c r="K102" s="93"/>
      <c r="L102" s="93"/>
      <c r="M102" s="94">
        <f>I102+J102+K102+MYCS8[[#This Row],[Non contractual commitments]]</f>
        <v>0</v>
      </c>
      <c r="N102" s="93"/>
      <c r="O102" s="93"/>
      <c r="P102" s="93"/>
      <c r="Q102" s="93"/>
      <c r="R102" s="93"/>
      <c r="S102" s="89"/>
      <c r="T102" s="89"/>
      <c r="U102" s="96"/>
    </row>
    <row r="103" spans="1:21" ht="21" x14ac:dyDescent="0.45">
      <c r="A103" s="89"/>
      <c r="B103" s="90" t="str">
        <f ca="1">IFERROR(OFFSET(DC[[#Headers],[Code Project]],MATCH(MYCS8[[#This Row],[Project Code and Name ]],DC[Code Project],0),-3),"")</f>
        <v/>
      </c>
      <c r="C103" s="89"/>
      <c r="D103" s="89"/>
      <c r="E103" s="89"/>
      <c r="F103" s="182"/>
      <c r="G103" s="182"/>
      <c r="H103" s="89"/>
      <c r="I103" s="93"/>
      <c r="J103" s="93"/>
      <c r="K103" s="93"/>
      <c r="L103" s="93"/>
      <c r="M103" s="94">
        <f>I103+J103+K103+MYCS8[[#This Row],[Non contractual commitments]]</f>
        <v>0</v>
      </c>
      <c r="N103" s="93"/>
      <c r="O103" s="93"/>
      <c r="P103" s="93"/>
      <c r="Q103" s="93"/>
      <c r="R103" s="93"/>
      <c r="S103" s="89"/>
      <c r="T103" s="89"/>
      <c r="U103" s="96"/>
    </row>
    <row r="104" spans="1:21" ht="21" x14ac:dyDescent="0.45">
      <c r="A104" s="89"/>
      <c r="B104" s="90" t="str">
        <f ca="1">IFERROR(OFFSET(DC[[#Headers],[Code Project]],MATCH(MYCS8[[#This Row],[Project Code and Name ]],DC[Code Project],0),-3),"")</f>
        <v/>
      </c>
      <c r="C104" s="89"/>
      <c r="D104" s="89"/>
      <c r="E104" s="89"/>
      <c r="F104" s="182"/>
      <c r="G104" s="182"/>
      <c r="H104" s="89"/>
      <c r="I104" s="93"/>
      <c r="J104" s="93"/>
      <c r="K104" s="93"/>
      <c r="L104" s="93"/>
      <c r="M104" s="94">
        <f>I104+J104+K104+MYCS8[[#This Row],[Non contractual commitments]]</f>
        <v>0</v>
      </c>
      <c r="N104" s="93"/>
      <c r="O104" s="93"/>
      <c r="P104" s="93"/>
      <c r="Q104" s="93"/>
      <c r="R104" s="93"/>
      <c r="S104" s="89"/>
      <c r="T104" s="89"/>
      <c r="U104" s="96"/>
    </row>
    <row r="105" spans="1:21" ht="21" x14ac:dyDescent="0.45">
      <c r="A105" s="89"/>
      <c r="B105" s="90" t="str">
        <f ca="1">IFERROR(OFFSET(DC[[#Headers],[Code Project]],MATCH(MYCS8[[#This Row],[Project Code and Name ]],DC[Code Project],0),-3),"")</f>
        <v/>
      </c>
      <c r="C105" s="89"/>
      <c r="D105" s="89"/>
      <c r="E105" s="89"/>
      <c r="F105" s="182"/>
      <c r="G105" s="182"/>
      <c r="H105" s="89"/>
      <c r="I105" s="93"/>
      <c r="J105" s="93"/>
      <c r="K105" s="93"/>
      <c r="L105" s="93"/>
      <c r="M105" s="94">
        <f>I105+J105+K105+MYCS8[[#This Row],[Non contractual commitments]]</f>
        <v>0</v>
      </c>
      <c r="N105" s="93"/>
      <c r="O105" s="93"/>
      <c r="P105" s="93"/>
      <c r="Q105" s="93"/>
      <c r="R105" s="93"/>
      <c r="S105" s="89"/>
      <c r="T105" s="89"/>
      <c r="U105" s="96"/>
    </row>
    <row r="106" spans="1:21" ht="21" x14ac:dyDescent="0.45">
      <c r="A106" s="89"/>
      <c r="B106" s="90" t="str">
        <f ca="1">IFERROR(OFFSET(DC[[#Headers],[Code Project]],MATCH(MYCS8[[#This Row],[Project Code and Name ]],DC[Code Project],0),-3),"")</f>
        <v/>
      </c>
      <c r="C106" s="89"/>
      <c r="D106" s="89"/>
      <c r="E106" s="89"/>
      <c r="F106" s="182"/>
      <c r="G106" s="182"/>
      <c r="H106" s="89"/>
      <c r="I106" s="93"/>
      <c r="J106" s="93"/>
      <c r="K106" s="93"/>
      <c r="L106" s="93"/>
      <c r="M106" s="94">
        <f>I106+J106+K106+MYCS8[[#This Row],[Non contractual commitments]]</f>
        <v>0</v>
      </c>
      <c r="N106" s="93"/>
      <c r="O106" s="93"/>
      <c r="P106" s="93"/>
      <c r="Q106" s="93"/>
      <c r="R106" s="93"/>
      <c r="S106" s="89"/>
      <c r="T106" s="89"/>
      <c r="U106" s="96"/>
    </row>
    <row r="107" spans="1:21" ht="21" x14ac:dyDescent="0.45">
      <c r="A107" s="89"/>
      <c r="B107" s="90" t="str">
        <f ca="1">IFERROR(OFFSET(DC[[#Headers],[Code Project]],MATCH(MYCS8[[#This Row],[Project Code and Name ]],DC[Code Project],0),-3),"")</f>
        <v/>
      </c>
      <c r="C107" s="89"/>
      <c r="D107" s="89"/>
      <c r="E107" s="89"/>
      <c r="F107" s="182"/>
      <c r="G107" s="182"/>
      <c r="H107" s="89"/>
      <c r="I107" s="93"/>
      <c r="J107" s="93"/>
      <c r="K107" s="93"/>
      <c r="L107" s="93"/>
      <c r="M107" s="94">
        <f>I107+J107+K107+MYCS8[[#This Row],[Non contractual commitments]]</f>
        <v>0</v>
      </c>
      <c r="N107" s="93"/>
      <c r="O107" s="93"/>
      <c r="P107" s="93"/>
      <c r="Q107" s="93"/>
      <c r="R107" s="93"/>
      <c r="S107" s="89"/>
      <c r="T107" s="89"/>
      <c r="U107" s="96"/>
    </row>
    <row r="108" spans="1:21" ht="21" x14ac:dyDescent="0.45">
      <c r="A108" s="89"/>
      <c r="B108" s="90" t="str">
        <f ca="1">IFERROR(OFFSET(DC[[#Headers],[Code Project]],MATCH(MYCS8[[#This Row],[Project Code and Name ]],DC[Code Project],0),-3),"")</f>
        <v/>
      </c>
      <c r="C108" s="89"/>
      <c r="D108" s="89"/>
      <c r="E108" s="89"/>
      <c r="F108" s="182"/>
      <c r="G108" s="182"/>
      <c r="H108" s="89"/>
      <c r="I108" s="93"/>
      <c r="J108" s="93"/>
      <c r="K108" s="93"/>
      <c r="L108" s="93"/>
      <c r="M108" s="94">
        <f>I108+J108+K108+MYCS8[[#This Row],[Non contractual commitments]]</f>
        <v>0</v>
      </c>
      <c r="N108" s="93"/>
      <c r="O108" s="93"/>
      <c r="P108" s="93"/>
      <c r="Q108" s="93"/>
      <c r="R108" s="93"/>
      <c r="S108" s="89"/>
      <c r="T108" s="89"/>
      <c r="U108" s="96"/>
    </row>
    <row r="109" spans="1:21" ht="21" x14ac:dyDescent="0.45">
      <c r="A109" s="89"/>
      <c r="B109" s="90" t="str">
        <f ca="1">IFERROR(OFFSET(DC[[#Headers],[Code Project]],MATCH(MYCS8[[#This Row],[Project Code and Name ]],DC[Code Project],0),-3),"")</f>
        <v/>
      </c>
      <c r="C109" s="89"/>
      <c r="D109" s="89"/>
      <c r="E109" s="89"/>
      <c r="F109" s="182"/>
      <c r="G109" s="182"/>
      <c r="H109" s="89"/>
      <c r="I109" s="93"/>
      <c r="J109" s="93"/>
      <c r="K109" s="93"/>
      <c r="L109" s="93"/>
      <c r="M109" s="94">
        <f>I109+J109+K109+MYCS8[[#This Row],[Non contractual commitments]]</f>
        <v>0</v>
      </c>
      <c r="N109" s="93">
        <v>391509421</v>
      </c>
      <c r="O109" s="93"/>
      <c r="P109" s="93"/>
      <c r="Q109" s="93"/>
      <c r="R109" s="93"/>
      <c r="S109" s="89"/>
      <c r="T109" s="89"/>
      <c r="U109" s="96"/>
    </row>
    <row r="110" spans="1:21" ht="21" x14ac:dyDescent="0.45">
      <c r="A110" s="89"/>
      <c r="B110" s="90" t="str">
        <f ca="1">IFERROR(OFFSET(DC[[#Headers],[Code Project]],MATCH(MYCS8[[#This Row],[Project Code and Name ]],DC[Code Project],0),-3),"")</f>
        <v/>
      </c>
      <c r="C110" s="89"/>
      <c r="D110" s="89"/>
      <c r="E110" s="89"/>
      <c r="F110" s="182"/>
      <c r="G110" s="182"/>
      <c r="H110" s="89"/>
      <c r="I110" s="93"/>
      <c r="J110" s="93"/>
      <c r="K110" s="93"/>
      <c r="L110" s="93"/>
      <c r="M110" s="94">
        <f>I110+J110+K110+MYCS8[[#This Row],[Non contractual commitments]]</f>
        <v>0</v>
      </c>
      <c r="N110" s="93">
        <v>3085308582</v>
      </c>
      <c r="O110" s="93"/>
      <c r="P110" s="93"/>
      <c r="Q110" s="93"/>
      <c r="R110" s="93"/>
      <c r="S110" s="89"/>
      <c r="T110" s="89"/>
      <c r="U110" s="96"/>
    </row>
    <row r="111" spans="1:21" ht="21" x14ac:dyDescent="0.45">
      <c r="A111" s="89"/>
      <c r="B111" s="90" t="str">
        <f ca="1">IFERROR(OFFSET(DC[[#Headers],[Code Project]],MATCH(MYCS8[[#This Row],[Project Code and Name ]],DC[Code Project],0),-3),"")</f>
        <v/>
      </c>
      <c r="C111" s="89"/>
      <c r="D111" s="89"/>
      <c r="E111" s="89"/>
      <c r="F111" s="182"/>
      <c r="G111" s="182"/>
      <c r="H111" s="89"/>
      <c r="I111" s="93"/>
      <c r="J111" s="93"/>
      <c r="K111" s="93"/>
      <c r="L111" s="93"/>
      <c r="M111" s="94">
        <f>I111+J111+K111+MYCS8[[#This Row],[Non contractual commitments]]</f>
        <v>0</v>
      </c>
      <c r="N111" s="93">
        <v>1644277654</v>
      </c>
      <c r="O111" s="93"/>
      <c r="P111" s="93"/>
      <c r="Q111" s="93"/>
      <c r="R111" s="93"/>
      <c r="S111" s="89"/>
      <c r="T111" s="89"/>
      <c r="U111" s="96"/>
    </row>
    <row r="112" spans="1:21" ht="21" x14ac:dyDescent="0.45">
      <c r="A112" s="89"/>
      <c r="B112" s="90" t="str">
        <f ca="1">IFERROR(OFFSET(DC[[#Headers],[Code Project]],MATCH(MYCS8[[#This Row],[Project Code and Name ]],DC[Code Project],0),-3),"")</f>
        <v/>
      </c>
      <c r="C112" s="89"/>
      <c r="D112" s="89"/>
      <c r="E112" s="89"/>
      <c r="F112" s="182"/>
      <c r="G112" s="182"/>
      <c r="H112" s="89"/>
      <c r="I112" s="93"/>
      <c r="J112" s="93"/>
      <c r="K112" s="93"/>
      <c r="L112" s="93"/>
      <c r="M112" s="94">
        <f>I112+J112+K112+MYCS8[[#This Row],[Non contractual commitments]]</f>
        <v>0</v>
      </c>
      <c r="N112" s="93">
        <v>2006234160</v>
      </c>
      <c r="O112" s="93"/>
      <c r="P112" s="93"/>
      <c r="Q112" s="93"/>
      <c r="R112" s="93"/>
      <c r="S112" s="89"/>
      <c r="T112" s="89"/>
      <c r="U112" s="96"/>
    </row>
    <row r="113" spans="1:21" ht="21" x14ac:dyDescent="0.45">
      <c r="A113" s="89"/>
      <c r="B113" s="90" t="str">
        <f ca="1">IFERROR(OFFSET(DC[[#Headers],[Code Project]],MATCH(MYCS8[[#This Row],[Project Code and Name ]],DC[Code Project],0),-3),"")</f>
        <v/>
      </c>
      <c r="C113" s="89"/>
      <c r="D113" s="89"/>
      <c r="E113" s="89"/>
      <c r="F113" s="182"/>
      <c r="G113" s="182"/>
      <c r="H113" s="89"/>
      <c r="I113" s="93"/>
      <c r="J113" s="93"/>
      <c r="K113" s="93"/>
      <c r="L113" s="93"/>
      <c r="M113" s="94">
        <f>I113+J113+K113+MYCS8[[#This Row],[Non contractual commitments]]</f>
        <v>0</v>
      </c>
      <c r="N113" s="93">
        <v>10831532</v>
      </c>
      <c r="O113" s="93"/>
      <c r="P113" s="93"/>
      <c r="Q113" s="93"/>
      <c r="R113" s="93"/>
      <c r="S113" s="89"/>
      <c r="T113" s="89"/>
      <c r="U113" s="96"/>
    </row>
    <row r="114" spans="1:21" ht="21" x14ac:dyDescent="0.45">
      <c r="A114" s="89"/>
      <c r="B114" s="90" t="str">
        <f ca="1">IFERROR(OFFSET(DC[[#Headers],[Code Project]],MATCH(MYCS8[[#This Row],[Project Code and Name ]],DC[Code Project],0),-3),"")</f>
        <v/>
      </c>
      <c r="C114" s="89"/>
      <c r="D114" s="89"/>
      <c r="E114" s="89"/>
      <c r="F114" s="182"/>
      <c r="G114" s="182"/>
      <c r="H114" s="89"/>
      <c r="I114" s="93"/>
      <c r="J114" s="93"/>
      <c r="K114" s="93"/>
      <c r="L114" s="93"/>
      <c r="M114" s="94">
        <f>I114+J114+K114+MYCS8[[#This Row],[Non contractual commitments]]</f>
        <v>0</v>
      </c>
      <c r="N114" s="93">
        <v>36694080</v>
      </c>
      <c r="O114" s="93"/>
      <c r="P114" s="93"/>
      <c r="Q114" s="93"/>
      <c r="R114" s="93"/>
      <c r="S114" s="89"/>
      <c r="T114" s="89"/>
      <c r="U114" s="96"/>
    </row>
    <row r="115" spans="1:21" ht="21" x14ac:dyDescent="0.45">
      <c r="A115" s="89"/>
      <c r="B115" s="90" t="str">
        <f ca="1">IFERROR(OFFSET(DC[[#Headers],[Code Project]],MATCH(MYCS8[[#This Row],[Project Code and Name ]],DC[Code Project],0),-3),"")</f>
        <v/>
      </c>
      <c r="C115" s="89"/>
      <c r="D115" s="89"/>
      <c r="E115" s="89"/>
      <c r="F115" s="182"/>
      <c r="G115" s="182"/>
      <c r="H115" s="89"/>
      <c r="I115" s="93"/>
      <c r="J115" s="93"/>
      <c r="K115" s="93"/>
      <c r="L115" s="93"/>
      <c r="M115" s="94">
        <f>I115+J115+K115+MYCS8[[#This Row],[Non contractual commitments]]</f>
        <v>0</v>
      </c>
      <c r="N115" s="93">
        <v>130204795</v>
      </c>
      <c r="O115" s="93"/>
      <c r="P115" s="93"/>
      <c r="Q115" s="93"/>
      <c r="R115" s="93"/>
      <c r="S115" s="89"/>
      <c r="T115" s="89"/>
      <c r="U115" s="96"/>
    </row>
    <row r="116" spans="1:21" ht="21" x14ac:dyDescent="0.45">
      <c r="A116" s="89"/>
      <c r="B116" s="90" t="str">
        <f ca="1">IFERROR(OFFSET(DC[[#Headers],[Code Project]],MATCH(MYCS8[[#This Row],[Project Code and Name ]],DC[Code Project],0),-3),"")</f>
        <v/>
      </c>
      <c r="C116" s="89"/>
      <c r="D116" s="89"/>
      <c r="E116" s="89"/>
      <c r="F116" s="182"/>
      <c r="G116" s="182"/>
      <c r="H116" s="89"/>
      <c r="I116" s="93"/>
      <c r="J116" s="93"/>
      <c r="K116" s="93"/>
      <c r="L116" s="93"/>
      <c r="M116" s="94">
        <f>I116+J116+K116+MYCS8[[#This Row],[Non contractual commitments]]</f>
        <v>0</v>
      </c>
      <c r="N116" s="93">
        <v>247778064</v>
      </c>
      <c r="O116" s="93"/>
      <c r="P116" s="93"/>
      <c r="Q116" s="93"/>
      <c r="R116" s="93"/>
      <c r="S116" s="89"/>
      <c r="T116" s="89"/>
      <c r="U116" s="96"/>
    </row>
    <row r="117" spans="1:21" ht="21" x14ac:dyDescent="0.45">
      <c r="A117" s="89"/>
      <c r="B117" s="90" t="str">
        <f ca="1">IFERROR(OFFSET(DC[[#Headers],[Code Project]],MATCH(MYCS8[[#This Row],[Project Code and Name ]],DC[Code Project],0),-3),"")</f>
        <v/>
      </c>
      <c r="C117" s="89"/>
      <c r="D117" s="89"/>
      <c r="E117" s="89"/>
      <c r="F117" s="182"/>
      <c r="G117" s="182"/>
      <c r="H117" s="89"/>
      <c r="I117" s="93"/>
      <c r="J117" s="93"/>
      <c r="K117" s="93"/>
      <c r="L117" s="93"/>
      <c r="M117" s="94">
        <f>I117+J117+K117+MYCS8[[#This Row],[Non contractual commitments]]</f>
        <v>0</v>
      </c>
      <c r="N117" s="93">
        <v>63008101</v>
      </c>
      <c r="O117" s="93"/>
      <c r="P117" s="93"/>
      <c r="Q117" s="93"/>
      <c r="R117" s="93"/>
      <c r="S117" s="89"/>
      <c r="T117" s="89"/>
      <c r="U117" s="96"/>
    </row>
    <row r="118" spans="1:21" ht="21" x14ac:dyDescent="0.45">
      <c r="A118" s="89"/>
      <c r="B118" s="90" t="str">
        <f ca="1">IFERROR(OFFSET(DC[[#Headers],[Code Project]],MATCH(MYCS8[[#This Row],[Project Code and Name ]],DC[Code Project],0),-3),"")</f>
        <v/>
      </c>
      <c r="C118" s="89"/>
      <c r="D118" s="89"/>
      <c r="E118" s="89"/>
      <c r="F118" s="182"/>
      <c r="G118" s="182"/>
      <c r="H118" s="89"/>
      <c r="I118" s="93"/>
      <c r="J118" s="93"/>
      <c r="K118" s="93"/>
      <c r="L118" s="93"/>
      <c r="M118" s="94">
        <f>I118+J118+K118+MYCS8[[#This Row],[Non contractual commitments]]</f>
        <v>0</v>
      </c>
      <c r="N118" s="93">
        <v>162188505</v>
      </c>
      <c r="O118" s="93"/>
      <c r="P118" s="93"/>
      <c r="Q118" s="93"/>
      <c r="R118" s="93"/>
      <c r="S118" s="89"/>
      <c r="T118" s="89"/>
      <c r="U118" s="96"/>
    </row>
    <row r="119" spans="1:21" ht="21" x14ac:dyDescent="0.45">
      <c r="A119" s="89"/>
      <c r="B119" s="90" t="str">
        <f ca="1">IFERROR(OFFSET(DC[[#Headers],[Code Project]],MATCH(MYCS8[[#This Row],[Project Code and Name ]],DC[Code Project],0),-3),"")</f>
        <v/>
      </c>
      <c r="C119" s="89"/>
      <c r="D119" s="89"/>
      <c r="E119" s="89"/>
      <c r="F119" s="182"/>
      <c r="G119" s="182"/>
      <c r="H119" s="89"/>
      <c r="I119" s="93"/>
      <c r="J119" s="93"/>
      <c r="K119" s="93"/>
      <c r="L119" s="93"/>
      <c r="M119" s="94">
        <f>I119+J119+K119+MYCS8[[#This Row],[Non contractual commitments]]</f>
        <v>0</v>
      </c>
      <c r="N119" s="93">
        <v>127762036</v>
      </c>
      <c r="O119" s="93"/>
      <c r="P119" s="93"/>
      <c r="Q119" s="93"/>
      <c r="R119" s="93"/>
      <c r="S119" s="89"/>
      <c r="T119" s="89"/>
      <c r="U119" s="96"/>
    </row>
    <row r="120" spans="1:21" ht="21" x14ac:dyDescent="0.45">
      <c r="A120" s="89"/>
      <c r="B120" s="90" t="str">
        <f ca="1">IFERROR(OFFSET(DC[[#Headers],[Code Project]],MATCH(MYCS8[[#This Row],[Project Code and Name ]],DC[Code Project],0),-3),"")</f>
        <v/>
      </c>
      <c r="C120" s="89"/>
      <c r="D120" s="89"/>
      <c r="E120" s="89"/>
      <c r="F120" s="182"/>
      <c r="G120" s="182"/>
      <c r="H120" s="89"/>
      <c r="I120" s="93"/>
      <c r="J120" s="93"/>
      <c r="K120" s="93"/>
      <c r="L120" s="93"/>
      <c r="M120" s="94">
        <f>I120+J120+K120+MYCS8[[#This Row],[Non contractual commitments]]</f>
        <v>0</v>
      </c>
      <c r="N120" s="93"/>
      <c r="O120" s="93"/>
      <c r="P120" s="93"/>
      <c r="Q120" s="93"/>
      <c r="R120" s="93"/>
      <c r="S120" s="89"/>
      <c r="T120" s="89"/>
      <c r="U120" s="96"/>
    </row>
    <row r="121" spans="1:21" ht="21" x14ac:dyDescent="0.45">
      <c r="A121" s="89"/>
      <c r="B121" s="90" t="str">
        <f ca="1">IFERROR(OFFSET(DC[[#Headers],[Code Project]],MATCH(MYCS8[[#This Row],[Project Code and Name ]],DC[Code Project],0),-3),"")</f>
        <v/>
      </c>
      <c r="C121" s="89"/>
      <c r="D121" s="89"/>
      <c r="E121" s="89"/>
      <c r="F121" s="182"/>
      <c r="G121" s="182"/>
      <c r="H121" s="89"/>
      <c r="I121" s="93"/>
      <c r="J121" s="93"/>
      <c r="K121" s="93"/>
      <c r="L121" s="93"/>
      <c r="M121" s="94">
        <f>I121+J121+K121+MYCS8[[#This Row],[Non contractual commitments]]</f>
        <v>0</v>
      </c>
      <c r="N121" s="93">
        <v>2018029832</v>
      </c>
      <c r="O121" s="93">
        <v>2018029832</v>
      </c>
      <c r="P121" s="93">
        <v>2018029832</v>
      </c>
      <c r="Q121" s="93">
        <v>2018029832</v>
      </c>
      <c r="R121" s="93"/>
      <c r="S121" s="89"/>
      <c r="T121" s="89"/>
      <c r="U121" s="96"/>
    </row>
    <row r="122" spans="1:21" ht="21" x14ac:dyDescent="0.45">
      <c r="A122" s="89"/>
      <c r="B122" s="90" t="str">
        <f ca="1">IFERROR(OFFSET(DC[[#Headers],[Code Project]],MATCH(MYCS8[[#This Row],[Project Code and Name ]],DC[Code Project],0),-3),"")</f>
        <v/>
      </c>
      <c r="C122" s="89"/>
      <c r="D122" s="89"/>
      <c r="E122" s="89"/>
      <c r="F122" s="182"/>
      <c r="G122" s="182"/>
      <c r="H122" s="89"/>
      <c r="I122" s="93"/>
      <c r="J122" s="93"/>
      <c r="K122" s="93"/>
      <c r="L122" s="93"/>
      <c r="M122" s="94">
        <f>I122+J122+K122+MYCS8[[#This Row],[Non contractual commitments]]</f>
        <v>0</v>
      </c>
      <c r="N122" s="93">
        <v>2060218940.6399999</v>
      </c>
      <c r="O122" s="93">
        <v>2060218940.6399999</v>
      </c>
      <c r="P122" s="93">
        <v>2060218940.6399999</v>
      </c>
      <c r="Q122" s="93">
        <v>2060218940.6399999</v>
      </c>
      <c r="R122" s="93"/>
      <c r="S122" s="89"/>
      <c r="T122" s="89"/>
      <c r="U122" s="96"/>
    </row>
    <row r="123" spans="1:21" ht="21" x14ac:dyDescent="0.45">
      <c r="A123" s="89"/>
      <c r="B123" s="90" t="str">
        <f ca="1">IFERROR(OFFSET(DC[[#Headers],[Code Project]],MATCH(MYCS8[[#This Row],[Project Code and Name ]],DC[Code Project],0),-3),"")</f>
        <v/>
      </c>
      <c r="C123" s="89"/>
      <c r="D123" s="89"/>
      <c r="E123" s="89"/>
      <c r="F123" s="182"/>
      <c r="G123" s="182"/>
      <c r="H123" s="89"/>
      <c r="I123" s="93"/>
      <c r="J123" s="93"/>
      <c r="K123" s="93"/>
      <c r="L123" s="93"/>
      <c r="M123" s="94">
        <f>I123+J123+K123+MYCS8[[#This Row],[Non contractual commitments]]</f>
        <v>0</v>
      </c>
      <c r="N123" s="93">
        <v>2479123000</v>
      </c>
      <c r="O123" s="93">
        <v>2479123000</v>
      </c>
      <c r="P123" s="93">
        <v>2479123000</v>
      </c>
      <c r="Q123" s="93"/>
      <c r="R123" s="93"/>
      <c r="S123" s="89"/>
      <c r="T123" s="89"/>
      <c r="U123" s="96"/>
    </row>
    <row r="124" spans="1:21" ht="21" x14ac:dyDescent="0.45">
      <c r="A124" s="89"/>
      <c r="B124" s="90" t="str">
        <f ca="1">IFERROR(OFFSET(DC[[#Headers],[Code Project]],MATCH(MYCS8[[#This Row],[Project Code and Name ]],DC[Code Project],0),-3),"")</f>
        <v/>
      </c>
      <c r="C124" s="89"/>
      <c r="D124" s="89"/>
      <c r="E124" s="89"/>
      <c r="F124" s="182"/>
      <c r="G124" s="182"/>
      <c r="H124" s="89"/>
      <c r="I124" s="93"/>
      <c r="J124" s="93"/>
      <c r="K124" s="93"/>
      <c r="L124" s="93"/>
      <c r="M124" s="94">
        <f>I124+J124+K124+MYCS8[[#This Row],[Non contractual commitments]]</f>
        <v>0</v>
      </c>
      <c r="N124" s="93">
        <v>5000000000</v>
      </c>
      <c r="O124" s="93">
        <v>5000000000</v>
      </c>
      <c r="P124" s="93">
        <v>5000000000</v>
      </c>
      <c r="Q124" s="93">
        <v>5000000000</v>
      </c>
      <c r="R124" s="93"/>
      <c r="S124" s="89"/>
      <c r="T124" s="89"/>
      <c r="U124" s="96"/>
    </row>
    <row r="125" spans="1:21" ht="21" x14ac:dyDescent="0.45">
      <c r="A125" s="89"/>
      <c r="B125" s="90" t="str">
        <f ca="1">IFERROR(OFFSET(DC[[#Headers],[Code Project]],MATCH(MYCS8[[#This Row],[Project Code and Name ]],DC[Code Project],0),-3),"")</f>
        <v/>
      </c>
      <c r="C125" s="89"/>
      <c r="D125" s="89"/>
      <c r="E125" s="89"/>
      <c r="F125" s="182"/>
      <c r="G125" s="182"/>
      <c r="H125" s="89"/>
      <c r="I125" s="93"/>
      <c r="J125" s="93"/>
      <c r="K125" s="93"/>
      <c r="L125" s="93"/>
      <c r="M125" s="94">
        <f>I125+J125+K125+MYCS8[[#This Row],[Non contractual commitments]]</f>
        <v>0</v>
      </c>
      <c r="N125" s="93"/>
      <c r="O125" s="93"/>
      <c r="P125" s="93"/>
      <c r="Q125" s="93"/>
      <c r="R125" s="93"/>
      <c r="S125" s="89"/>
      <c r="T125" s="89"/>
      <c r="U125" s="96"/>
    </row>
    <row r="126" spans="1:21" ht="21" x14ac:dyDescent="0.45">
      <c r="A126" s="89"/>
      <c r="B126" s="90" t="str">
        <f ca="1">IFERROR(OFFSET(DC[[#Headers],[Code Project]],MATCH(MYCS8[[#This Row],[Project Code and Name ]],DC[Code Project],0),-3),"")</f>
        <v/>
      </c>
      <c r="C126" s="89"/>
      <c r="D126" s="89"/>
      <c r="E126" s="89"/>
      <c r="F126" s="182"/>
      <c r="G126" s="182"/>
      <c r="H126" s="89"/>
      <c r="I126" s="93"/>
      <c r="J126" s="93"/>
      <c r="K126" s="93"/>
      <c r="L126" s="93"/>
      <c r="M126" s="94">
        <f>I126+J126+K126+MYCS8[[#This Row],[Non contractual commitments]]</f>
        <v>0</v>
      </c>
      <c r="N126" s="93"/>
      <c r="O126" s="93"/>
      <c r="P126" s="93"/>
      <c r="Q126" s="93"/>
      <c r="R126" s="93"/>
      <c r="S126" s="89"/>
      <c r="T126" s="89"/>
      <c r="U126" s="96"/>
    </row>
    <row r="127" spans="1:21" ht="21" x14ac:dyDescent="0.45">
      <c r="A127" s="89"/>
      <c r="B127" s="90" t="str">
        <f ca="1">IFERROR(OFFSET(DC[[#Headers],[Code Project]],MATCH(MYCS8[[#This Row],[Project Code and Name ]],DC[Code Project],0),-3),"")</f>
        <v/>
      </c>
      <c r="C127" s="89"/>
      <c r="D127" s="89"/>
      <c r="E127" s="89"/>
      <c r="F127" s="182"/>
      <c r="G127" s="182"/>
      <c r="H127" s="89"/>
      <c r="I127" s="93"/>
      <c r="J127" s="93"/>
      <c r="K127" s="93"/>
      <c r="L127" s="93"/>
      <c r="M127" s="94">
        <f>I127+J127+K127+MYCS8[[#This Row],[Non contractual commitments]]</f>
        <v>0</v>
      </c>
      <c r="N127" s="93"/>
      <c r="O127" s="93"/>
      <c r="P127" s="93"/>
      <c r="Q127" s="93"/>
      <c r="R127" s="93"/>
      <c r="S127" s="89"/>
      <c r="T127" s="89"/>
      <c r="U127" s="96"/>
    </row>
    <row r="128" spans="1:21" ht="21" x14ac:dyDescent="0.45">
      <c r="A128" s="89"/>
      <c r="B128" s="90" t="str">
        <f ca="1">IFERROR(OFFSET(DC[[#Headers],[Code Project]],MATCH(MYCS8[[#This Row],[Project Code and Name ]],DC[Code Project],0),-3),"")</f>
        <v/>
      </c>
      <c r="C128" s="89"/>
      <c r="D128" s="89"/>
      <c r="E128" s="89"/>
      <c r="F128" s="182"/>
      <c r="G128" s="182"/>
      <c r="H128" s="89"/>
      <c r="I128" s="93"/>
      <c r="J128" s="93"/>
      <c r="K128" s="93"/>
      <c r="L128" s="93"/>
      <c r="M128" s="94">
        <f>I128+J128+K128+MYCS8[[#This Row],[Non contractual commitments]]</f>
        <v>0</v>
      </c>
      <c r="N128" s="93"/>
      <c r="O128" s="93"/>
      <c r="P128" s="93"/>
      <c r="Q128" s="93"/>
      <c r="R128" s="93"/>
      <c r="S128" s="89"/>
      <c r="T128" s="89"/>
      <c r="U128" s="96"/>
    </row>
    <row r="129" spans="1:21" ht="21" x14ac:dyDescent="0.45">
      <c r="A129" s="89"/>
      <c r="B129" s="90" t="str">
        <f ca="1">IFERROR(OFFSET(DC[[#Headers],[Code Project]],MATCH(MYCS8[[#This Row],[Project Code and Name ]],DC[Code Project],0),-3),"")</f>
        <v/>
      </c>
      <c r="C129" s="89"/>
      <c r="D129" s="89"/>
      <c r="E129" s="89"/>
      <c r="F129" s="182"/>
      <c r="G129" s="182"/>
      <c r="H129" s="89"/>
      <c r="I129" s="93"/>
      <c r="J129" s="93"/>
      <c r="K129" s="93"/>
      <c r="L129" s="93"/>
      <c r="M129" s="94">
        <f>I129+J129+K129+MYCS8[[#This Row],[Non contractual commitments]]</f>
        <v>0</v>
      </c>
      <c r="N129" s="93"/>
      <c r="O129" s="93"/>
      <c r="P129" s="93"/>
      <c r="Q129" s="93"/>
      <c r="R129" s="93"/>
      <c r="S129" s="89"/>
      <c r="T129" s="89"/>
      <c r="U129" s="96"/>
    </row>
    <row r="130" spans="1:21" ht="21" x14ac:dyDescent="0.45">
      <c r="A130" s="89"/>
      <c r="B130" s="90" t="str">
        <f ca="1">IFERROR(OFFSET(DC[[#Headers],[Code Project]],MATCH(MYCS8[[#This Row],[Project Code and Name ]],DC[Code Project],0),-3),"")</f>
        <v/>
      </c>
      <c r="C130" s="89"/>
      <c r="D130" s="89"/>
      <c r="E130" s="89"/>
      <c r="F130" s="182"/>
      <c r="G130" s="182"/>
      <c r="H130" s="89"/>
      <c r="I130" s="93"/>
      <c r="J130" s="93"/>
      <c r="K130" s="93"/>
      <c r="L130" s="93"/>
      <c r="M130" s="94">
        <f>I130+J130+K130+MYCS8[[#This Row],[Non contractual commitments]]</f>
        <v>0</v>
      </c>
      <c r="N130" s="93"/>
      <c r="O130" s="93"/>
      <c r="P130" s="93"/>
      <c r="Q130" s="93"/>
      <c r="R130" s="93"/>
      <c r="S130" s="89"/>
      <c r="T130" s="89"/>
      <c r="U130" s="96"/>
    </row>
    <row r="131" spans="1:21" ht="21" x14ac:dyDescent="0.45">
      <c r="A131" s="89"/>
      <c r="B131" s="90" t="str">
        <f ca="1">IFERROR(OFFSET(DC[[#Headers],[Code Project]],MATCH(MYCS8[[#This Row],[Project Code and Name ]],DC[Code Project],0),-3),"")</f>
        <v/>
      </c>
      <c r="C131" s="89"/>
      <c r="D131" s="89"/>
      <c r="E131" s="89"/>
      <c r="F131" s="182"/>
      <c r="G131" s="182"/>
      <c r="H131" s="89"/>
      <c r="I131" s="93"/>
      <c r="J131" s="93"/>
      <c r="K131" s="93"/>
      <c r="L131" s="93"/>
      <c r="M131" s="94">
        <f>I131+J131+K131+MYCS8[[#This Row],[Non contractual commitments]]</f>
        <v>0</v>
      </c>
      <c r="N131" s="93"/>
      <c r="O131" s="93"/>
      <c r="P131" s="93"/>
      <c r="Q131" s="93"/>
      <c r="R131" s="93"/>
      <c r="S131" s="89"/>
      <c r="T131" s="89"/>
      <c r="U131" s="96"/>
    </row>
    <row r="132" spans="1:21" ht="21" x14ac:dyDescent="0.45">
      <c r="A132" s="89"/>
      <c r="B132" s="90" t="str">
        <f ca="1">IFERROR(OFFSET(DC[[#Headers],[Code Project]],MATCH(MYCS8[[#This Row],[Project Code and Name ]],DC[Code Project],0),-3),"")</f>
        <v/>
      </c>
      <c r="C132" s="89"/>
      <c r="D132" s="89"/>
      <c r="E132" s="89"/>
      <c r="F132" s="182"/>
      <c r="G132" s="182"/>
      <c r="H132" s="89"/>
      <c r="I132" s="93"/>
      <c r="J132" s="93"/>
      <c r="K132" s="93"/>
      <c r="L132" s="93"/>
      <c r="M132" s="94">
        <f>I132+J132+K132+MYCS8[[#This Row],[Non contractual commitments]]</f>
        <v>0</v>
      </c>
      <c r="N132" s="93"/>
      <c r="O132" s="93"/>
      <c r="P132" s="93"/>
      <c r="Q132" s="93"/>
      <c r="R132" s="93"/>
      <c r="S132" s="89"/>
      <c r="T132" s="89"/>
      <c r="U132" s="96"/>
    </row>
    <row r="133" spans="1:21" ht="21" x14ac:dyDescent="0.45">
      <c r="A133" s="89"/>
      <c r="B133" s="90" t="str">
        <f ca="1">IFERROR(OFFSET(DC[[#Headers],[Code Project]],MATCH(MYCS8[[#This Row],[Project Code and Name ]],DC[Code Project],0),-3),"")</f>
        <v/>
      </c>
      <c r="C133" s="89"/>
      <c r="D133" s="89"/>
      <c r="E133" s="89"/>
      <c r="F133" s="182"/>
      <c r="G133" s="182"/>
      <c r="H133" s="89"/>
      <c r="I133" s="93"/>
      <c r="J133" s="93"/>
      <c r="K133" s="93"/>
      <c r="L133" s="93"/>
      <c r="M133" s="94">
        <f>I133+J133+K133+MYCS8[[#This Row],[Non contractual commitments]]</f>
        <v>0</v>
      </c>
      <c r="N133" s="93"/>
      <c r="O133" s="93"/>
      <c r="P133" s="93"/>
      <c r="Q133" s="93"/>
      <c r="R133" s="93"/>
      <c r="S133" s="89"/>
      <c r="T133" s="89"/>
      <c r="U133" s="96"/>
    </row>
    <row r="134" spans="1:21" ht="21" x14ac:dyDescent="0.45">
      <c r="A134" s="89"/>
      <c r="B134" s="90" t="str">
        <f ca="1">IFERROR(OFFSET(DC[[#Headers],[Code Project]],MATCH(MYCS8[[#This Row],[Project Code and Name ]],DC[Code Project],0),-3),"")</f>
        <v/>
      </c>
      <c r="C134" s="89"/>
      <c r="D134" s="89"/>
      <c r="E134" s="89"/>
      <c r="F134" s="182"/>
      <c r="G134" s="182"/>
      <c r="H134" s="89"/>
      <c r="I134" s="93"/>
      <c r="J134" s="93"/>
      <c r="K134" s="93"/>
      <c r="L134" s="93"/>
      <c r="M134" s="94">
        <f>I134+J134+K134+MYCS8[[#This Row],[Non contractual commitments]]</f>
        <v>0</v>
      </c>
      <c r="N134" s="93"/>
      <c r="O134" s="93"/>
      <c r="P134" s="93"/>
      <c r="Q134" s="93"/>
      <c r="R134" s="93"/>
      <c r="S134" s="89"/>
      <c r="T134" s="89"/>
      <c r="U134" s="96"/>
    </row>
    <row r="135" spans="1:21" ht="21" x14ac:dyDescent="0.45">
      <c r="A135" s="89"/>
      <c r="B135" s="90" t="str">
        <f ca="1">IFERROR(OFFSET(DC[[#Headers],[Code Project]],MATCH(MYCS8[[#This Row],[Project Code and Name ]],DC[Code Project],0),-3),"")</f>
        <v/>
      </c>
      <c r="C135" s="89"/>
      <c r="D135" s="89"/>
      <c r="E135" s="89"/>
      <c r="F135" s="182"/>
      <c r="G135" s="182"/>
      <c r="H135" s="89"/>
      <c r="I135" s="93"/>
      <c r="J135" s="93"/>
      <c r="K135" s="93"/>
      <c r="L135" s="93"/>
      <c r="M135" s="94">
        <f>I135+J135+K135+MYCS8[[#This Row],[Non contractual commitments]]</f>
        <v>0</v>
      </c>
      <c r="N135" s="93"/>
      <c r="O135" s="93"/>
      <c r="P135" s="93"/>
      <c r="Q135" s="93"/>
      <c r="R135" s="93"/>
      <c r="S135" s="89"/>
      <c r="T135" s="89"/>
      <c r="U135" s="96"/>
    </row>
    <row r="136" spans="1:21" ht="21" x14ac:dyDescent="0.45">
      <c r="A136" s="89"/>
      <c r="B136" s="90" t="str">
        <f ca="1">IFERROR(OFFSET(DC[[#Headers],[Code Project]],MATCH(MYCS8[[#This Row],[Project Code and Name ]],DC[Code Project],0),-3),"")</f>
        <v/>
      </c>
      <c r="C136" s="89"/>
      <c r="D136" s="89"/>
      <c r="E136" s="89"/>
      <c r="F136" s="182"/>
      <c r="G136" s="182"/>
      <c r="H136" s="89"/>
      <c r="I136" s="93"/>
      <c r="J136" s="93"/>
      <c r="K136" s="93"/>
      <c r="L136" s="93"/>
      <c r="M136" s="94">
        <f>I136+J136+K136+MYCS8[[#This Row],[Non contractual commitments]]</f>
        <v>0</v>
      </c>
      <c r="N136" s="93"/>
      <c r="O136" s="93"/>
      <c r="P136" s="93"/>
      <c r="Q136" s="93"/>
      <c r="R136" s="93"/>
      <c r="S136" s="89"/>
      <c r="T136" s="89"/>
      <c r="U136" s="96"/>
    </row>
    <row r="137" spans="1:21" ht="21" x14ac:dyDescent="0.45">
      <c r="A137" s="89"/>
      <c r="B137" s="90" t="str">
        <f ca="1">IFERROR(OFFSET(DC[[#Headers],[Code Project]],MATCH(MYCS8[[#This Row],[Project Code and Name ]],DC[Code Project],0),-3),"")</f>
        <v/>
      </c>
      <c r="C137" s="89"/>
      <c r="D137" s="89"/>
      <c r="E137" s="89"/>
      <c r="F137" s="182"/>
      <c r="G137" s="182"/>
      <c r="H137" s="89"/>
      <c r="I137" s="93"/>
      <c r="J137" s="93"/>
      <c r="K137" s="93"/>
      <c r="L137" s="93"/>
      <c r="M137" s="94">
        <f>I137+J137+K137+MYCS8[[#This Row],[Non contractual commitments]]</f>
        <v>0</v>
      </c>
      <c r="N137" s="93"/>
      <c r="O137" s="93"/>
      <c r="P137" s="93"/>
      <c r="Q137" s="93"/>
      <c r="R137" s="93"/>
      <c r="S137" s="89"/>
      <c r="T137" s="89"/>
      <c r="U137" s="96"/>
    </row>
    <row r="138" spans="1:21" ht="21" x14ac:dyDescent="0.45">
      <c r="A138" s="89"/>
      <c r="B138" s="90" t="str">
        <f ca="1">IFERROR(OFFSET(DC[[#Headers],[Code Project]],MATCH(MYCS8[[#This Row],[Project Code and Name ]],DC[Code Project],0),-3),"")</f>
        <v/>
      </c>
      <c r="C138" s="89"/>
      <c r="D138" s="89"/>
      <c r="E138" s="89"/>
      <c r="F138" s="182"/>
      <c r="G138" s="182"/>
      <c r="H138" s="89"/>
      <c r="I138" s="93"/>
      <c r="J138" s="93"/>
      <c r="K138" s="93"/>
      <c r="L138" s="93"/>
      <c r="M138" s="94">
        <f>I138+J138+K138+MYCS8[[#This Row],[Non contractual commitments]]</f>
        <v>0</v>
      </c>
      <c r="N138" s="93"/>
      <c r="O138" s="93"/>
      <c r="P138" s="93"/>
      <c r="Q138" s="93"/>
      <c r="R138" s="93"/>
      <c r="S138" s="89"/>
      <c r="T138" s="89"/>
      <c r="U138" s="96"/>
    </row>
    <row r="139" spans="1:21" ht="21" x14ac:dyDescent="0.45">
      <c r="A139" s="89"/>
      <c r="B139" s="90" t="str">
        <f ca="1">IFERROR(OFFSET(DC[[#Headers],[Code Project]],MATCH(MYCS8[[#This Row],[Project Code and Name ]],DC[Code Project],0),-3),"")</f>
        <v/>
      </c>
      <c r="C139" s="89"/>
      <c r="D139" s="89"/>
      <c r="E139" s="89"/>
      <c r="F139" s="182"/>
      <c r="G139" s="182"/>
      <c r="H139" s="89"/>
      <c r="I139" s="93"/>
      <c r="J139" s="93"/>
      <c r="K139" s="93"/>
      <c r="L139" s="93"/>
      <c r="M139" s="94">
        <f>I139+J139+K139+MYCS8[[#This Row],[Non contractual commitments]]</f>
        <v>0</v>
      </c>
      <c r="N139" s="93"/>
      <c r="O139" s="93"/>
      <c r="P139" s="93"/>
      <c r="Q139" s="93"/>
      <c r="R139" s="93"/>
      <c r="S139" s="89"/>
      <c r="T139" s="89"/>
      <c r="U139" s="96"/>
    </row>
    <row r="140" spans="1:21" ht="21" x14ac:dyDescent="0.45">
      <c r="A140" s="89"/>
      <c r="B140" s="90" t="str">
        <f ca="1">IFERROR(OFFSET(DC[[#Headers],[Code Project]],MATCH(MYCS8[[#This Row],[Project Code and Name ]],DC[Code Project],0),-3),"")</f>
        <v/>
      </c>
      <c r="C140" s="89"/>
      <c r="D140" s="89"/>
      <c r="E140" s="89"/>
      <c r="F140" s="182"/>
      <c r="G140" s="182"/>
      <c r="H140" s="89"/>
      <c r="I140" s="93"/>
      <c r="J140" s="93"/>
      <c r="K140" s="93"/>
      <c r="L140" s="93"/>
      <c r="M140" s="94">
        <f>I140+J140+K140+MYCS8[[#This Row],[Non contractual commitments]]</f>
        <v>0</v>
      </c>
      <c r="N140" s="93"/>
      <c r="O140" s="93"/>
      <c r="P140" s="93"/>
      <c r="Q140" s="93"/>
      <c r="R140" s="93"/>
      <c r="S140" s="89"/>
      <c r="T140" s="89"/>
      <c r="U140" s="96"/>
    </row>
    <row r="141" spans="1:21" ht="21" x14ac:dyDescent="0.45">
      <c r="A141" s="89"/>
      <c r="B141" s="90" t="str">
        <f ca="1">IFERROR(OFFSET(DC[[#Headers],[Code Project]],MATCH(MYCS8[[#This Row],[Project Code and Name ]],DC[Code Project],0),-3),"")</f>
        <v/>
      </c>
      <c r="C141" s="89"/>
      <c r="D141" s="89"/>
      <c r="E141" s="89"/>
      <c r="F141" s="182"/>
      <c r="G141" s="182"/>
      <c r="H141" s="89"/>
      <c r="I141" s="93"/>
      <c r="J141" s="93"/>
      <c r="K141" s="93"/>
      <c r="L141" s="93"/>
      <c r="M141" s="94">
        <f>I141+J141+K141+MYCS8[[#This Row],[Non contractual commitments]]</f>
        <v>0</v>
      </c>
      <c r="N141" s="93"/>
      <c r="O141" s="93"/>
      <c r="P141" s="93"/>
      <c r="Q141" s="93"/>
      <c r="R141" s="93"/>
      <c r="S141" s="89"/>
      <c r="T141" s="89"/>
      <c r="U141" s="96"/>
    </row>
    <row r="142" spans="1:21" ht="21" x14ac:dyDescent="0.45">
      <c r="A142" s="89"/>
      <c r="B142" s="90" t="str">
        <f ca="1">IFERROR(OFFSET(DC[[#Headers],[Code Project]],MATCH(MYCS8[[#This Row],[Project Code and Name ]],DC[Code Project],0),-3),"")</f>
        <v/>
      </c>
      <c r="C142" s="89"/>
      <c r="D142" s="89"/>
      <c r="E142" s="89"/>
      <c r="F142" s="182"/>
      <c r="G142" s="182"/>
      <c r="H142" s="89"/>
      <c r="I142" s="93"/>
      <c r="J142" s="93"/>
      <c r="K142" s="93"/>
      <c r="L142" s="93"/>
      <c r="M142" s="94">
        <f>I142+J142+K142+MYCS8[[#This Row],[Non contractual commitments]]</f>
        <v>0</v>
      </c>
      <c r="N142" s="93"/>
      <c r="O142" s="93"/>
      <c r="P142" s="93"/>
      <c r="Q142" s="93"/>
      <c r="R142" s="93"/>
      <c r="S142" s="89"/>
      <c r="T142" s="89"/>
      <c r="U142" s="96"/>
    </row>
    <row r="143" spans="1:21" ht="21" x14ac:dyDescent="0.45">
      <c r="A143" s="89"/>
      <c r="B143" s="90" t="str">
        <f ca="1">IFERROR(OFFSET(DC[[#Headers],[Code Project]],MATCH(MYCS8[[#This Row],[Project Code and Name ]],DC[Code Project],0),-3),"")</f>
        <v/>
      </c>
      <c r="C143" s="89"/>
      <c r="D143" s="89"/>
      <c r="E143" s="89"/>
      <c r="F143" s="182"/>
      <c r="G143" s="182"/>
      <c r="H143" s="89"/>
      <c r="I143" s="93"/>
      <c r="J143" s="93"/>
      <c r="K143" s="93"/>
      <c r="L143" s="93"/>
      <c r="M143" s="94">
        <f>I143+J143+K143+MYCS8[[#This Row],[Non contractual commitments]]</f>
        <v>0</v>
      </c>
      <c r="N143" s="93"/>
      <c r="O143" s="93"/>
      <c r="P143" s="93"/>
      <c r="Q143" s="93"/>
      <c r="R143" s="93"/>
      <c r="S143" s="89"/>
      <c r="T143" s="89"/>
      <c r="U143" s="96"/>
    </row>
    <row r="144" spans="1:21" ht="21" x14ac:dyDescent="0.45">
      <c r="A144" s="89"/>
      <c r="B144" s="90" t="str">
        <f ca="1">IFERROR(OFFSET(DC[[#Headers],[Code Project]],MATCH(MYCS8[[#This Row],[Project Code and Name ]],DC[Code Project],0),-3),"")</f>
        <v/>
      </c>
      <c r="C144" s="89"/>
      <c r="D144" s="89"/>
      <c r="E144" s="89"/>
      <c r="F144" s="182"/>
      <c r="G144" s="182"/>
      <c r="H144" s="89"/>
      <c r="I144" s="93"/>
      <c r="J144" s="93"/>
      <c r="K144" s="93"/>
      <c r="L144" s="93"/>
      <c r="M144" s="94">
        <f>I144+J144+K144+MYCS8[[#This Row],[Non contractual commitments]]</f>
        <v>0</v>
      </c>
      <c r="N144" s="93"/>
      <c r="O144" s="93"/>
      <c r="P144" s="93"/>
      <c r="Q144" s="93"/>
      <c r="R144" s="93"/>
      <c r="S144" s="89"/>
      <c r="T144" s="89"/>
      <c r="U144" s="96"/>
    </row>
    <row r="145" spans="1:21" ht="21" x14ac:dyDescent="0.45">
      <c r="A145" s="89"/>
      <c r="B145" s="90" t="str">
        <f ca="1">IFERROR(OFFSET(DC[[#Headers],[Code Project]],MATCH(MYCS8[[#This Row],[Project Code and Name ]],DC[Code Project],0),-3),"")</f>
        <v/>
      </c>
      <c r="C145" s="89"/>
      <c r="D145" s="89"/>
      <c r="E145" s="89"/>
      <c r="F145" s="182"/>
      <c r="G145" s="182"/>
      <c r="H145" s="89"/>
      <c r="I145" s="93"/>
      <c r="J145" s="93"/>
      <c r="K145" s="93"/>
      <c r="L145" s="93"/>
      <c r="M145" s="94">
        <f>I145+J145+K145+MYCS8[[#This Row],[Non contractual commitments]]</f>
        <v>0</v>
      </c>
      <c r="N145" s="93"/>
      <c r="O145" s="93"/>
      <c r="P145" s="93"/>
      <c r="Q145" s="93"/>
      <c r="R145" s="93"/>
      <c r="S145" s="89"/>
      <c r="T145" s="89"/>
      <c r="U145" s="96"/>
    </row>
    <row r="146" spans="1:21" ht="21" x14ac:dyDescent="0.45">
      <c r="A146" s="89"/>
      <c r="B146" s="90" t="str">
        <f ca="1">IFERROR(OFFSET(DC[[#Headers],[Code Project]],MATCH(MYCS8[[#This Row],[Project Code and Name ]],DC[Code Project],0),-3),"")</f>
        <v/>
      </c>
      <c r="C146" s="89"/>
      <c r="D146" s="89"/>
      <c r="E146" s="89"/>
      <c r="F146" s="182"/>
      <c r="G146" s="182"/>
      <c r="H146" s="89"/>
      <c r="I146" s="93"/>
      <c r="J146" s="93"/>
      <c r="K146" s="93"/>
      <c r="L146" s="93"/>
      <c r="M146" s="94">
        <f>I146+J146+K146+MYCS8[[#This Row],[Non contractual commitments]]</f>
        <v>0</v>
      </c>
      <c r="N146" s="93"/>
      <c r="O146" s="93"/>
      <c r="P146" s="93"/>
      <c r="Q146" s="93"/>
      <c r="R146" s="93"/>
      <c r="S146" s="89"/>
      <c r="T146" s="89"/>
      <c r="U146" s="96"/>
    </row>
    <row r="147" spans="1:21" ht="21" x14ac:dyDescent="0.45">
      <c r="A147" s="89"/>
      <c r="B147" s="90" t="str">
        <f ca="1">IFERROR(OFFSET(DC[[#Headers],[Code Project]],MATCH(MYCS8[[#This Row],[Project Code and Name ]],DC[Code Project],0),-3),"")</f>
        <v/>
      </c>
      <c r="C147" s="89"/>
      <c r="D147" s="89"/>
      <c r="E147" s="89"/>
      <c r="F147" s="89"/>
      <c r="G147" s="89"/>
      <c r="H147" s="89"/>
      <c r="I147" s="93"/>
      <c r="J147" s="93"/>
      <c r="K147" s="93"/>
      <c r="L147" s="93"/>
      <c r="M147" s="94">
        <f>I147+J147+K147+MYCS8[[#This Row],[Non contractual commitments]]</f>
        <v>0</v>
      </c>
      <c r="N147" s="93"/>
      <c r="O147" s="93"/>
      <c r="P147" s="93"/>
      <c r="Q147" s="93"/>
      <c r="R147" s="93"/>
      <c r="S147" s="89"/>
      <c r="T147" s="89"/>
      <c r="U147" s="96"/>
    </row>
    <row r="148" spans="1:21" ht="21" x14ac:dyDescent="0.45">
      <c r="A148" s="89"/>
      <c r="B148" s="90" t="str">
        <f ca="1">IFERROR(OFFSET(DC[[#Headers],[Code Project]],MATCH(MYCS8[[#This Row],[Project Code and Name ]],DC[Code Project],0),-3),"")</f>
        <v/>
      </c>
      <c r="C148" s="89"/>
      <c r="D148" s="89"/>
      <c r="E148" s="89"/>
      <c r="F148" s="182"/>
      <c r="G148" s="182"/>
      <c r="H148" s="89"/>
      <c r="I148" s="93"/>
      <c r="J148" s="93"/>
      <c r="K148" s="93"/>
      <c r="L148" s="93"/>
      <c r="M148" s="94">
        <f>I148+J148+K148+MYCS8[[#This Row],[Non contractual commitments]]</f>
        <v>0</v>
      </c>
      <c r="N148" s="93"/>
      <c r="O148" s="93"/>
      <c r="P148" s="93"/>
      <c r="Q148" s="93"/>
      <c r="R148" s="93"/>
      <c r="S148" s="89"/>
      <c r="T148" s="89"/>
      <c r="U148" s="96"/>
    </row>
    <row r="149" spans="1:21" ht="21" x14ac:dyDescent="0.45">
      <c r="A149" s="89"/>
      <c r="B149" s="90" t="str">
        <f ca="1">IFERROR(OFFSET(DC[[#Headers],[Code Project]],MATCH(MYCS8[[#This Row],[Project Code and Name ]],DC[Code Project],0),-3),"")</f>
        <v/>
      </c>
      <c r="C149" s="89"/>
      <c r="D149" s="89"/>
      <c r="E149" s="89"/>
      <c r="F149" s="182"/>
      <c r="G149" s="182"/>
      <c r="H149" s="89"/>
      <c r="I149" s="93"/>
      <c r="J149" s="93"/>
      <c r="K149" s="93"/>
      <c r="L149" s="93"/>
      <c r="M149" s="94">
        <f>I149+J149+K149+MYCS8[[#This Row],[Non contractual commitments]]</f>
        <v>0</v>
      </c>
      <c r="N149" s="93"/>
      <c r="O149" s="93"/>
      <c r="P149" s="93"/>
      <c r="Q149" s="93"/>
      <c r="R149" s="93"/>
      <c r="S149" s="89"/>
      <c r="T149" s="89"/>
      <c r="U149" s="96"/>
    </row>
    <row r="150" spans="1:21" ht="21" x14ac:dyDescent="0.45">
      <c r="A150" s="89"/>
      <c r="B150" s="90" t="str">
        <f ca="1">IFERROR(OFFSET(DC[[#Headers],[Code Project]],MATCH(MYCS8[[#This Row],[Project Code and Name ]],DC[Code Project],0),-3),"")</f>
        <v/>
      </c>
      <c r="C150" s="89"/>
      <c r="D150" s="89"/>
      <c r="E150" s="89"/>
      <c r="F150" s="182"/>
      <c r="G150" s="182"/>
      <c r="H150" s="89"/>
      <c r="I150" s="93"/>
      <c r="J150" s="93"/>
      <c r="K150" s="93"/>
      <c r="L150" s="93"/>
      <c r="M150" s="94">
        <f>I150+J150+K150+MYCS8[[#This Row],[Non contractual commitments]]</f>
        <v>0</v>
      </c>
      <c r="N150" s="93"/>
      <c r="O150" s="93"/>
      <c r="P150" s="93"/>
      <c r="Q150" s="93"/>
      <c r="R150" s="93"/>
      <c r="S150" s="89"/>
      <c r="T150" s="89"/>
      <c r="U150" s="96"/>
    </row>
    <row r="151" spans="1:21" ht="21" x14ac:dyDescent="0.45">
      <c r="A151" s="89"/>
      <c r="B151" s="90" t="str">
        <f ca="1">IFERROR(OFFSET(DC[[#Headers],[Code Project]],MATCH(MYCS8[[#This Row],[Project Code and Name ]],DC[Code Project],0),-3),"")</f>
        <v/>
      </c>
      <c r="C151" s="89"/>
      <c r="D151" s="89"/>
      <c r="E151" s="89"/>
      <c r="F151" s="182"/>
      <c r="G151" s="182"/>
      <c r="H151" s="89"/>
      <c r="I151" s="93"/>
      <c r="J151" s="93"/>
      <c r="K151" s="93"/>
      <c r="L151" s="93"/>
      <c r="M151" s="94">
        <f>I151+J151+K151+MYCS8[[#This Row],[Non contractual commitments]]</f>
        <v>0</v>
      </c>
      <c r="N151" s="93"/>
      <c r="O151" s="93"/>
      <c r="P151" s="93"/>
      <c r="Q151" s="93"/>
      <c r="R151" s="93"/>
      <c r="S151" s="89"/>
      <c r="T151" s="89"/>
      <c r="U151" s="96"/>
    </row>
    <row r="152" spans="1:21" ht="21" x14ac:dyDescent="0.45">
      <c r="A152" s="89"/>
      <c r="B152" s="90" t="str">
        <f ca="1">IFERROR(OFFSET(DC[[#Headers],[Code Project]],MATCH(MYCS8[[#This Row],[Project Code and Name ]],DC[Code Project],0),-3),"")</f>
        <v/>
      </c>
      <c r="C152" s="89"/>
      <c r="D152" s="89"/>
      <c r="E152" s="89"/>
      <c r="F152" s="89"/>
      <c r="G152" s="89"/>
      <c r="H152" s="89"/>
      <c r="I152" s="93"/>
      <c r="J152" s="93"/>
      <c r="K152" s="93"/>
      <c r="L152" s="93"/>
      <c r="M152" s="94">
        <f>I152+J152+K152+MYCS8[[#This Row],[Non contractual commitments]]</f>
        <v>0</v>
      </c>
      <c r="N152" s="93"/>
      <c r="O152" s="93"/>
      <c r="P152" s="93"/>
      <c r="Q152" s="93"/>
      <c r="R152" s="93"/>
      <c r="S152" s="89"/>
      <c r="T152" s="89"/>
      <c r="U152" s="96"/>
    </row>
    <row r="153" spans="1:21" ht="21" x14ac:dyDescent="0.45">
      <c r="A153" s="89"/>
      <c r="B153" s="90" t="str">
        <f ca="1">IFERROR(OFFSET(DC[[#Headers],[Code Project]],MATCH(MYCS8[[#This Row],[Project Code and Name ]],DC[Code Project],0),-3),"")</f>
        <v/>
      </c>
      <c r="C153" s="89"/>
      <c r="D153" s="89"/>
      <c r="E153" s="89"/>
      <c r="F153" s="89"/>
      <c r="G153" s="89"/>
      <c r="H153" s="89"/>
      <c r="I153" s="93"/>
      <c r="J153" s="93"/>
      <c r="K153" s="93"/>
      <c r="L153" s="93"/>
      <c r="M153" s="94">
        <f>I153+J153+K153+MYCS8[[#This Row],[Non contractual commitments]]</f>
        <v>0</v>
      </c>
      <c r="N153" s="93"/>
      <c r="O153" s="93"/>
      <c r="P153" s="93"/>
      <c r="Q153" s="93"/>
      <c r="R153" s="93"/>
      <c r="S153" s="89"/>
      <c r="T153" s="89"/>
      <c r="U153" s="96"/>
    </row>
    <row r="154" spans="1:21" ht="21" x14ac:dyDescent="0.45">
      <c r="A154" s="89"/>
      <c r="B154" s="90" t="str">
        <f ca="1">IFERROR(OFFSET(DC[[#Headers],[Code Project]],MATCH(MYCS8[[#This Row],[Project Code and Name ]],DC[Code Project],0),-3),"")</f>
        <v/>
      </c>
      <c r="C154" s="89"/>
      <c r="D154" s="89"/>
      <c r="E154" s="89"/>
      <c r="F154" s="89"/>
      <c r="G154" s="89"/>
      <c r="H154" s="89"/>
      <c r="I154" s="93"/>
      <c r="J154" s="93"/>
      <c r="K154" s="93"/>
      <c r="L154" s="93"/>
      <c r="M154" s="94">
        <f>I154+J154+K154+MYCS8[[#This Row],[Non contractual commitments]]</f>
        <v>0</v>
      </c>
      <c r="N154" s="93"/>
      <c r="O154" s="93"/>
      <c r="P154" s="93"/>
      <c r="Q154" s="93"/>
      <c r="R154" s="93"/>
      <c r="S154" s="89"/>
      <c r="T154" s="89"/>
      <c r="U154" s="96"/>
    </row>
    <row r="155" spans="1:21" ht="21" x14ac:dyDescent="0.45">
      <c r="A155" s="89"/>
      <c r="B155" s="90" t="str">
        <f ca="1">IFERROR(OFFSET(DC[[#Headers],[Code Project]],MATCH(MYCS8[[#This Row],[Project Code and Name ]],DC[Code Project],0),-3),"")</f>
        <v/>
      </c>
      <c r="C155" s="89"/>
      <c r="D155" s="89"/>
      <c r="E155" s="89"/>
      <c r="F155" s="182"/>
      <c r="G155" s="182"/>
      <c r="H155" s="89"/>
      <c r="I155" s="93"/>
      <c r="J155" s="93"/>
      <c r="K155" s="93"/>
      <c r="L155" s="93"/>
      <c r="M155" s="94">
        <f>I155+J155+K155+MYCS8[[#This Row],[Non contractual commitments]]</f>
        <v>0</v>
      </c>
      <c r="N155" s="93"/>
      <c r="O155" s="93"/>
      <c r="P155" s="93"/>
      <c r="Q155" s="93"/>
      <c r="R155" s="93"/>
      <c r="S155" s="89"/>
      <c r="T155" s="89"/>
      <c r="U155" s="96"/>
    </row>
    <row r="156" spans="1:21" ht="21" x14ac:dyDescent="0.45">
      <c r="A156" s="89"/>
      <c r="B156" s="90" t="str">
        <f ca="1">IFERROR(OFFSET(DC[[#Headers],[Code Project]],MATCH(MYCS8[[#This Row],[Project Code and Name ]],DC[Code Project],0),-3),"")</f>
        <v/>
      </c>
      <c r="C156" s="89"/>
      <c r="D156" s="89"/>
      <c r="E156" s="89"/>
      <c r="F156" s="181"/>
      <c r="G156" s="181"/>
      <c r="H156" s="89"/>
      <c r="I156" s="93"/>
      <c r="J156" s="93"/>
      <c r="K156" s="93"/>
      <c r="L156" s="93"/>
      <c r="M156" s="94">
        <f>I156+J156+K156+MYCS8[[#This Row],[Non contractual commitments]]</f>
        <v>0</v>
      </c>
      <c r="N156" s="93"/>
      <c r="O156" s="93"/>
      <c r="P156" s="93"/>
      <c r="Q156" s="93"/>
      <c r="R156" s="93"/>
      <c r="S156" s="89"/>
      <c r="T156" s="89"/>
      <c r="U156" s="96"/>
    </row>
    <row r="157" spans="1:21" ht="21" x14ac:dyDescent="0.45">
      <c r="A157" s="89"/>
      <c r="B157" s="90" t="str">
        <f ca="1">IFERROR(OFFSET(DC[[#Headers],[Code Project]],MATCH(MYCS8[[#This Row],[Project Code and Name ]],DC[Code Project],0),-3),"")</f>
        <v/>
      </c>
      <c r="C157" s="89"/>
      <c r="D157" s="89"/>
      <c r="E157" s="89"/>
      <c r="F157" s="89"/>
      <c r="G157" s="89"/>
      <c r="H157" s="89"/>
      <c r="I157" s="93"/>
      <c r="J157" s="93"/>
      <c r="K157" s="93"/>
      <c r="L157" s="93"/>
      <c r="M157" s="94">
        <f>I157+J157+K157+MYCS8[[#This Row],[Non contractual commitments]]</f>
        <v>0</v>
      </c>
      <c r="N157" s="93"/>
      <c r="O157" s="93"/>
      <c r="P157" s="93"/>
      <c r="Q157" s="93"/>
      <c r="R157" s="93"/>
      <c r="S157" s="89"/>
      <c r="T157" s="89"/>
      <c r="U157" s="96"/>
    </row>
    <row r="158" spans="1:21" ht="21" x14ac:dyDescent="0.45">
      <c r="A158" s="89"/>
      <c r="B158" s="90" t="str">
        <f ca="1">IFERROR(OFFSET(DC[[#Headers],[Code Project]],MATCH(MYCS8[[#This Row],[Project Code and Name ]],DC[Code Project],0),-3),"")</f>
        <v/>
      </c>
      <c r="C158" s="89"/>
      <c r="D158" s="89"/>
      <c r="E158" s="89"/>
      <c r="F158" s="89"/>
      <c r="G158" s="89"/>
      <c r="H158" s="89"/>
      <c r="I158" s="93"/>
      <c r="J158" s="93"/>
      <c r="K158" s="93"/>
      <c r="L158" s="93"/>
      <c r="M158" s="94">
        <f>I158+J158+K158+MYCS8[[#This Row],[Non contractual commitments]]</f>
        <v>0</v>
      </c>
      <c r="N158" s="93"/>
      <c r="O158" s="93"/>
      <c r="P158" s="93"/>
      <c r="Q158" s="93"/>
      <c r="R158" s="93"/>
      <c r="S158" s="89"/>
      <c r="T158" s="89"/>
      <c r="U158" s="96"/>
    </row>
    <row r="159" spans="1:21" ht="21" x14ac:dyDescent="0.45">
      <c r="A159" s="89"/>
      <c r="B159" s="90" t="str">
        <f ca="1">IFERROR(OFFSET(DC[[#Headers],[Code Project]],MATCH(MYCS8[[#This Row],[Project Code and Name ]],DC[Code Project],0),-3),"")</f>
        <v/>
      </c>
      <c r="C159" s="89"/>
      <c r="D159" s="89"/>
      <c r="E159" s="89"/>
      <c r="F159" s="181"/>
      <c r="G159" s="181"/>
      <c r="H159" s="89"/>
      <c r="I159" s="93"/>
      <c r="J159" s="93"/>
      <c r="K159" s="93"/>
      <c r="L159" s="93"/>
      <c r="M159" s="94">
        <f>I159+J159+K159+MYCS8[[#This Row],[Non contractual commitments]]</f>
        <v>0</v>
      </c>
      <c r="N159" s="93"/>
      <c r="O159" s="93"/>
      <c r="P159" s="93"/>
      <c r="Q159" s="93"/>
      <c r="R159" s="93"/>
      <c r="S159" s="89"/>
      <c r="T159" s="89"/>
      <c r="U159" s="96"/>
    </row>
    <row r="160" spans="1:21" ht="21" x14ac:dyDescent="0.45">
      <c r="A160" s="89"/>
      <c r="B160" s="90" t="str">
        <f ca="1">IFERROR(OFFSET(DC[[#Headers],[Code Project]],MATCH(MYCS8[[#This Row],[Project Code and Name ]],DC[Code Project],0),-3),"")</f>
        <v/>
      </c>
      <c r="C160" s="89"/>
      <c r="D160" s="89"/>
      <c r="E160" s="89"/>
      <c r="F160" s="181"/>
      <c r="G160" s="181"/>
      <c r="H160" s="89"/>
      <c r="I160" s="93"/>
      <c r="J160" s="93"/>
      <c r="K160" s="93"/>
      <c r="L160" s="93"/>
      <c r="M160" s="94">
        <f>I160+J160+K160+MYCS8[[#This Row],[Non contractual commitments]]</f>
        <v>0</v>
      </c>
      <c r="N160" s="93"/>
      <c r="O160" s="93"/>
      <c r="P160" s="93"/>
      <c r="Q160" s="93"/>
      <c r="R160" s="93"/>
      <c r="S160" s="89"/>
      <c r="T160" s="89"/>
      <c r="U160" s="96"/>
    </row>
    <row r="161" spans="1:21" ht="21" x14ac:dyDescent="0.45">
      <c r="A161" s="89"/>
      <c r="B161" s="90" t="str">
        <f ca="1">IFERROR(OFFSET(DC[[#Headers],[Code Project]],MATCH(MYCS8[[#This Row],[Project Code and Name ]],DC[Code Project],0),-3),"")</f>
        <v/>
      </c>
      <c r="C161" s="89"/>
      <c r="D161" s="89"/>
      <c r="E161" s="89"/>
      <c r="F161" s="182"/>
      <c r="G161" s="182"/>
      <c r="H161" s="89"/>
      <c r="I161" s="93"/>
      <c r="J161" s="93"/>
      <c r="K161" s="93"/>
      <c r="L161" s="93"/>
      <c r="M161" s="94">
        <f>I161+J161+K161+MYCS8[[#This Row],[Non contractual commitments]]</f>
        <v>0</v>
      </c>
      <c r="N161" s="93"/>
      <c r="O161" s="93"/>
      <c r="P161" s="93"/>
      <c r="Q161" s="93"/>
      <c r="R161" s="93"/>
      <c r="S161" s="89"/>
      <c r="T161" s="89"/>
      <c r="U161" s="96"/>
    </row>
    <row r="162" spans="1:21" ht="21" x14ac:dyDescent="0.45">
      <c r="A162" s="89"/>
      <c r="B162" s="90" t="str">
        <f ca="1">IFERROR(OFFSET(DC[[#Headers],[Code Project]],MATCH(MYCS8[[#This Row],[Project Code and Name ]],DC[Code Project],0),-3),"")</f>
        <v/>
      </c>
      <c r="C162" s="89"/>
      <c r="D162" s="89"/>
      <c r="E162" s="89"/>
      <c r="F162" s="182"/>
      <c r="G162" s="182"/>
      <c r="H162" s="89"/>
      <c r="I162" s="93"/>
      <c r="J162" s="93"/>
      <c r="K162" s="93"/>
      <c r="L162" s="93"/>
      <c r="M162" s="94">
        <f>I162+J162+K162+MYCS8[[#This Row],[Non contractual commitments]]</f>
        <v>0</v>
      </c>
      <c r="N162" s="93"/>
      <c r="O162" s="93"/>
      <c r="P162" s="93"/>
      <c r="Q162" s="93"/>
      <c r="R162" s="93"/>
      <c r="S162" s="89"/>
      <c r="T162" s="89"/>
      <c r="U162" s="96"/>
    </row>
    <row r="163" spans="1:21" ht="21" x14ac:dyDescent="0.45">
      <c r="A163" s="89"/>
      <c r="B163" s="90" t="str">
        <f ca="1">IFERROR(OFFSET(DC[[#Headers],[Code Project]],MATCH(MYCS8[[#This Row],[Project Code and Name ]],DC[Code Project],0),-3),"")</f>
        <v/>
      </c>
      <c r="C163" s="89"/>
      <c r="D163" s="89"/>
      <c r="E163" s="89"/>
      <c r="F163" s="182"/>
      <c r="G163" s="182"/>
      <c r="H163" s="89"/>
      <c r="I163" s="93"/>
      <c r="J163" s="93"/>
      <c r="K163" s="93"/>
      <c r="L163" s="93"/>
      <c r="M163" s="94">
        <f>I163+J163+K163+MYCS8[[#This Row],[Non contractual commitments]]</f>
        <v>0</v>
      </c>
      <c r="N163" s="93"/>
      <c r="O163" s="93"/>
      <c r="P163" s="93"/>
      <c r="Q163" s="93"/>
      <c r="R163" s="93"/>
      <c r="S163" s="89"/>
      <c r="T163" s="89"/>
      <c r="U163" s="96"/>
    </row>
    <row r="164" spans="1:21" ht="21" x14ac:dyDescent="0.45">
      <c r="A164" s="89"/>
      <c r="B164" s="90" t="str">
        <f ca="1">IFERROR(OFFSET(DC[[#Headers],[Code Project]],MATCH(MYCS8[[#This Row],[Project Code and Name ]],DC[Code Project],0),-3),"")</f>
        <v/>
      </c>
      <c r="C164" s="89"/>
      <c r="D164" s="89"/>
      <c r="E164" s="89"/>
      <c r="F164" s="89"/>
      <c r="G164" s="89"/>
      <c r="H164" s="89"/>
      <c r="I164" s="93"/>
      <c r="J164" s="93"/>
      <c r="K164" s="93"/>
      <c r="L164" s="93"/>
      <c r="M164" s="94">
        <f>I164+J164+K164+MYCS8[[#This Row],[Non contractual commitments]]</f>
        <v>0</v>
      </c>
      <c r="N164" s="93"/>
      <c r="O164" s="93"/>
      <c r="P164" s="93"/>
      <c r="Q164" s="93"/>
      <c r="R164" s="93"/>
      <c r="S164" s="89"/>
      <c r="T164" s="89"/>
      <c r="U164" s="96"/>
    </row>
    <row r="165" spans="1:21" ht="21" x14ac:dyDescent="0.45">
      <c r="A165" s="89"/>
      <c r="B165" s="90" t="str">
        <f ca="1">IFERROR(OFFSET(DC[[#Headers],[Code Project]],MATCH(MYCS8[[#This Row],[Project Code and Name ]],DC[Code Project],0),-3),"")</f>
        <v/>
      </c>
      <c r="C165" s="89"/>
      <c r="D165" s="89"/>
      <c r="E165" s="89"/>
      <c r="F165" s="89"/>
      <c r="G165" s="89"/>
      <c r="H165" s="89"/>
      <c r="I165" s="93"/>
      <c r="J165" s="93"/>
      <c r="K165" s="93"/>
      <c r="L165" s="93"/>
      <c r="M165" s="94">
        <f>I165+J165+K165+MYCS8[[#This Row],[Non contractual commitments]]</f>
        <v>0</v>
      </c>
      <c r="N165" s="93"/>
      <c r="O165" s="93"/>
      <c r="P165" s="93"/>
      <c r="Q165" s="93"/>
      <c r="R165" s="93"/>
      <c r="S165" s="89"/>
      <c r="T165" s="89"/>
      <c r="U165" s="96"/>
    </row>
    <row r="166" spans="1:21" ht="21" x14ac:dyDescent="0.45">
      <c r="A166" s="89"/>
      <c r="B166" s="90" t="str">
        <f ca="1">IFERROR(OFFSET(DC[[#Headers],[Code Project]],MATCH(MYCS8[[#This Row],[Project Code and Name ]],DC[Code Project],0),-3),"")</f>
        <v/>
      </c>
      <c r="C166" s="89"/>
      <c r="D166" s="89"/>
      <c r="E166" s="89"/>
      <c r="F166" s="89"/>
      <c r="G166" s="89"/>
      <c r="H166" s="89"/>
      <c r="I166" s="93"/>
      <c r="J166" s="93"/>
      <c r="K166" s="93"/>
      <c r="L166" s="93"/>
      <c r="M166" s="94">
        <f>I166+J166+K166+MYCS8[[#This Row],[Non contractual commitments]]</f>
        <v>0</v>
      </c>
      <c r="N166" s="93"/>
      <c r="O166" s="93"/>
      <c r="P166" s="93"/>
      <c r="Q166" s="93"/>
      <c r="R166" s="93"/>
      <c r="S166" s="89"/>
      <c r="T166" s="89"/>
      <c r="U166" s="96"/>
    </row>
    <row r="167" spans="1:21" ht="21" x14ac:dyDescent="0.45">
      <c r="A167" s="89"/>
      <c r="B167" s="90" t="str">
        <f ca="1">IFERROR(OFFSET(DC[[#Headers],[Code Project]],MATCH(MYCS8[[#This Row],[Project Code and Name ]],DC[Code Project],0),-3),"")</f>
        <v/>
      </c>
      <c r="C167" s="89"/>
      <c r="D167" s="89"/>
      <c r="E167" s="89"/>
      <c r="F167" s="89"/>
      <c r="G167" s="89"/>
      <c r="H167" s="89"/>
      <c r="I167" s="93"/>
      <c r="J167" s="93"/>
      <c r="K167" s="93"/>
      <c r="L167" s="93"/>
      <c r="M167" s="94">
        <f>I167+J167+K167+MYCS8[[#This Row],[Non contractual commitments]]</f>
        <v>0</v>
      </c>
      <c r="N167" s="93"/>
      <c r="O167" s="93"/>
      <c r="P167" s="93"/>
      <c r="Q167" s="93"/>
      <c r="R167" s="93"/>
      <c r="S167" s="89"/>
      <c r="T167" s="89"/>
      <c r="U167" s="96"/>
    </row>
    <row r="168" spans="1:21" ht="21" x14ac:dyDescent="0.45">
      <c r="A168" s="89"/>
      <c r="B168" s="90" t="str">
        <f ca="1">IFERROR(OFFSET(DC[[#Headers],[Code Project]],MATCH(MYCS8[[#This Row],[Project Code and Name ]],DC[Code Project],0),-3),"")</f>
        <v/>
      </c>
      <c r="C168" s="89"/>
      <c r="D168" s="89"/>
      <c r="E168" s="89"/>
      <c r="F168" s="89"/>
      <c r="G168" s="89"/>
      <c r="H168" s="89"/>
      <c r="I168" s="93"/>
      <c r="J168" s="93"/>
      <c r="K168" s="93"/>
      <c r="L168" s="93"/>
      <c r="M168" s="94">
        <f>I168+J168+K168+MYCS8[[#This Row],[Non contractual commitments]]</f>
        <v>0</v>
      </c>
      <c r="N168" s="93"/>
      <c r="O168" s="93"/>
      <c r="P168" s="93"/>
      <c r="Q168" s="93"/>
      <c r="R168" s="93"/>
      <c r="S168" s="89"/>
      <c r="T168" s="89"/>
      <c r="U168" s="96"/>
    </row>
    <row r="169" spans="1:21" ht="21" x14ac:dyDescent="0.45">
      <c r="A169" s="89"/>
      <c r="B169" s="90" t="str">
        <f ca="1">IFERROR(OFFSET(DC[[#Headers],[Code Project]],MATCH(MYCS8[[#This Row],[Project Code and Name ]],DC[Code Project],0),-3),"")</f>
        <v/>
      </c>
      <c r="C169" s="89"/>
      <c r="D169" s="89"/>
      <c r="E169" s="89"/>
      <c r="F169" s="89"/>
      <c r="G169" s="89"/>
      <c r="H169" s="89"/>
      <c r="I169" s="93"/>
      <c r="J169" s="93"/>
      <c r="K169" s="93"/>
      <c r="L169" s="93"/>
      <c r="M169" s="94">
        <f>I169+J169+K169+MYCS8[[#This Row],[Non contractual commitments]]</f>
        <v>0</v>
      </c>
      <c r="N169" s="93"/>
      <c r="O169" s="93"/>
      <c r="P169" s="93"/>
      <c r="Q169" s="93"/>
      <c r="R169" s="93"/>
      <c r="S169" s="89"/>
      <c r="T169" s="89"/>
      <c r="U169" s="96"/>
    </row>
    <row r="170" spans="1:21" ht="21" x14ac:dyDescent="0.45">
      <c r="A170" s="89"/>
      <c r="B170" s="90" t="str">
        <f ca="1">IFERROR(OFFSET(DC[[#Headers],[Code Project]],MATCH(MYCS8[[#This Row],[Project Code and Name ]],DC[Code Project],0),-3),"")</f>
        <v/>
      </c>
      <c r="C170" s="89"/>
      <c r="D170" s="89"/>
      <c r="E170" s="89"/>
      <c r="F170" s="89"/>
      <c r="G170" s="89"/>
      <c r="H170" s="89"/>
      <c r="I170" s="93"/>
      <c r="J170" s="93"/>
      <c r="K170" s="93"/>
      <c r="L170" s="93"/>
      <c r="M170" s="94">
        <f>I170+J170+K170+MYCS8[[#This Row],[Non contractual commitments]]</f>
        <v>0</v>
      </c>
      <c r="N170" s="93"/>
      <c r="O170" s="93"/>
      <c r="P170" s="93"/>
      <c r="Q170" s="93"/>
      <c r="R170" s="93"/>
      <c r="S170" s="89"/>
      <c r="T170" s="89"/>
      <c r="U170" s="96"/>
    </row>
    <row r="171" spans="1:21" ht="21" x14ac:dyDescent="0.45">
      <c r="A171" s="89"/>
      <c r="B171" s="90" t="str">
        <f ca="1">IFERROR(OFFSET(DC[[#Headers],[Code Project]],MATCH(MYCS8[[#This Row],[Project Code and Name ]],DC[Code Project],0),-3),"")</f>
        <v/>
      </c>
      <c r="C171" s="89"/>
      <c r="D171" s="89"/>
      <c r="E171" s="89"/>
      <c r="F171" s="89"/>
      <c r="G171" s="89"/>
      <c r="H171" s="89"/>
      <c r="I171" s="93"/>
      <c r="J171" s="93"/>
      <c r="K171" s="93"/>
      <c r="L171" s="93"/>
      <c r="M171" s="94">
        <f>I171+J171+K171+MYCS8[[#This Row],[Non contractual commitments]]</f>
        <v>0</v>
      </c>
      <c r="N171" s="93"/>
      <c r="O171" s="93"/>
      <c r="P171" s="93"/>
      <c r="Q171" s="93"/>
      <c r="R171" s="93"/>
      <c r="S171" s="89"/>
      <c r="T171" s="89"/>
      <c r="U171" s="96"/>
    </row>
    <row r="172" spans="1:21" ht="21" x14ac:dyDescent="0.45">
      <c r="A172" s="89"/>
      <c r="B172" s="90" t="str">
        <f ca="1">IFERROR(OFFSET(DC[[#Headers],[Code Project]],MATCH(MYCS8[[#This Row],[Project Code and Name ]],DC[Code Project],0),-3),"")</f>
        <v/>
      </c>
      <c r="C172" s="89"/>
      <c r="D172" s="89"/>
      <c r="E172" s="89"/>
      <c r="F172" s="89"/>
      <c r="G172" s="89"/>
      <c r="H172" s="89"/>
      <c r="I172" s="93"/>
      <c r="J172" s="93"/>
      <c r="K172" s="93"/>
      <c r="L172" s="93"/>
      <c r="M172" s="94">
        <f>I172+J172+K172+MYCS8[[#This Row],[Non contractual commitments]]</f>
        <v>0</v>
      </c>
      <c r="N172" s="93"/>
      <c r="O172" s="93"/>
      <c r="P172" s="93"/>
      <c r="Q172" s="93"/>
      <c r="R172" s="93"/>
      <c r="S172" s="89"/>
      <c r="T172" s="89"/>
      <c r="U172" s="96"/>
    </row>
    <row r="173" spans="1:21" ht="21" x14ac:dyDescent="0.45">
      <c r="A173" s="89"/>
      <c r="B173" s="90" t="str">
        <f ca="1">IFERROR(OFFSET(DC[[#Headers],[Code Project]],MATCH(MYCS8[[#This Row],[Project Code and Name ]],DC[Code Project],0),-3),"")</f>
        <v/>
      </c>
      <c r="C173" s="89"/>
      <c r="D173" s="89"/>
      <c r="E173" s="89"/>
      <c r="F173" s="89"/>
      <c r="G173" s="89"/>
      <c r="H173" s="89"/>
      <c r="I173" s="93"/>
      <c r="J173" s="93"/>
      <c r="K173" s="93"/>
      <c r="L173" s="93"/>
      <c r="M173" s="94">
        <f>I173+J173+K173+MYCS8[[#This Row],[Non contractual commitments]]</f>
        <v>0</v>
      </c>
      <c r="N173" s="93"/>
      <c r="O173" s="93"/>
      <c r="P173" s="93"/>
      <c r="Q173" s="93"/>
      <c r="R173" s="93"/>
      <c r="S173" s="89"/>
      <c r="T173" s="89"/>
      <c r="U173" s="96"/>
    </row>
    <row r="174" spans="1:21" ht="21" x14ac:dyDescent="0.45">
      <c r="A174" s="89"/>
      <c r="B174" s="90" t="str">
        <f ca="1">IFERROR(OFFSET(DC[[#Headers],[Code Project]],MATCH(MYCS8[[#This Row],[Project Code and Name ]],DC[Code Project],0),-3),"")</f>
        <v/>
      </c>
      <c r="C174" s="89"/>
      <c r="D174" s="89"/>
      <c r="E174" s="89"/>
      <c r="F174" s="89"/>
      <c r="G174" s="89"/>
      <c r="H174" s="89"/>
      <c r="I174" s="93"/>
      <c r="J174" s="93"/>
      <c r="K174" s="93"/>
      <c r="L174" s="93"/>
      <c r="M174" s="94">
        <f>I174+J174+K174+MYCS8[[#This Row],[Non contractual commitments]]</f>
        <v>0</v>
      </c>
      <c r="N174" s="93"/>
      <c r="O174" s="93"/>
      <c r="P174" s="93"/>
      <c r="Q174" s="93"/>
      <c r="R174" s="93"/>
      <c r="S174" s="89"/>
      <c r="T174" s="89"/>
      <c r="U174" s="96"/>
    </row>
    <row r="175" spans="1:21" ht="21" x14ac:dyDescent="0.45">
      <c r="A175" s="89"/>
      <c r="B175" s="90" t="str">
        <f ca="1">IFERROR(OFFSET(DC[[#Headers],[Code Project]],MATCH(MYCS8[[#This Row],[Project Code and Name ]],DC[Code Project],0),-3),"")</f>
        <v/>
      </c>
      <c r="C175" s="89"/>
      <c r="D175" s="89"/>
      <c r="E175" s="89"/>
      <c r="F175" s="89"/>
      <c r="G175" s="89"/>
      <c r="H175" s="89"/>
      <c r="I175" s="93"/>
      <c r="J175" s="93"/>
      <c r="K175" s="93"/>
      <c r="L175" s="93"/>
      <c r="M175" s="94">
        <f>I175+J175+K175+MYCS8[[#This Row],[Non contractual commitments]]</f>
        <v>0</v>
      </c>
      <c r="N175" s="93"/>
      <c r="O175" s="93"/>
      <c r="P175" s="93"/>
      <c r="Q175" s="93"/>
      <c r="R175" s="93"/>
      <c r="S175" s="89"/>
      <c r="T175" s="89"/>
      <c r="U175" s="96"/>
    </row>
    <row r="176" spans="1:21" ht="21" x14ac:dyDescent="0.45">
      <c r="A176" s="89"/>
      <c r="B176" s="90" t="str">
        <f ca="1">IFERROR(OFFSET(DC[[#Headers],[Code Project]],MATCH(MYCS8[[#This Row],[Project Code and Name ]],DC[Code Project],0),-3),"")</f>
        <v/>
      </c>
      <c r="C176" s="89"/>
      <c r="D176" s="89"/>
      <c r="E176" s="89"/>
      <c r="F176" s="89"/>
      <c r="G176" s="89"/>
      <c r="H176" s="89"/>
      <c r="I176" s="93"/>
      <c r="J176" s="93"/>
      <c r="K176" s="93"/>
      <c r="L176" s="93"/>
      <c r="M176" s="94">
        <f>I176+J176+K176+MYCS8[[#This Row],[Non contractual commitments]]</f>
        <v>0</v>
      </c>
      <c r="N176" s="93"/>
      <c r="O176" s="93"/>
      <c r="P176" s="93"/>
      <c r="Q176" s="93"/>
      <c r="R176" s="93"/>
      <c r="S176" s="89"/>
      <c r="T176" s="89"/>
      <c r="U176" s="96"/>
    </row>
    <row r="177" spans="1:21" ht="21" x14ac:dyDescent="0.45">
      <c r="A177" s="89"/>
      <c r="B177" s="90" t="str">
        <f ca="1">IFERROR(OFFSET(DC[[#Headers],[Code Project]],MATCH(MYCS8[[#This Row],[Project Code and Name ]],DC[Code Project],0),-3),"")</f>
        <v/>
      </c>
      <c r="C177" s="89"/>
      <c r="D177" s="89"/>
      <c r="E177" s="89"/>
      <c r="F177" s="89"/>
      <c r="G177" s="89"/>
      <c r="H177" s="89"/>
      <c r="I177" s="93"/>
      <c r="J177" s="93"/>
      <c r="K177" s="93"/>
      <c r="L177" s="93"/>
      <c r="M177" s="94">
        <f>I177+J177+K177+MYCS8[[#This Row],[Non contractual commitments]]</f>
        <v>0</v>
      </c>
      <c r="N177" s="93"/>
      <c r="O177" s="93"/>
      <c r="P177" s="93"/>
      <c r="Q177" s="93"/>
      <c r="R177" s="93"/>
      <c r="S177" s="89"/>
      <c r="T177" s="89"/>
      <c r="U177" s="96"/>
    </row>
    <row r="178" spans="1:21" ht="21" x14ac:dyDescent="0.45">
      <c r="A178" s="89"/>
      <c r="B178" s="90" t="str">
        <f ca="1">IFERROR(OFFSET(DC[[#Headers],[Code Project]],MATCH(MYCS8[[#This Row],[Project Code and Name ]],DC[Code Project],0),-3),"")</f>
        <v/>
      </c>
      <c r="C178" s="89"/>
      <c r="D178" s="89"/>
      <c r="E178" s="89"/>
      <c r="F178" s="89"/>
      <c r="G178" s="89"/>
      <c r="H178" s="89"/>
      <c r="I178" s="93"/>
      <c r="J178" s="93"/>
      <c r="K178" s="93"/>
      <c r="L178" s="93"/>
      <c r="M178" s="94">
        <f>I178+J178+K178+MYCS8[[#This Row],[Non contractual commitments]]</f>
        <v>0</v>
      </c>
      <c r="N178" s="93"/>
      <c r="O178" s="93"/>
      <c r="P178" s="93"/>
      <c r="Q178" s="93"/>
      <c r="R178" s="93"/>
      <c r="S178" s="89"/>
      <c r="T178" s="89"/>
      <c r="U178" s="96"/>
    </row>
    <row r="179" spans="1:21" ht="21" x14ac:dyDescent="0.45">
      <c r="A179" s="89"/>
      <c r="B179" s="90" t="str">
        <f ca="1">IFERROR(OFFSET(DC[[#Headers],[Code Project]],MATCH(MYCS8[[#This Row],[Project Code and Name ]],DC[Code Project],0),-3),"")</f>
        <v/>
      </c>
      <c r="C179" s="89"/>
      <c r="D179" s="89"/>
      <c r="E179" s="89"/>
      <c r="F179" s="89"/>
      <c r="G179" s="89"/>
      <c r="H179" s="89"/>
      <c r="I179" s="93"/>
      <c r="J179" s="93"/>
      <c r="K179" s="93"/>
      <c r="L179" s="93"/>
      <c r="M179" s="94">
        <f>I179+J179+K179+MYCS8[[#This Row],[Non contractual commitments]]</f>
        <v>0</v>
      </c>
      <c r="N179" s="93"/>
      <c r="O179" s="93"/>
      <c r="P179" s="93"/>
      <c r="Q179" s="93"/>
      <c r="R179" s="93"/>
      <c r="S179" s="89"/>
      <c r="T179" s="89"/>
      <c r="U179" s="96"/>
    </row>
    <row r="180" spans="1:21" ht="21" x14ac:dyDescent="0.45">
      <c r="A180" s="89"/>
      <c r="B180" s="90" t="str">
        <f ca="1">IFERROR(OFFSET(DC[[#Headers],[Code Project]],MATCH(MYCS8[[#This Row],[Project Code and Name ]],DC[Code Project],0),-3),"")</f>
        <v/>
      </c>
      <c r="C180" s="89"/>
      <c r="D180" s="89"/>
      <c r="E180" s="89"/>
      <c r="F180" s="89"/>
      <c r="G180" s="89"/>
      <c r="H180" s="89"/>
      <c r="I180" s="93"/>
      <c r="J180" s="93"/>
      <c r="K180" s="93"/>
      <c r="L180" s="93"/>
      <c r="M180" s="94">
        <f>I180+J180+K180+MYCS8[[#This Row],[Non contractual commitments]]</f>
        <v>0</v>
      </c>
      <c r="N180" s="93"/>
      <c r="O180" s="93"/>
      <c r="P180" s="93"/>
      <c r="Q180" s="93"/>
      <c r="R180" s="93"/>
      <c r="S180" s="89"/>
      <c r="T180" s="89"/>
      <c r="U180" s="96"/>
    </row>
    <row r="181" spans="1:21" ht="21" x14ac:dyDescent="0.45">
      <c r="A181" s="89"/>
      <c r="B181" s="90" t="str">
        <f ca="1">IFERROR(OFFSET(DC[[#Headers],[Code Project]],MATCH(MYCS8[[#This Row],[Project Code and Name ]],DC[Code Project],0),-3),"")</f>
        <v/>
      </c>
      <c r="C181" s="89"/>
      <c r="D181" s="89"/>
      <c r="E181" s="89"/>
      <c r="F181" s="89"/>
      <c r="G181" s="89"/>
      <c r="H181" s="89"/>
      <c r="I181" s="93"/>
      <c r="J181" s="93"/>
      <c r="K181" s="93"/>
      <c r="L181" s="93"/>
      <c r="M181" s="94">
        <f>I181+J181+K181+MYCS8[[#This Row],[Non contractual commitments]]</f>
        <v>0</v>
      </c>
      <c r="N181" s="93"/>
      <c r="O181" s="93"/>
      <c r="P181" s="93"/>
      <c r="Q181" s="93"/>
      <c r="R181" s="93"/>
      <c r="S181" s="89"/>
      <c r="T181" s="89"/>
      <c r="U181" s="96"/>
    </row>
    <row r="182" spans="1:21" ht="21" x14ac:dyDescent="0.45">
      <c r="A182" s="89"/>
      <c r="B182" s="90" t="str">
        <f ca="1">IFERROR(OFFSET(DC[[#Headers],[Code Project]],MATCH(MYCS8[[#This Row],[Project Code and Name ]],DC[Code Project],0),-3),"")</f>
        <v/>
      </c>
      <c r="C182" s="89"/>
      <c r="D182" s="89"/>
      <c r="E182" s="89"/>
      <c r="F182" s="89"/>
      <c r="G182" s="89"/>
      <c r="H182" s="89"/>
      <c r="I182" s="93"/>
      <c r="J182" s="93"/>
      <c r="K182" s="93"/>
      <c r="L182" s="93"/>
      <c r="M182" s="94">
        <f>I182+J182+K182+MYCS8[[#This Row],[Non contractual commitments]]</f>
        <v>0</v>
      </c>
      <c r="N182" s="93"/>
      <c r="O182" s="93"/>
      <c r="P182" s="93"/>
      <c r="Q182" s="93"/>
      <c r="R182" s="93"/>
      <c r="S182" s="89"/>
      <c r="T182" s="89"/>
      <c r="U182" s="96"/>
    </row>
    <row r="183" spans="1:21" ht="21" x14ac:dyDescent="0.45">
      <c r="A183" s="89"/>
      <c r="B183" s="90" t="str">
        <f ca="1">IFERROR(OFFSET(DC[[#Headers],[Code Project]],MATCH(MYCS8[[#This Row],[Project Code and Name ]],DC[Code Project],0),-3),"")</f>
        <v/>
      </c>
      <c r="C183" s="89"/>
      <c r="D183" s="89"/>
      <c r="E183" s="89"/>
      <c r="F183" s="89"/>
      <c r="G183" s="89"/>
      <c r="H183" s="89"/>
      <c r="I183" s="93"/>
      <c r="J183" s="93"/>
      <c r="K183" s="93"/>
      <c r="L183" s="93"/>
      <c r="M183" s="94">
        <f>I183+J183+K183+MYCS8[[#This Row],[Non contractual commitments]]</f>
        <v>0</v>
      </c>
      <c r="N183" s="93"/>
      <c r="O183" s="93"/>
      <c r="P183" s="93"/>
      <c r="Q183" s="93"/>
      <c r="R183" s="93"/>
      <c r="S183" s="89"/>
      <c r="T183" s="89"/>
      <c r="U183" s="96"/>
    </row>
    <row r="184" spans="1:21" ht="21" x14ac:dyDescent="0.45">
      <c r="A184" s="89"/>
      <c r="B184" s="90" t="str">
        <f ca="1">IFERROR(OFFSET(DC[[#Headers],[Code Project]],MATCH(MYCS8[[#This Row],[Project Code and Name ]],DC[Code Project],0),-3),"")</f>
        <v/>
      </c>
      <c r="C184" s="89"/>
      <c r="D184" s="89"/>
      <c r="E184" s="89"/>
      <c r="F184" s="89"/>
      <c r="G184" s="89"/>
      <c r="H184" s="89"/>
      <c r="I184" s="93"/>
      <c r="J184" s="93"/>
      <c r="K184" s="93"/>
      <c r="L184" s="93"/>
      <c r="M184" s="94">
        <f>I184+J184+K184+MYCS8[[#This Row],[Non contractual commitments]]</f>
        <v>0</v>
      </c>
      <c r="N184" s="93"/>
      <c r="O184" s="93"/>
      <c r="P184" s="93"/>
      <c r="Q184" s="93"/>
      <c r="R184" s="93"/>
      <c r="S184" s="89"/>
      <c r="T184" s="89"/>
      <c r="U184" s="96"/>
    </row>
    <row r="185" spans="1:21" ht="21" x14ac:dyDescent="0.45">
      <c r="A185" s="89"/>
      <c r="B185" s="90" t="str">
        <f ca="1">IFERROR(OFFSET(DC[[#Headers],[Code Project]],MATCH(MYCS8[[#This Row],[Project Code and Name ]],DC[Code Project],0),-3),"")</f>
        <v/>
      </c>
      <c r="C185" s="89"/>
      <c r="D185" s="89"/>
      <c r="E185" s="89"/>
      <c r="F185" s="89"/>
      <c r="G185" s="89"/>
      <c r="H185" s="89"/>
      <c r="I185" s="93"/>
      <c r="J185" s="93"/>
      <c r="K185" s="93"/>
      <c r="L185" s="93"/>
      <c r="M185" s="94">
        <f>I185+J185+K185+MYCS8[[#This Row],[Non contractual commitments]]</f>
        <v>0</v>
      </c>
      <c r="N185" s="93"/>
      <c r="O185" s="93"/>
      <c r="P185" s="93"/>
      <c r="Q185" s="93"/>
      <c r="R185" s="93"/>
      <c r="S185" s="89"/>
      <c r="T185" s="89"/>
      <c r="U185" s="96"/>
    </row>
    <row r="186" spans="1:21" ht="21" x14ac:dyDescent="0.45">
      <c r="A186" s="89"/>
      <c r="B186" s="90" t="str">
        <f ca="1">IFERROR(OFFSET(DC[[#Headers],[Code Project]],MATCH(MYCS8[[#This Row],[Project Code and Name ]],DC[Code Project],0),-3),"")</f>
        <v/>
      </c>
      <c r="C186" s="89"/>
      <c r="D186" s="89"/>
      <c r="E186" s="89"/>
      <c r="F186" s="89"/>
      <c r="G186" s="89"/>
      <c r="H186" s="89"/>
      <c r="I186" s="93"/>
      <c r="J186" s="93"/>
      <c r="K186" s="93"/>
      <c r="L186" s="93"/>
      <c r="M186" s="94">
        <f>I186+J186+K186+MYCS8[[#This Row],[Non contractual commitments]]</f>
        <v>0</v>
      </c>
      <c r="N186" s="93"/>
      <c r="O186" s="93"/>
      <c r="P186" s="93"/>
      <c r="Q186" s="93"/>
      <c r="R186" s="93"/>
      <c r="S186" s="89"/>
      <c r="T186" s="89"/>
      <c r="U186" s="96"/>
    </row>
    <row r="187" spans="1:21" ht="21" x14ac:dyDescent="0.45">
      <c r="A187" s="89"/>
      <c r="B187" s="90" t="str">
        <f ca="1">IFERROR(OFFSET(DC[[#Headers],[Code Project]],MATCH(MYCS8[[#This Row],[Project Code and Name ]],DC[Code Project],0),-3),"")</f>
        <v/>
      </c>
      <c r="C187" s="89"/>
      <c r="D187" s="89"/>
      <c r="E187" s="89"/>
      <c r="F187" s="89"/>
      <c r="G187" s="89"/>
      <c r="H187" s="89"/>
      <c r="I187" s="93"/>
      <c r="J187" s="93"/>
      <c r="K187" s="93"/>
      <c r="L187" s="93"/>
      <c r="M187" s="94">
        <f>I187+J187+K187+MYCS8[[#This Row],[Non contractual commitments]]</f>
        <v>0</v>
      </c>
      <c r="N187" s="93"/>
      <c r="O187" s="93"/>
      <c r="P187" s="93"/>
      <c r="Q187" s="93"/>
      <c r="R187" s="93"/>
      <c r="S187" s="89"/>
      <c r="T187" s="89"/>
      <c r="U187" s="96"/>
    </row>
    <row r="188" spans="1:21" ht="21" x14ac:dyDescent="0.45">
      <c r="A188" s="89"/>
      <c r="B188" s="90" t="str">
        <f ca="1">IFERROR(OFFSET(DC[[#Headers],[Code Project]],MATCH(MYCS8[[#This Row],[Project Code and Name ]],DC[Code Project],0),-3),"")</f>
        <v/>
      </c>
      <c r="C188" s="89"/>
      <c r="D188" s="89"/>
      <c r="E188" s="89"/>
      <c r="F188" s="89"/>
      <c r="G188" s="89"/>
      <c r="H188" s="89"/>
      <c r="I188" s="93"/>
      <c r="J188" s="93"/>
      <c r="K188" s="93"/>
      <c r="L188" s="93"/>
      <c r="M188" s="94">
        <f>I188+J188+K188+MYCS8[[#This Row],[Non contractual commitments]]</f>
        <v>0</v>
      </c>
      <c r="N188" s="93"/>
      <c r="O188" s="93"/>
      <c r="P188" s="93"/>
      <c r="Q188" s="93"/>
      <c r="R188" s="93"/>
      <c r="S188" s="89"/>
      <c r="T188" s="89"/>
      <c r="U188" s="96"/>
    </row>
    <row r="189" spans="1:21" ht="21" x14ac:dyDescent="0.45">
      <c r="A189" s="89"/>
      <c r="B189" s="90" t="str">
        <f ca="1">IFERROR(OFFSET(DC[[#Headers],[Code Project]],MATCH(MYCS8[[#This Row],[Project Code and Name ]],DC[Code Project],0),-3),"")</f>
        <v/>
      </c>
      <c r="C189" s="89"/>
      <c r="D189" s="89"/>
      <c r="E189" s="89"/>
      <c r="F189" s="89"/>
      <c r="G189" s="89"/>
      <c r="H189" s="89"/>
      <c r="I189" s="93"/>
      <c r="J189" s="93"/>
      <c r="K189" s="93"/>
      <c r="L189" s="93"/>
      <c r="M189" s="94">
        <f>I189+J189+K189+MYCS8[[#This Row],[Non contractual commitments]]</f>
        <v>0</v>
      </c>
      <c r="N189" s="93"/>
      <c r="O189" s="93"/>
      <c r="P189" s="93"/>
      <c r="Q189" s="93"/>
      <c r="R189" s="93"/>
      <c r="S189" s="89"/>
      <c r="T189" s="89"/>
      <c r="U189" s="96"/>
    </row>
    <row r="190" spans="1:21" ht="21" x14ac:dyDescent="0.45">
      <c r="A190" s="89"/>
      <c r="B190" s="90" t="str">
        <f ca="1">IFERROR(OFFSET(DC[[#Headers],[Code Project]],MATCH(MYCS8[[#This Row],[Project Code and Name ]],DC[Code Project],0),-3),"")</f>
        <v/>
      </c>
      <c r="C190" s="89"/>
      <c r="D190" s="89"/>
      <c r="E190" s="89"/>
      <c r="F190" s="89"/>
      <c r="G190" s="89"/>
      <c r="H190" s="89"/>
      <c r="I190" s="93"/>
      <c r="J190" s="93"/>
      <c r="K190" s="93"/>
      <c r="L190" s="93"/>
      <c r="M190" s="94">
        <f>I190+J190+K190+MYCS8[[#This Row],[Non contractual commitments]]</f>
        <v>0</v>
      </c>
      <c r="N190" s="93"/>
      <c r="O190" s="93"/>
      <c r="P190" s="93"/>
      <c r="Q190" s="93"/>
      <c r="R190" s="93"/>
      <c r="S190" s="89"/>
      <c r="T190" s="89"/>
      <c r="U190" s="96"/>
    </row>
    <row r="191" spans="1:21" ht="21" x14ac:dyDescent="0.45">
      <c r="A191" s="89"/>
      <c r="B191" s="90" t="str">
        <f ca="1">IFERROR(OFFSET(DC[[#Headers],[Code Project]],MATCH(MYCS8[[#This Row],[Project Code and Name ]],DC[Code Project],0),-3),"")</f>
        <v/>
      </c>
      <c r="C191" s="89"/>
      <c r="D191" s="89"/>
      <c r="E191" s="89"/>
      <c r="F191" s="89"/>
      <c r="G191" s="89"/>
      <c r="H191" s="89"/>
      <c r="I191" s="93"/>
      <c r="J191" s="93"/>
      <c r="K191" s="93"/>
      <c r="L191" s="93"/>
      <c r="M191" s="94">
        <f>I191+J191+K191+MYCS8[[#This Row],[Non contractual commitments]]</f>
        <v>0</v>
      </c>
      <c r="N191" s="93"/>
      <c r="O191" s="93"/>
      <c r="P191" s="93"/>
      <c r="Q191" s="93"/>
      <c r="R191" s="93"/>
      <c r="S191" s="89"/>
      <c r="T191" s="89"/>
      <c r="U191" s="96"/>
    </row>
    <row r="192" spans="1:21" ht="21" x14ac:dyDescent="0.45">
      <c r="A192" s="89"/>
      <c r="B192" s="90" t="str">
        <f ca="1">IFERROR(OFFSET(DC[[#Headers],[Code Project]],MATCH(MYCS8[[#This Row],[Project Code and Name ]],DC[Code Project],0),-3),"")</f>
        <v/>
      </c>
      <c r="C192" s="89"/>
      <c r="D192" s="89"/>
      <c r="E192" s="89"/>
      <c r="F192" s="89"/>
      <c r="G192" s="89"/>
      <c r="H192" s="89"/>
      <c r="I192" s="93"/>
      <c r="J192" s="93"/>
      <c r="K192" s="93"/>
      <c r="L192" s="93"/>
      <c r="M192" s="94">
        <f>I192+J192+K192+MYCS8[[#This Row],[Non contractual commitments]]</f>
        <v>0</v>
      </c>
      <c r="N192" s="93"/>
      <c r="O192" s="93"/>
      <c r="P192" s="93"/>
      <c r="Q192" s="93"/>
      <c r="R192" s="93"/>
      <c r="S192" s="89"/>
      <c r="T192" s="89"/>
      <c r="U192" s="96"/>
    </row>
    <row r="193" spans="1:21" ht="21" x14ac:dyDescent="0.45">
      <c r="A193" s="89"/>
      <c r="B193" s="90" t="str">
        <f ca="1">IFERROR(OFFSET(DC[[#Headers],[Code Project]],MATCH(MYCS8[[#This Row],[Project Code and Name ]],DC[Code Project],0),-3),"")</f>
        <v/>
      </c>
      <c r="C193" s="89"/>
      <c r="D193" s="89"/>
      <c r="E193" s="89"/>
      <c r="F193" s="89"/>
      <c r="G193" s="89"/>
      <c r="H193" s="89"/>
      <c r="I193" s="93"/>
      <c r="J193" s="93"/>
      <c r="K193" s="93"/>
      <c r="L193" s="93"/>
      <c r="M193" s="94">
        <f>I193+J193+K193+MYCS8[[#This Row],[Non contractual commitments]]</f>
        <v>0</v>
      </c>
      <c r="N193" s="93"/>
      <c r="O193" s="93"/>
      <c r="P193" s="93"/>
      <c r="Q193" s="93"/>
      <c r="R193" s="93"/>
      <c r="S193" s="89"/>
      <c r="T193" s="89"/>
      <c r="U193" s="96"/>
    </row>
    <row r="194" spans="1:21" ht="21" x14ac:dyDescent="0.45">
      <c r="A194" s="89"/>
      <c r="B194" s="90" t="str">
        <f ca="1">IFERROR(OFFSET(DC[[#Headers],[Code Project]],MATCH(MYCS8[[#This Row],[Project Code and Name ]],DC[Code Project],0),-3),"")</f>
        <v/>
      </c>
      <c r="C194" s="89"/>
      <c r="D194" s="89"/>
      <c r="E194" s="89"/>
      <c r="F194" s="89"/>
      <c r="G194" s="89"/>
      <c r="H194" s="89"/>
      <c r="I194" s="93"/>
      <c r="J194" s="93"/>
      <c r="K194" s="93"/>
      <c r="L194" s="93"/>
      <c r="M194" s="94">
        <f>I194+J194+K194+MYCS8[[#This Row],[Non contractual commitments]]</f>
        <v>0</v>
      </c>
      <c r="N194" s="93"/>
      <c r="O194" s="93"/>
      <c r="P194" s="93"/>
      <c r="Q194" s="93"/>
      <c r="R194" s="93"/>
      <c r="S194" s="89"/>
      <c r="T194" s="89"/>
      <c r="U194" s="96"/>
    </row>
    <row r="195" spans="1:21" ht="21" x14ac:dyDescent="0.45">
      <c r="A195" s="89"/>
      <c r="B195" s="90" t="str">
        <f ca="1">IFERROR(OFFSET(DC[[#Headers],[Code Project]],MATCH(MYCS8[[#This Row],[Project Code and Name ]],DC[Code Project],0),-3),"")</f>
        <v/>
      </c>
      <c r="C195" s="89"/>
      <c r="D195" s="89"/>
      <c r="E195" s="89"/>
      <c r="F195" s="89"/>
      <c r="G195" s="89"/>
      <c r="H195" s="89"/>
      <c r="I195" s="93"/>
      <c r="J195" s="93"/>
      <c r="K195" s="93"/>
      <c r="L195" s="93"/>
      <c r="M195" s="94">
        <f>I195+J195+K195+MYCS8[[#This Row],[Non contractual commitments]]</f>
        <v>0</v>
      </c>
      <c r="N195" s="93"/>
      <c r="O195" s="93"/>
      <c r="P195" s="93"/>
      <c r="Q195" s="93"/>
      <c r="R195" s="93"/>
      <c r="S195" s="89"/>
      <c r="T195" s="89"/>
      <c r="U195" s="96"/>
    </row>
    <row r="196" spans="1:21" ht="21" x14ac:dyDescent="0.45">
      <c r="A196" s="89"/>
      <c r="B196" s="90" t="str">
        <f ca="1">IFERROR(OFFSET(DC[[#Headers],[Code Project]],MATCH(MYCS8[[#This Row],[Project Code and Name ]],DC[Code Project],0),-3),"")</f>
        <v/>
      </c>
      <c r="C196" s="89"/>
      <c r="D196" s="89"/>
      <c r="E196" s="89"/>
      <c r="F196" s="89"/>
      <c r="G196" s="89"/>
      <c r="H196" s="89"/>
      <c r="I196" s="93"/>
      <c r="J196" s="93"/>
      <c r="K196" s="93"/>
      <c r="L196" s="93"/>
      <c r="M196" s="94">
        <f>I196+J196+K196+MYCS8[[#This Row],[Non contractual commitments]]</f>
        <v>0</v>
      </c>
      <c r="N196" s="93"/>
      <c r="O196" s="93"/>
      <c r="P196" s="93"/>
      <c r="Q196" s="93"/>
      <c r="R196" s="93"/>
      <c r="S196" s="89"/>
      <c r="T196" s="89"/>
      <c r="U196" s="96"/>
    </row>
    <row r="197" spans="1:21" ht="21" x14ac:dyDescent="0.45">
      <c r="A197" s="89"/>
      <c r="B197" s="90" t="str">
        <f ca="1">IFERROR(OFFSET(DC[[#Headers],[Code Project]],MATCH(MYCS8[[#This Row],[Project Code and Name ]],DC[Code Project],0),-3),"")</f>
        <v/>
      </c>
      <c r="C197" s="89"/>
      <c r="D197" s="89"/>
      <c r="E197" s="89"/>
      <c r="F197" s="89"/>
      <c r="G197" s="89"/>
      <c r="H197" s="89"/>
      <c r="I197" s="93"/>
      <c r="J197" s="93"/>
      <c r="K197" s="93"/>
      <c r="L197" s="93"/>
      <c r="M197" s="94">
        <f>I197+J197+K197+MYCS8[[#This Row],[Non contractual commitments]]</f>
        <v>0</v>
      </c>
      <c r="N197" s="93"/>
      <c r="O197" s="93"/>
      <c r="P197" s="93"/>
      <c r="Q197" s="93"/>
      <c r="R197" s="93"/>
      <c r="S197" s="89"/>
      <c r="T197" s="89"/>
      <c r="U197" s="96"/>
    </row>
    <row r="198" spans="1:21" ht="21" x14ac:dyDescent="0.45">
      <c r="A198" s="89"/>
      <c r="B198" s="90" t="str">
        <f ca="1">IFERROR(OFFSET(DC[[#Headers],[Code Project]],MATCH(MYCS8[[#This Row],[Project Code and Name ]],DC[Code Project],0),-3),"")</f>
        <v/>
      </c>
      <c r="C198" s="89"/>
      <c r="D198" s="89"/>
      <c r="E198" s="89"/>
      <c r="F198" s="89"/>
      <c r="G198" s="89"/>
      <c r="H198" s="89"/>
      <c r="I198" s="93"/>
      <c r="J198" s="93"/>
      <c r="K198" s="93"/>
      <c r="L198" s="93"/>
      <c r="M198" s="94">
        <f>I198+J198+K198+MYCS8[[#This Row],[Non contractual commitments]]</f>
        <v>0</v>
      </c>
      <c r="N198" s="93"/>
      <c r="O198" s="93"/>
      <c r="P198" s="93"/>
      <c r="Q198" s="93"/>
      <c r="R198" s="93"/>
      <c r="S198" s="89"/>
      <c r="T198" s="89"/>
      <c r="U198" s="96"/>
    </row>
    <row r="199" spans="1:21" ht="21" x14ac:dyDescent="0.45">
      <c r="A199" s="89"/>
      <c r="B199" s="90" t="str">
        <f ca="1">IFERROR(OFFSET(DC[[#Headers],[Code Project]],MATCH(MYCS8[[#This Row],[Project Code and Name ]],DC[Code Project],0),-3),"")</f>
        <v/>
      </c>
      <c r="C199" s="89"/>
      <c r="D199" s="89"/>
      <c r="E199" s="89"/>
      <c r="F199" s="89"/>
      <c r="G199" s="89"/>
      <c r="H199" s="89"/>
      <c r="I199" s="93"/>
      <c r="J199" s="93"/>
      <c r="K199" s="93"/>
      <c r="L199" s="93"/>
      <c r="M199" s="94">
        <f>I199+J199+K199+MYCS8[[#This Row],[Non contractual commitments]]</f>
        <v>0</v>
      </c>
      <c r="N199" s="93"/>
      <c r="O199" s="93"/>
      <c r="P199" s="93"/>
      <c r="Q199" s="93"/>
      <c r="R199" s="93"/>
      <c r="S199" s="89"/>
      <c r="T199" s="89"/>
      <c r="U199" s="96"/>
    </row>
    <row r="200" spans="1:21" ht="21" x14ac:dyDescent="0.45">
      <c r="A200" s="89"/>
      <c r="B200" s="90" t="str">
        <f ca="1">IFERROR(OFFSET(DC[[#Headers],[Code Project]],MATCH(MYCS8[[#This Row],[Project Code and Name ]],DC[Code Project],0),-3),"")</f>
        <v/>
      </c>
      <c r="C200" s="89"/>
      <c r="D200" s="89"/>
      <c r="E200" s="89"/>
      <c r="F200" s="89"/>
      <c r="G200" s="89"/>
      <c r="H200" s="89"/>
      <c r="I200" s="93"/>
      <c r="J200" s="93"/>
      <c r="K200" s="93"/>
      <c r="L200" s="93"/>
      <c r="M200" s="94">
        <f>I200+J200+K200+MYCS8[[#This Row],[Non contractual commitments]]</f>
        <v>0</v>
      </c>
      <c r="N200" s="93"/>
      <c r="O200" s="93"/>
      <c r="P200" s="93"/>
      <c r="Q200" s="93"/>
      <c r="R200" s="93"/>
      <c r="S200" s="89"/>
      <c r="T200" s="89"/>
      <c r="U200" s="96"/>
    </row>
    <row r="201" spans="1:21" ht="21" x14ac:dyDescent="0.45">
      <c r="A201" s="89"/>
      <c r="B201" s="90" t="str">
        <f ca="1">IFERROR(OFFSET(DC[[#Headers],[Code Project]],MATCH(MYCS8[[#This Row],[Project Code and Name ]],DC[Code Project],0),-3),"")</f>
        <v/>
      </c>
      <c r="C201" s="89"/>
      <c r="D201" s="89"/>
      <c r="E201" s="89"/>
      <c r="F201" s="89"/>
      <c r="G201" s="89"/>
      <c r="H201" s="89"/>
      <c r="I201" s="93"/>
      <c r="J201" s="93"/>
      <c r="K201" s="93"/>
      <c r="L201" s="93"/>
      <c r="M201" s="94">
        <f>I201+J201+K201+MYCS8[[#This Row],[Non contractual commitments]]</f>
        <v>0</v>
      </c>
      <c r="N201" s="93"/>
      <c r="O201" s="93"/>
      <c r="P201" s="93"/>
      <c r="Q201" s="93"/>
      <c r="R201" s="93"/>
      <c r="S201" s="89"/>
      <c r="T201" s="89"/>
      <c r="U201" s="96"/>
    </row>
    <row r="202" spans="1:21" ht="21" x14ac:dyDescent="0.45">
      <c r="A202" s="89"/>
      <c r="B202" s="90" t="str">
        <f ca="1">IFERROR(OFFSET(DC[[#Headers],[Code Project]],MATCH(MYCS8[[#This Row],[Project Code and Name ]],DC[Code Project],0),-3),"")</f>
        <v/>
      </c>
      <c r="C202" s="89"/>
      <c r="D202" s="89"/>
      <c r="E202" s="89"/>
      <c r="F202" s="89"/>
      <c r="G202" s="89"/>
      <c r="H202" s="89"/>
      <c r="I202" s="93"/>
      <c r="J202" s="93"/>
      <c r="K202" s="93"/>
      <c r="L202" s="93"/>
      <c r="M202" s="94">
        <f>I202+J202+K202+MYCS8[[#This Row],[Non contractual commitments]]</f>
        <v>0</v>
      </c>
      <c r="N202" s="93"/>
      <c r="O202" s="93"/>
      <c r="P202" s="93"/>
      <c r="Q202" s="93"/>
      <c r="R202" s="93"/>
      <c r="S202" s="89"/>
      <c r="T202" s="89"/>
      <c r="U202" s="96"/>
    </row>
    <row r="203" spans="1:21" ht="21" x14ac:dyDescent="0.45">
      <c r="A203" s="89"/>
      <c r="B203" s="90" t="str">
        <f ca="1">IFERROR(OFFSET(DC[[#Headers],[Code Project]],MATCH(MYCS8[[#This Row],[Project Code and Name ]],DC[Code Project],0),-3),"")</f>
        <v/>
      </c>
      <c r="C203" s="89"/>
      <c r="D203" s="89"/>
      <c r="E203" s="89"/>
      <c r="F203" s="89"/>
      <c r="G203" s="89"/>
      <c r="H203" s="89"/>
      <c r="I203" s="93"/>
      <c r="J203" s="93"/>
      <c r="K203" s="93"/>
      <c r="L203" s="93"/>
      <c r="M203" s="94">
        <f>I203+J203+K203+MYCS8[[#This Row],[Non contractual commitments]]</f>
        <v>0</v>
      </c>
      <c r="N203" s="93"/>
      <c r="O203" s="93"/>
      <c r="P203" s="93"/>
      <c r="Q203" s="93"/>
      <c r="R203" s="93"/>
      <c r="S203" s="89"/>
      <c r="T203" s="89"/>
      <c r="U203" s="96"/>
    </row>
    <row r="204" spans="1:21" ht="21" x14ac:dyDescent="0.45">
      <c r="A204" s="89"/>
      <c r="B204" s="90" t="str">
        <f ca="1">IFERROR(OFFSET(DC[[#Headers],[Code Project]],MATCH(MYCS8[[#This Row],[Project Code and Name ]],DC[Code Project],0),-3),"")</f>
        <v/>
      </c>
      <c r="C204" s="89"/>
      <c r="D204" s="89"/>
      <c r="E204" s="89"/>
      <c r="F204" s="89"/>
      <c r="G204" s="89"/>
      <c r="H204" s="89"/>
      <c r="I204" s="93"/>
      <c r="J204" s="93"/>
      <c r="K204" s="93"/>
      <c r="L204" s="93"/>
      <c r="M204" s="94">
        <f>I204+J204+K204+MYCS8[[#This Row],[Non contractual commitments]]</f>
        <v>0</v>
      </c>
      <c r="N204" s="93"/>
      <c r="O204" s="93"/>
      <c r="P204" s="93"/>
      <c r="Q204" s="93"/>
      <c r="R204" s="93"/>
      <c r="S204" s="89"/>
      <c r="T204" s="89"/>
      <c r="U204" s="96"/>
    </row>
    <row r="205" spans="1:21" ht="21" x14ac:dyDescent="0.45">
      <c r="A205" s="89"/>
      <c r="B205" s="90" t="str">
        <f ca="1">IFERROR(OFFSET(DC[[#Headers],[Code Project]],MATCH(MYCS8[[#This Row],[Project Code and Name ]],DC[Code Project],0),-3),"")</f>
        <v/>
      </c>
      <c r="C205" s="89"/>
      <c r="D205" s="89"/>
      <c r="E205" s="89"/>
      <c r="F205" s="89"/>
      <c r="G205" s="89"/>
      <c r="H205" s="89"/>
      <c r="I205" s="93"/>
      <c r="J205" s="93"/>
      <c r="K205" s="93"/>
      <c r="L205" s="93"/>
      <c r="M205" s="94">
        <f>I205+J205+K205+MYCS8[[#This Row],[Non contractual commitments]]</f>
        <v>0</v>
      </c>
      <c r="N205" s="93"/>
      <c r="O205" s="93"/>
      <c r="P205" s="93"/>
      <c r="Q205" s="93"/>
      <c r="R205" s="93"/>
      <c r="S205" s="89"/>
      <c r="T205" s="89"/>
      <c r="U205" s="96"/>
    </row>
    <row r="206" spans="1:21" ht="21" x14ac:dyDescent="0.45">
      <c r="A206" s="89"/>
      <c r="B206" s="90" t="str">
        <f ca="1">IFERROR(OFFSET(DC[[#Headers],[Code Project]],MATCH(MYCS8[[#This Row],[Project Code and Name ]],DC[Code Project],0),-3),"")</f>
        <v/>
      </c>
      <c r="C206" s="89"/>
      <c r="D206" s="89"/>
      <c r="E206" s="89"/>
      <c r="F206" s="89"/>
      <c r="G206" s="89"/>
      <c r="H206" s="89"/>
      <c r="I206" s="93"/>
      <c r="J206" s="93"/>
      <c r="K206" s="93"/>
      <c r="L206" s="93"/>
      <c r="M206" s="94">
        <f>I206+J206+K206+MYCS8[[#This Row],[Non contractual commitments]]</f>
        <v>0</v>
      </c>
      <c r="N206" s="93"/>
      <c r="O206" s="93"/>
      <c r="P206" s="93"/>
      <c r="Q206" s="93"/>
      <c r="R206" s="93"/>
      <c r="S206" s="89"/>
      <c r="T206" s="89"/>
      <c r="U206" s="96"/>
    </row>
    <row r="207" spans="1:21" ht="21" x14ac:dyDescent="0.45">
      <c r="A207" s="89"/>
      <c r="B207" s="90" t="str">
        <f ca="1">IFERROR(OFFSET(DC[[#Headers],[Code Project]],MATCH(MYCS8[[#This Row],[Project Code and Name ]],DC[Code Project],0),-3),"")</f>
        <v/>
      </c>
      <c r="C207" s="89"/>
      <c r="D207" s="89"/>
      <c r="E207" s="89"/>
      <c r="F207" s="89"/>
      <c r="G207" s="89"/>
      <c r="H207" s="89"/>
      <c r="I207" s="93"/>
      <c r="J207" s="93"/>
      <c r="K207" s="93"/>
      <c r="L207" s="93"/>
      <c r="M207" s="94">
        <f>I207+J207+K207+MYCS8[[#This Row],[Non contractual commitments]]</f>
        <v>0</v>
      </c>
      <c r="N207" s="93"/>
      <c r="O207" s="93"/>
      <c r="P207" s="93"/>
      <c r="Q207" s="93"/>
      <c r="R207" s="93"/>
      <c r="S207" s="89"/>
      <c r="T207" s="89"/>
      <c r="U207" s="96"/>
    </row>
    <row r="208" spans="1:21" ht="21" x14ac:dyDescent="0.45">
      <c r="A208" s="89"/>
      <c r="B208" s="90" t="str">
        <f ca="1">IFERROR(OFFSET(DC[[#Headers],[Code Project]],MATCH(MYCS8[[#This Row],[Project Code and Name ]],DC[Code Project],0),-3),"")</f>
        <v/>
      </c>
      <c r="C208" s="89"/>
      <c r="D208" s="89"/>
      <c r="E208" s="89"/>
      <c r="F208" s="89"/>
      <c r="G208" s="89"/>
      <c r="H208" s="89"/>
      <c r="I208" s="93"/>
      <c r="J208" s="93"/>
      <c r="K208" s="93"/>
      <c r="L208" s="93"/>
      <c r="M208" s="94">
        <f>I208+J208+K208+MYCS8[[#This Row],[Non contractual commitments]]</f>
        <v>0</v>
      </c>
      <c r="N208" s="93"/>
      <c r="O208" s="93"/>
      <c r="P208" s="93"/>
      <c r="Q208" s="93"/>
      <c r="R208" s="93"/>
      <c r="S208" s="89"/>
      <c r="T208" s="89"/>
      <c r="U208" s="96"/>
    </row>
    <row r="209" spans="1:21" ht="21" x14ac:dyDescent="0.45">
      <c r="A209" s="89"/>
      <c r="B209" s="90" t="str">
        <f ca="1">IFERROR(OFFSET(DC[[#Headers],[Code Project]],MATCH(MYCS8[[#This Row],[Project Code and Name ]],DC[Code Project],0),-3),"")</f>
        <v/>
      </c>
      <c r="C209" s="89"/>
      <c r="D209" s="89"/>
      <c r="E209" s="89"/>
      <c r="F209" s="89"/>
      <c r="G209" s="89"/>
      <c r="H209" s="89"/>
      <c r="I209" s="93"/>
      <c r="J209" s="93"/>
      <c r="K209" s="93"/>
      <c r="L209" s="93"/>
      <c r="M209" s="94">
        <f>I209+J209+K209+MYCS8[[#This Row],[Non contractual commitments]]</f>
        <v>0</v>
      </c>
      <c r="N209" s="93"/>
      <c r="O209" s="93"/>
      <c r="P209" s="93"/>
      <c r="Q209" s="93"/>
      <c r="R209" s="93"/>
      <c r="S209" s="89"/>
      <c r="T209" s="89"/>
      <c r="U209" s="96"/>
    </row>
    <row r="210" spans="1:21" ht="21" x14ac:dyDescent="0.45">
      <c r="A210" s="89"/>
      <c r="B210" s="90" t="str">
        <f ca="1">IFERROR(OFFSET(DC[[#Headers],[Code Project]],MATCH(MYCS8[[#This Row],[Project Code and Name ]],DC[Code Project],0),-3),"")</f>
        <v/>
      </c>
      <c r="C210" s="89"/>
      <c r="D210" s="89"/>
      <c r="E210" s="89"/>
      <c r="F210" s="89"/>
      <c r="G210" s="89"/>
      <c r="H210" s="89"/>
      <c r="I210" s="93"/>
      <c r="J210" s="93"/>
      <c r="K210" s="93"/>
      <c r="L210" s="93"/>
      <c r="M210" s="94">
        <f>I210+J210+K210+MYCS8[[#This Row],[Non contractual commitments]]</f>
        <v>0</v>
      </c>
      <c r="N210" s="93"/>
      <c r="O210" s="93"/>
      <c r="P210" s="93"/>
      <c r="Q210" s="93"/>
      <c r="R210" s="93"/>
      <c r="S210" s="89"/>
      <c r="T210" s="89"/>
      <c r="U210" s="96"/>
    </row>
    <row r="211" spans="1:21" ht="21" x14ac:dyDescent="0.45">
      <c r="A211" s="89"/>
      <c r="B211" s="90" t="str">
        <f ca="1">IFERROR(OFFSET(DC[[#Headers],[Code Project]],MATCH(MYCS8[[#This Row],[Project Code and Name ]],DC[Code Project],0),-3),"")</f>
        <v/>
      </c>
      <c r="C211" s="89"/>
      <c r="D211" s="89"/>
      <c r="E211" s="89"/>
      <c r="F211" s="89"/>
      <c r="G211" s="89"/>
      <c r="H211" s="89"/>
      <c r="I211" s="93"/>
      <c r="J211" s="93"/>
      <c r="K211" s="93"/>
      <c r="L211" s="93"/>
      <c r="M211" s="94">
        <f>I211+J211+K211+MYCS8[[#This Row],[Non contractual commitments]]</f>
        <v>0</v>
      </c>
      <c r="N211" s="93"/>
      <c r="O211" s="93"/>
      <c r="P211" s="93"/>
      <c r="Q211" s="93"/>
      <c r="R211" s="93"/>
      <c r="S211" s="89"/>
      <c r="T211" s="89"/>
      <c r="U211" s="96"/>
    </row>
    <row r="212" spans="1:21" ht="21" x14ac:dyDescent="0.45">
      <c r="A212" s="89"/>
      <c r="B212" s="90" t="str">
        <f ca="1">IFERROR(OFFSET(DC[[#Headers],[Code Project]],MATCH(MYCS8[[#This Row],[Project Code and Name ]],DC[Code Project],0),-3),"")</f>
        <v/>
      </c>
      <c r="C212" s="89"/>
      <c r="D212" s="89"/>
      <c r="E212" s="89"/>
      <c r="F212" s="89"/>
      <c r="G212" s="89"/>
      <c r="H212" s="89"/>
      <c r="I212" s="93"/>
      <c r="J212" s="93"/>
      <c r="K212" s="93"/>
      <c r="L212" s="93"/>
      <c r="M212" s="94">
        <f>I212+J212+K212+MYCS8[[#This Row],[Non contractual commitments]]</f>
        <v>0</v>
      </c>
      <c r="N212" s="93"/>
      <c r="O212" s="93"/>
      <c r="P212" s="93"/>
      <c r="Q212" s="93"/>
      <c r="R212" s="93"/>
      <c r="S212" s="89"/>
      <c r="T212" s="89"/>
      <c r="U212" s="96"/>
    </row>
    <row r="213" spans="1:21" ht="21" x14ac:dyDescent="0.45">
      <c r="A213" s="89"/>
      <c r="B213" s="90" t="str">
        <f ca="1">IFERROR(OFFSET(DC[[#Headers],[Code Project]],MATCH(MYCS8[[#This Row],[Project Code and Name ]],DC[Code Project],0),-3),"")</f>
        <v/>
      </c>
      <c r="C213" s="89"/>
      <c r="D213" s="89"/>
      <c r="E213" s="89"/>
      <c r="F213" s="89"/>
      <c r="G213" s="89"/>
      <c r="H213" s="89"/>
      <c r="I213" s="93"/>
      <c r="J213" s="93"/>
      <c r="K213" s="93"/>
      <c r="L213" s="93"/>
      <c r="M213" s="94">
        <f>I213+J213+K213+MYCS8[[#This Row],[Non contractual commitments]]</f>
        <v>0</v>
      </c>
      <c r="N213" s="93"/>
      <c r="O213" s="93"/>
      <c r="P213" s="93"/>
      <c r="Q213" s="93"/>
      <c r="R213" s="93"/>
      <c r="S213" s="89"/>
      <c r="T213" s="89"/>
      <c r="U213" s="96"/>
    </row>
    <row r="214" spans="1:21" ht="21" x14ac:dyDescent="0.45">
      <c r="A214" s="89"/>
      <c r="B214" s="90" t="str">
        <f ca="1">IFERROR(OFFSET(DC[[#Headers],[Code Project]],MATCH(MYCS8[[#This Row],[Project Code and Name ]],DC[Code Project],0),-3),"")</f>
        <v/>
      </c>
      <c r="C214" s="89"/>
      <c r="D214" s="89"/>
      <c r="E214" s="89"/>
      <c r="F214" s="89"/>
      <c r="G214" s="89"/>
      <c r="H214" s="89"/>
      <c r="I214" s="93"/>
      <c r="J214" s="93"/>
      <c r="K214" s="93"/>
      <c r="L214" s="93"/>
      <c r="M214" s="94">
        <f>I214+J214+K214+MYCS8[[#This Row],[Non contractual commitments]]</f>
        <v>0</v>
      </c>
      <c r="N214" s="93"/>
      <c r="O214" s="93"/>
      <c r="P214" s="93"/>
      <c r="Q214" s="93"/>
      <c r="R214" s="93"/>
      <c r="S214" s="89"/>
      <c r="T214" s="89"/>
      <c r="U214" s="96"/>
    </row>
    <row r="215" spans="1:21" ht="21" x14ac:dyDescent="0.45">
      <c r="A215" s="89"/>
      <c r="B215" s="90" t="str">
        <f ca="1">IFERROR(OFFSET(DC[[#Headers],[Code Project]],MATCH(MYCS8[[#This Row],[Project Code and Name ]],DC[Code Project],0),-3),"")</f>
        <v/>
      </c>
      <c r="C215" s="89"/>
      <c r="D215" s="89"/>
      <c r="E215" s="89"/>
      <c r="F215" s="89"/>
      <c r="G215" s="89"/>
      <c r="H215" s="89"/>
      <c r="I215" s="93"/>
      <c r="J215" s="93"/>
      <c r="K215" s="93"/>
      <c r="L215" s="93"/>
      <c r="M215" s="94">
        <f>I215+J215+K215+MYCS8[[#This Row],[Non contractual commitments]]</f>
        <v>0</v>
      </c>
      <c r="N215" s="93"/>
      <c r="O215" s="93"/>
      <c r="P215" s="93"/>
      <c r="Q215" s="93"/>
      <c r="R215" s="93"/>
      <c r="S215" s="89"/>
      <c r="T215" s="89"/>
      <c r="U215" s="96"/>
    </row>
    <row r="216" spans="1:21" ht="21" x14ac:dyDescent="0.45">
      <c r="A216" s="89"/>
      <c r="B216" s="90" t="str">
        <f ca="1">IFERROR(OFFSET(DC[[#Headers],[Code Project]],MATCH(MYCS8[[#This Row],[Project Code and Name ]],DC[Code Project],0),-3),"")</f>
        <v/>
      </c>
      <c r="C216" s="89"/>
      <c r="D216" s="89"/>
      <c r="E216" s="89"/>
      <c r="F216" s="89"/>
      <c r="G216" s="89"/>
      <c r="H216" s="89"/>
      <c r="I216" s="93"/>
      <c r="J216" s="93"/>
      <c r="K216" s="93"/>
      <c r="L216" s="93"/>
      <c r="M216" s="94">
        <f>I216+J216+K216+MYCS8[[#This Row],[Non contractual commitments]]</f>
        <v>0</v>
      </c>
      <c r="N216" s="93"/>
      <c r="O216" s="93"/>
      <c r="P216" s="93"/>
      <c r="Q216" s="93"/>
      <c r="R216" s="93"/>
      <c r="S216" s="89"/>
      <c r="T216" s="89"/>
      <c r="U216" s="96"/>
    </row>
    <row r="217" spans="1:21" ht="21" x14ac:dyDescent="0.45">
      <c r="A217" s="89"/>
      <c r="B217" s="90" t="str">
        <f ca="1">IFERROR(OFFSET(DC[[#Headers],[Code Project]],MATCH(MYCS8[[#This Row],[Project Code and Name ]],DC[Code Project],0),-3),"")</f>
        <v/>
      </c>
      <c r="C217" s="89"/>
      <c r="D217" s="89"/>
      <c r="E217" s="89"/>
      <c r="F217" s="89"/>
      <c r="G217" s="89"/>
      <c r="H217" s="89"/>
      <c r="I217" s="93"/>
      <c r="J217" s="93"/>
      <c r="K217" s="93"/>
      <c r="L217" s="93"/>
      <c r="M217" s="94">
        <f>I217+J217+K217+MYCS8[[#This Row],[Non contractual commitments]]</f>
        <v>0</v>
      </c>
      <c r="N217" s="93"/>
      <c r="O217" s="93"/>
      <c r="P217" s="93"/>
      <c r="Q217" s="93"/>
      <c r="R217" s="93"/>
      <c r="S217" s="89"/>
      <c r="T217" s="89"/>
      <c r="U217" s="96"/>
    </row>
    <row r="218" spans="1:21" ht="21" x14ac:dyDescent="0.45">
      <c r="A218" s="89"/>
      <c r="B218" s="90" t="str">
        <f ca="1">IFERROR(OFFSET(DC[[#Headers],[Code Project]],MATCH(MYCS8[[#This Row],[Project Code and Name ]],DC[Code Project],0),-3),"")</f>
        <v/>
      </c>
      <c r="C218" s="89"/>
      <c r="D218" s="89"/>
      <c r="E218" s="89"/>
      <c r="F218" s="89"/>
      <c r="G218" s="89"/>
      <c r="H218" s="89"/>
      <c r="I218" s="93"/>
      <c r="J218" s="93"/>
      <c r="K218" s="93"/>
      <c r="L218" s="93"/>
      <c r="M218" s="94">
        <f>I218+J218+K218+MYCS8[[#This Row],[Non contractual commitments]]</f>
        <v>0</v>
      </c>
      <c r="N218" s="93"/>
      <c r="O218" s="93"/>
      <c r="P218" s="93"/>
      <c r="Q218" s="93"/>
      <c r="R218" s="93"/>
      <c r="S218" s="89"/>
      <c r="T218" s="89"/>
      <c r="U218" s="96"/>
    </row>
    <row r="219" spans="1:21" ht="21" x14ac:dyDescent="0.45">
      <c r="A219" s="89"/>
      <c r="B219" s="90" t="str">
        <f ca="1">IFERROR(OFFSET(DC[[#Headers],[Code Project]],MATCH(MYCS8[[#This Row],[Project Code and Name ]],DC[Code Project],0),-3),"")</f>
        <v/>
      </c>
      <c r="C219" s="89"/>
      <c r="D219" s="89"/>
      <c r="E219" s="89"/>
      <c r="F219" s="89"/>
      <c r="G219" s="89"/>
      <c r="H219" s="89"/>
      <c r="I219" s="93"/>
      <c r="J219" s="93"/>
      <c r="K219" s="93"/>
      <c r="L219" s="93"/>
      <c r="M219" s="94">
        <f>I219+J219+K219+MYCS8[[#This Row],[Non contractual commitments]]</f>
        <v>0</v>
      </c>
      <c r="N219" s="93"/>
      <c r="O219" s="93"/>
      <c r="P219" s="93"/>
      <c r="Q219" s="93"/>
      <c r="R219" s="93"/>
      <c r="S219" s="89"/>
      <c r="T219" s="89"/>
      <c r="U219" s="96"/>
    </row>
    <row r="220" spans="1:21" ht="21" x14ac:dyDescent="0.45">
      <c r="A220" s="89"/>
      <c r="B220" s="90" t="str">
        <f ca="1">IFERROR(OFFSET(DC[[#Headers],[Code Project]],MATCH(MYCS8[[#This Row],[Project Code and Name ]],DC[Code Project],0),-3),"")</f>
        <v/>
      </c>
      <c r="C220" s="89"/>
      <c r="D220" s="89"/>
      <c r="E220" s="89"/>
      <c r="F220" s="89"/>
      <c r="G220" s="89"/>
      <c r="H220" s="89"/>
      <c r="I220" s="93"/>
      <c r="J220" s="93"/>
      <c r="K220" s="93"/>
      <c r="L220" s="93"/>
      <c r="M220" s="94">
        <f>I220+J220+K220+MYCS8[[#This Row],[Non contractual commitments]]</f>
        <v>0</v>
      </c>
      <c r="N220" s="93"/>
      <c r="O220" s="93"/>
      <c r="P220" s="93"/>
      <c r="Q220" s="93"/>
      <c r="R220" s="93"/>
      <c r="S220" s="89"/>
      <c r="T220" s="89"/>
      <c r="U220" s="96"/>
    </row>
    <row r="221" spans="1:21" ht="21" x14ac:dyDescent="0.45">
      <c r="A221" s="89"/>
      <c r="B221" s="90" t="str">
        <f ca="1">IFERROR(OFFSET(DC[[#Headers],[Code Project]],MATCH(MYCS8[[#This Row],[Project Code and Name ]],DC[Code Project],0),-3),"")</f>
        <v/>
      </c>
      <c r="C221" s="89"/>
      <c r="D221" s="89"/>
      <c r="E221" s="89"/>
      <c r="F221" s="89"/>
      <c r="G221" s="89"/>
      <c r="H221" s="89"/>
      <c r="I221" s="93"/>
      <c r="J221" s="93"/>
      <c r="K221" s="93"/>
      <c r="L221" s="93"/>
      <c r="M221" s="94">
        <f>I221+J221+K221+MYCS8[[#This Row],[Non contractual commitments]]</f>
        <v>0</v>
      </c>
      <c r="N221" s="93"/>
      <c r="O221" s="93"/>
      <c r="P221" s="93"/>
      <c r="Q221" s="93"/>
      <c r="R221" s="93"/>
      <c r="S221" s="89"/>
      <c r="T221" s="89"/>
      <c r="U221" s="96"/>
    </row>
    <row r="222" spans="1:21" ht="21" x14ac:dyDescent="0.45">
      <c r="A222" s="89"/>
      <c r="B222" s="90" t="str">
        <f ca="1">IFERROR(OFFSET(DC[[#Headers],[Code Project]],MATCH(MYCS8[[#This Row],[Project Code and Name ]],DC[Code Project],0),-3),"")</f>
        <v/>
      </c>
      <c r="C222" s="89"/>
      <c r="D222" s="89"/>
      <c r="E222" s="89"/>
      <c r="F222" s="89"/>
      <c r="G222" s="89"/>
      <c r="H222" s="89"/>
      <c r="I222" s="93"/>
      <c r="J222" s="93"/>
      <c r="K222" s="93"/>
      <c r="L222" s="93"/>
      <c r="M222" s="94">
        <f>I222+J222+K222+MYCS8[[#This Row],[Non contractual commitments]]</f>
        <v>0</v>
      </c>
      <c r="N222" s="93"/>
      <c r="O222" s="93"/>
      <c r="P222" s="93"/>
      <c r="Q222" s="93"/>
      <c r="R222" s="93"/>
      <c r="S222" s="89"/>
      <c r="T222" s="89"/>
      <c r="U222" s="96"/>
    </row>
    <row r="223" spans="1:21" ht="21" x14ac:dyDescent="0.45">
      <c r="A223" s="89"/>
      <c r="B223" s="90" t="str">
        <f ca="1">IFERROR(OFFSET(DC[[#Headers],[Code Project]],MATCH(MYCS8[[#This Row],[Project Code and Name ]],DC[Code Project],0),-3),"")</f>
        <v/>
      </c>
      <c r="C223" s="89"/>
      <c r="D223" s="89"/>
      <c r="E223" s="89"/>
      <c r="F223" s="89"/>
      <c r="G223" s="89"/>
      <c r="H223" s="89"/>
      <c r="I223" s="93"/>
      <c r="J223" s="93"/>
      <c r="K223" s="93"/>
      <c r="L223" s="93"/>
      <c r="M223" s="94">
        <f>I223+J223+K223+MYCS8[[#This Row],[Non contractual commitments]]</f>
        <v>0</v>
      </c>
      <c r="N223" s="93"/>
      <c r="O223" s="93"/>
      <c r="P223" s="93"/>
      <c r="Q223" s="93"/>
      <c r="R223" s="93"/>
      <c r="S223" s="89"/>
      <c r="T223" s="89"/>
      <c r="U223" s="96"/>
    </row>
    <row r="224" spans="1:21" ht="21" x14ac:dyDescent="0.45">
      <c r="A224" s="89"/>
      <c r="B224" s="90" t="str">
        <f ca="1">IFERROR(OFFSET(DC[[#Headers],[Code Project]],MATCH(MYCS8[[#This Row],[Project Code and Name ]],DC[Code Project],0),-3),"")</f>
        <v/>
      </c>
      <c r="C224" s="89"/>
      <c r="D224" s="89"/>
      <c r="E224" s="89"/>
      <c r="F224" s="89"/>
      <c r="G224" s="89"/>
      <c r="H224" s="89"/>
      <c r="I224" s="93"/>
      <c r="J224" s="93"/>
      <c r="K224" s="93"/>
      <c r="L224" s="93"/>
      <c r="M224" s="94">
        <f>I224+J224+K224+MYCS8[[#This Row],[Non contractual commitments]]</f>
        <v>0</v>
      </c>
      <c r="N224" s="93"/>
      <c r="O224" s="93"/>
      <c r="P224" s="93"/>
      <c r="Q224" s="93"/>
      <c r="R224" s="93"/>
      <c r="S224" s="89"/>
      <c r="T224" s="89"/>
      <c r="U224" s="96"/>
    </row>
    <row r="225" spans="1:21" ht="21" x14ac:dyDescent="0.45">
      <c r="A225" s="89"/>
      <c r="B225" s="90" t="str">
        <f ca="1">IFERROR(OFFSET(DC[[#Headers],[Code Project]],MATCH(MYCS8[[#This Row],[Project Code and Name ]],DC[Code Project],0),-3),"")</f>
        <v/>
      </c>
      <c r="C225" s="89"/>
      <c r="D225" s="89"/>
      <c r="E225" s="89"/>
      <c r="F225" s="89"/>
      <c r="G225" s="89"/>
      <c r="H225" s="89"/>
      <c r="I225" s="93"/>
      <c r="J225" s="93"/>
      <c r="K225" s="93"/>
      <c r="L225" s="93"/>
      <c r="M225" s="94">
        <f>I225+J225+K225+MYCS8[[#This Row],[Non contractual commitments]]</f>
        <v>0</v>
      </c>
      <c r="N225" s="93"/>
      <c r="O225" s="93"/>
      <c r="P225" s="93"/>
      <c r="Q225" s="93"/>
      <c r="R225" s="93"/>
      <c r="S225" s="89"/>
      <c r="T225" s="89"/>
      <c r="U225" s="96"/>
    </row>
    <row r="226" spans="1:21" ht="21" x14ac:dyDescent="0.45">
      <c r="A226" s="89"/>
      <c r="B226" s="90" t="str">
        <f ca="1">IFERROR(OFFSET(DC[[#Headers],[Code Project]],MATCH(MYCS8[[#This Row],[Project Code and Name ]],DC[Code Project],0),-3),"")</f>
        <v/>
      </c>
      <c r="C226" s="89"/>
      <c r="D226" s="89"/>
      <c r="E226" s="89"/>
      <c r="F226" s="89"/>
      <c r="G226" s="89"/>
      <c r="H226" s="89"/>
      <c r="I226" s="93"/>
      <c r="J226" s="93"/>
      <c r="K226" s="93"/>
      <c r="L226" s="93"/>
      <c r="M226" s="94">
        <f>I226+J226+K226+MYCS8[[#This Row],[Non contractual commitments]]</f>
        <v>0</v>
      </c>
      <c r="N226" s="93"/>
      <c r="O226" s="93"/>
      <c r="P226" s="93"/>
      <c r="Q226" s="93"/>
      <c r="R226" s="93"/>
      <c r="S226" s="89"/>
      <c r="T226" s="89"/>
      <c r="U226" s="96"/>
    </row>
    <row r="227" spans="1:21" ht="21" x14ac:dyDescent="0.45">
      <c r="A227" s="89"/>
      <c r="B227" s="90" t="str">
        <f ca="1">IFERROR(OFFSET(DC[[#Headers],[Code Project]],MATCH(MYCS8[[#This Row],[Project Code and Name ]],DC[Code Project],0),-3),"")</f>
        <v/>
      </c>
      <c r="C227" s="89"/>
      <c r="D227" s="89"/>
      <c r="E227" s="89"/>
      <c r="F227" s="89"/>
      <c r="G227" s="89"/>
      <c r="H227" s="89"/>
      <c r="I227" s="93"/>
      <c r="J227" s="93"/>
      <c r="K227" s="93"/>
      <c r="L227" s="93"/>
      <c r="M227" s="94">
        <f>I227+J227+K227+MYCS8[[#This Row],[Non contractual commitments]]</f>
        <v>0</v>
      </c>
      <c r="N227" s="93"/>
      <c r="O227" s="93"/>
      <c r="P227" s="93"/>
      <c r="Q227" s="93"/>
      <c r="R227" s="93"/>
      <c r="S227" s="89"/>
      <c r="T227" s="89"/>
      <c r="U227" s="96"/>
    </row>
    <row r="228" spans="1:21" ht="21" x14ac:dyDescent="0.45">
      <c r="A228" s="89"/>
      <c r="B228" s="90" t="str">
        <f ca="1">IFERROR(OFFSET(DC[[#Headers],[Code Project]],MATCH(MYCS8[[#This Row],[Project Code and Name ]],DC[Code Project],0),-3),"")</f>
        <v/>
      </c>
      <c r="C228" s="89"/>
      <c r="D228" s="89"/>
      <c r="E228" s="89"/>
      <c r="F228" s="89"/>
      <c r="G228" s="89"/>
      <c r="H228" s="89"/>
      <c r="I228" s="93"/>
      <c r="J228" s="93"/>
      <c r="K228" s="93"/>
      <c r="L228" s="93"/>
      <c r="M228" s="94">
        <f>I228+J228+K228+MYCS8[[#This Row],[Non contractual commitments]]</f>
        <v>0</v>
      </c>
      <c r="N228" s="93"/>
      <c r="O228" s="93"/>
      <c r="P228" s="93"/>
      <c r="Q228" s="93"/>
      <c r="R228" s="93"/>
      <c r="S228" s="89"/>
      <c r="T228" s="89"/>
      <c r="U228" s="96"/>
    </row>
    <row r="229" spans="1:21" ht="21" x14ac:dyDescent="0.45">
      <c r="A229" s="89"/>
      <c r="B229" s="90" t="str">
        <f ca="1">IFERROR(OFFSET(DC[[#Headers],[Code Project]],MATCH(MYCS8[[#This Row],[Project Code and Name ]],DC[Code Project],0),-3),"")</f>
        <v/>
      </c>
      <c r="C229" s="89"/>
      <c r="D229" s="89"/>
      <c r="E229" s="89"/>
      <c r="F229" s="89"/>
      <c r="G229" s="89"/>
      <c r="H229" s="89"/>
      <c r="I229" s="93"/>
      <c r="J229" s="93"/>
      <c r="K229" s="93"/>
      <c r="L229" s="93"/>
      <c r="M229" s="94">
        <f>I229+J229+K229+MYCS8[[#This Row],[Non contractual commitments]]</f>
        <v>0</v>
      </c>
      <c r="N229" s="93"/>
      <c r="O229" s="93"/>
      <c r="P229" s="93"/>
      <c r="Q229" s="93"/>
      <c r="R229" s="93"/>
      <c r="S229" s="89"/>
      <c r="T229" s="89"/>
      <c r="U229" s="96"/>
    </row>
    <row r="230" spans="1:21" ht="21" x14ac:dyDescent="0.45">
      <c r="A230" s="89"/>
      <c r="B230" s="90" t="str">
        <f ca="1">IFERROR(OFFSET(DC[[#Headers],[Code Project]],MATCH(MYCS8[[#This Row],[Project Code and Name ]],DC[Code Project],0),-3),"")</f>
        <v/>
      </c>
      <c r="C230" s="89"/>
      <c r="D230" s="89"/>
      <c r="E230" s="89"/>
      <c r="F230" s="89"/>
      <c r="G230" s="89"/>
      <c r="H230" s="89"/>
      <c r="I230" s="93"/>
      <c r="J230" s="93"/>
      <c r="K230" s="93"/>
      <c r="L230" s="93"/>
      <c r="M230" s="94">
        <f>I230+J230+K230+MYCS8[[#This Row],[Non contractual commitments]]</f>
        <v>0</v>
      </c>
      <c r="N230" s="93"/>
      <c r="O230" s="93"/>
      <c r="P230" s="93"/>
      <c r="Q230" s="93"/>
      <c r="R230" s="93"/>
      <c r="S230" s="89"/>
      <c r="T230" s="89"/>
      <c r="U230" s="96"/>
    </row>
    <row r="231" spans="1:21" ht="21" x14ac:dyDescent="0.45">
      <c r="A231" s="89"/>
      <c r="B231" s="90" t="str">
        <f ca="1">IFERROR(OFFSET(DC[[#Headers],[Code Project]],MATCH(MYCS8[[#This Row],[Project Code and Name ]],DC[Code Project],0),-3),"")</f>
        <v/>
      </c>
      <c r="C231" s="89"/>
      <c r="D231" s="89"/>
      <c r="E231" s="89"/>
      <c r="F231" s="89"/>
      <c r="G231" s="89"/>
      <c r="H231" s="89"/>
      <c r="I231" s="93"/>
      <c r="J231" s="93"/>
      <c r="K231" s="93"/>
      <c r="L231" s="93"/>
      <c r="M231" s="94">
        <f>I231+J231+K231+MYCS8[[#This Row],[Non contractual commitments]]</f>
        <v>0</v>
      </c>
      <c r="N231" s="93"/>
      <c r="O231" s="93"/>
      <c r="P231" s="93"/>
      <c r="Q231" s="93"/>
      <c r="R231" s="93"/>
      <c r="S231" s="89"/>
      <c r="T231" s="89"/>
      <c r="U231" s="96"/>
    </row>
    <row r="232" spans="1:21" ht="21" x14ac:dyDescent="0.45">
      <c r="A232" s="89"/>
      <c r="B232" s="90" t="str">
        <f ca="1">IFERROR(OFFSET(DC[[#Headers],[Code Project]],MATCH(MYCS8[[#This Row],[Project Code and Name ]],DC[Code Project],0),-3),"")</f>
        <v/>
      </c>
      <c r="C232" s="89"/>
      <c r="D232" s="89"/>
      <c r="E232" s="89"/>
      <c r="F232" s="89"/>
      <c r="G232" s="89"/>
      <c r="H232" s="89"/>
      <c r="I232" s="93"/>
      <c r="J232" s="93"/>
      <c r="K232" s="93"/>
      <c r="L232" s="93"/>
      <c r="M232" s="94">
        <f>I232+J232+K232+MYCS8[[#This Row],[Non contractual commitments]]</f>
        <v>0</v>
      </c>
      <c r="N232" s="93"/>
      <c r="O232" s="93"/>
      <c r="P232" s="93"/>
      <c r="Q232" s="93"/>
      <c r="R232" s="93"/>
      <c r="S232" s="89"/>
      <c r="T232" s="89"/>
      <c r="U232" s="96"/>
    </row>
    <row r="233" spans="1:21" ht="21" x14ac:dyDescent="0.45">
      <c r="A233" s="89"/>
      <c r="B233" s="90" t="str">
        <f ca="1">IFERROR(OFFSET(DC[[#Headers],[Code Project]],MATCH(MYCS8[[#This Row],[Project Code and Name ]],DC[Code Project],0),-3),"")</f>
        <v/>
      </c>
      <c r="C233" s="89"/>
      <c r="D233" s="89"/>
      <c r="E233" s="89"/>
      <c r="F233" s="89"/>
      <c r="G233" s="89"/>
      <c r="H233" s="89"/>
      <c r="I233" s="93"/>
      <c r="J233" s="93"/>
      <c r="K233" s="93"/>
      <c r="L233" s="93"/>
      <c r="M233" s="94">
        <f>I233+J233+K233+MYCS8[[#This Row],[Non contractual commitments]]</f>
        <v>0</v>
      </c>
      <c r="N233" s="93"/>
      <c r="O233" s="93"/>
      <c r="P233" s="93"/>
      <c r="Q233" s="93"/>
      <c r="R233" s="93"/>
      <c r="S233" s="89"/>
      <c r="T233" s="89"/>
      <c r="U233" s="96"/>
    </row>
    <row r="234" spans="1:21" ht="21" x14ac:dyDescent="0.45">
      <c r="A234" s="89"/>
      <c r="B234" s="90" t="str">
        <f ca="1">IFERROR(OFFSET(DC[[#Headers],[Code Project]],MATCH(MYCS8[[#This Row],[Project Code and Name ]],DC[Code Project],0),-3),"")</f>
        <v/>
      </c>
      <c r="C234" s="89"/>
      <c r="D234" s="89"/>
      <c r="E234" s="89"/>
      <c r="F234" s="89"/>
      <c r="G234" s="89"/>
      <c r="H234" s="89"/>
      <c r="I234" s="93"/>
      <c r="J234" s="93"/>
      <c r="K234" s="93"/>
      <c r="L234" s="93"/>
      <c r="M234" s="94">
        <f>I234+J234+K234+MYCS8[[#This Row],[Non contractual commitments]]</f>
        <v>0</v>
      </c>
      <c r="N234" s="93"/>
      <c r="O234" s="93"/>
      <c r="P234" s="93"/>
      <c r="Q234" s="93"/>
      <c r="R234" s="93"/>
      <c r="S234" s="89"/>
      <c r="T234" s="89"/>
      <c r="U234" s="96"/>
    </row>
    <row r="235" spans="1:21" ht="21" x14ac:dyDescent="0.45">
      <c r="A235" s="89"/>
      <c r="B235" s="90" t="str">
        <f ca="1">IFERROR(OFFSET(DC[[#Headers],[Code Project]],MATCH(MYCS8[[#This Row],[Project Code and Name ]],DC[Code Project],0),-3),"")</f>
        <v/>
      </c>
      <c r="C235" s="89"/>
      <c r="D235" s="89"/>
      <c r="E235" s="89"/>
      <c r="F235" s="89"/>
      <c r="G235" s="89"/>
      <c r="H235" s="89"/>
      <c r="I235" s="93"/>
      <c r="J235" s="93"/>
      <c r="K235" s="93"/>
      <c r="L235" s="93"/>
      <c r="M235" s="94">
        <f>I235+J235+K235+MYCS8[[#This Row],[Non contractual commitments]]</f>
        <v>0</v>
      </c>
      <c r="N235" s="93"/>
      <c r="O235" s="93"/>
      <c r="P235" s="93"/>
      <c r="Q235" s="93"/>
      <c r="R235" s="93"/>
      <c r="S235" s="89"/>
      <c r="T235" s="89"/>
      <c r="U235" s="96"/>
    </row>
    <row r="236" spans="1:21" ht="21" x14ac:dyDescent="0.45">
      <c r="A236" s="89"/>
      <c r="B236" s="90" t="str">
        <f ca="1">IFERROR(OFFSET(DC[[#Headers],[Code Project]],MATCH(MYCS8[[#This Row],[Project Code and Name ]],DC[Code Project],0),-3),"")</f>
        <v/>
      </c>
      <c r="C236" s="89"/>
      <c r="D236" s="89"/>
      <c r="E236" s="89"/>
      <c r="F236" s="89"/>
      <c r="G236" s="89"/>
      <c r="H236" s="89"/>
      <c r="I236" s="93"/>
      <c r="J236" s="93"/>
      <c r="K236" s="93"/>
      <c r="L236" s="93"/>
      <c r="M236" s="94">
        <f>I236+J236+K236+MYCS8[[#This Row],[Non contractual commitments]]</f>
        <v>0</v>
      </c>
      <c r="N236" s="93"/>
      <c r="O236" s="93"/>
      <c r="P236" s="93"/>
      <c r="Q236" s="93"/>
      <c r="R236" s="93"/>
      <c r="S236" s="89"/>
      <c r="T236" s="89"/>
      <c r="U236" s="96"/>
    </row>
    <row r="237" spans="1:21" ht="21" x14ac:dyDescent="0.45">
      <c r="A237" s="89"/>
      <c r="B237" s="90" t="str">
        <f ca="1">IFERROR(OFFSET(DC[[#Headers],[Code Project]],MATCH(MYCS8[[#This Row],[Project Code and Name ]],DC[Code Project],0),-3),"")</f>
        <v/>
      </c>
      <c r="C237" s="89"/>
      <c r="D237" s="89"/>
      <c r="E237" s="89"/>
      <c r="F237" s="89"/>
      <c r="G237" s="89"/>
      <c r="H237" s="89"/>
      <c r="I237" s="93"/>
      <c r="J237" s="93"/>
      <c r="K237" s="93"/>
      <c r="L237" s="93"/>
      <c r="M237" s="94">
        <f>I237+J237+K237+MYCS8[[#This Row],[Non contractual commitments]]</f>
        <v>0</v>
      </c>
      <c r="N237" s="93"/>
      <c r="O237" s="93"/>
      <c r="P237" s="93"/>
      <c r="Q237" s="93"/>
      <c r="R237" s="93"/>
      <c r="S237" s="89"/>
      <c r="T237" s="89"/>
      <c r="U237" s="96"/>
    </row>
    <row r="238" spans="1:21" ht="21" x14ac:dyDescent="0.45">
      <c r="A238" s="89"/>
      <c r="B238" s="90" t="str">
        <f ca="1">IFERROR(OFFSET(DC[[#Headers],[Code Project]],MATCH(MYCS8[[#This Row],[Project Code and Name ]],DC[Code Project],0),-3),"")</f>
        <v/>
      </c>
      <c r="C238" s="89"/>
      <c r="D238" s="89"/>
      <c r="E238" s="89"/>
      <c r="F238" s="89"/>
      <c r="G238" s="89"/>
      <c r="H238" s="89"/>
      <c r="I238" s="93"/>
      <c r="J238" s="93"/>
      <c r="K238" s="93"/>
      <c r="L238" s="93"/>
      <c r="M238" s="94">
        <f>I238+J238+K238+MYCS8[[#This Row],[Non contractual commitments]]</f>
        <v>0</v>
      </c>
      <c r="N238" s="93"/>
      <c r="O238" s="93"/>
      <c r="P238" s="93"/>
      <c r="Q238" s="93"/>
      <c r="R238" s="93"/>
      <c r="S238" s="89"/>
      <c r="T238" s="89"/>
      <c r="U238" s="96"/>
    </row>
    <row r="239" spans="1:21" ht="21" x14ac:dyDescent="0.45">
      <c r="A239" s="89"/>
      <c r="B239" s="90" t="str">
        <f ca="1">IFERROR(OFFSET(DC[[#Headers],[Code Project]],MATCH(MYCS8[[#This Row],[Project Code and Name ]],DC[Code Project],0),-3),"")</f>
        <v/>
      </c>
      <c r="C239" s="89"/>
      <c r="D239" s="89"/>
      <c r="E239" s="89"/>
      <c r="F239" s="89"/>
      <c r="G239" s="89"/>
      <c r="H239" s="89"/>
      <c r="I239" s="93"/>
      <c r="J239" s="93"/>
      <c r="K239" s="93"/>
      <c r="L239" s="93"/>
      <c r="M239" s="94">
        <f>I239+J239+K239+MYCS8[[#This Row],[Non contractual commitments]]</f>
        <v>0</v>
      </c>
      <c r="N239" s="93"/>
      <c r="O239" s="93"/>
      <c r="P239" s="93"/>
      <c r="Q239" s="93"/>
      <c r="R239" s="93"/>
      <c r="S239" s="89"/>
      <c r="T239" s="89"/>
      <c r="U239" s="96"/>
    </row>
    <row r="240" spans="1:21" ht="21" x14ac:dyDescent="0.45">
      <c r="A240" s="89"/>
      <c r="B240" s="90" t="str">
        <f ca="1">IFERROR(OFFSET(DC[[#Headers],[Code Project]],MATCH(MYCS8[[#This Row],[Project Code and Name ]],DC[Code Project],0),-3),"")</f>
        <v/>
      </c>
      <c r="C240" s="89"/>
      <c r="D240" s="89"/>
      <c r="E240" s="89"/>
      <c r="F240" s="89"/>
      <c r="G240" s="89"/>
      <c r="H240" s="89"/>
      <c r="I240" s="93"/>
      <c r="J240" s="93"/>
      <c r="K240" s="93"/>
      <c r="L240" s="93"/>
      <c r="M240" s="94">
        <f>I240+J240+K240+MYCS8[[#This Row],[Non contractual commitments]]</f>
        <v>0</v>
      </c>
      <c r="N240" s="93"/>
      <c r="O240" s="93"/>
      <c r="P240" s="93"/>
      <c r="Q240" s="93"/>
      <c r="R240" s="93"/>
      <c r="S240" s="89"/>
      <c r="T240" s="89"/>
      <c r="U240" s="96"/>
    </row>
    <row r="241" spans="1:21" ht="21" x14ac:dyDescent="0.45">
      <c r="A241" s="89"/>
      <c r="B241" s="90" t="str">
        <f ca="1">IFERROR(OFFSET(DC[[#Headers],[Code Project]],MATCH(MYCS8[[#This Row],[Project Code and Name ]],DC[Code Project],0),-3),"")</f>
        <v/>
      </c>
      <c r="C241" s="89"/>
      <c r="D241" s="89"/>
      <c r="E241" s="89"/>
      <c r="F241" s="89"/>
      <c r="G241" s="89"/>
      <c r="H241" s="89"/>
      <c r="I241" s="93"/>
      <c r="J241" s="93"/>
      <c r="K241" s="93"/>
      <c r="L241" s="93"/>
      <c r="M241" s="94">
        <f>I241+J241+K241+MYCS8[[#This Row],[Non contractual commitments]]</f>
        <v>0</v>
      </c>
      <c r="N241" s="93"/>
      <c r="O241" s="93"/>
      <c r="P241" s="93"/>
      <c r="Q241" s="93"/>
      <c r="R241" s="93"/>
      <c r="S241" s="89"/>
      <c r="T241" s="89"/>
      <c r="U241" s="96"/>
    </row>
    <row r="242" spans="1:21" ht="21" x14ac:dyDescent="0.45">
      <c r="A242" s="89"/>
      <c r="B242" s="90" t="str">
        <f ca="1">IFERROR(OFFSET(DC[[#Headers],[Code Project]],MATCH(MYCS8[[#This Row],[Project Code and Name ]],DC[Code Project],0),-3),"")</f>
        <v/>
      </c>
      <c r="C242" s="89"/>
      <c r="D242" s="89"/>
      <c r="E242" s="89"/>
      <c r="F242" s="89"/>
      <c r="G242" s="89"/>
      <c r="H242" s="89"/>
      <c r="I242" s="93"/>
      <c r="J242" s="93"/>
      <c r="K242" s="93"/>
      <c r="L242" s="93"/>
      <c r="M242" s="94">
        <f>I242+J242+K242+MYCS8[[#This Row],[Non contractual commitments]]</f>
        <v>0</v>
      </c>
      <c r="N242" s="93"/>
      <c r="O242" s="93"/>
      <c r="P242" s="93"/>
      <c r="Q242" s="93"/>
      <c r="R242" s="93"/>
      <c r="S242" s="89"/>
      <c r="T242" s="89"/>
      <c r="U242" s="96"/>
    </row>
    <row r="243" spans="1:21" ht="21" x14ac:dyDescent="0.45">
      <c r="A243" s="89"/>
      <c r="B243" s="90" t="str">
        <f ca="1">IFERROR(OFFSET(DC[[#Headers],[Code Project]],MATCH(MYCS8[[#This Row],[Project Code and Name ]],DC[Code Project],0),-3),"")</f>
        <v/>
      </c>
      <c r="C243" s="89"/>
      <c r="D243" s="89"/>
      <c r="E243" s="89"/>
      <c r="F243" s="89"/>
      <c r="G243" s="89"/>
      <c r="H243" s="89"/>
      <c r="I243" s="93"/>
      <c r="J243" s="93"/>
      <c r="K243" s="93"/>
      <c r="L243" s="93"/>
      <c r="M243" s="94">
        <f>I243+J243+K243+MYCS8[[#This Row],[Non contractual commitments]]</f>
        <v>0</v>
      </c>
      <c r="N243" s="93"/>
      <c r="O243" s="93"/>
      <c r="P243" s="93"/>
      <c r="Q243" s="93"/>
      <c r="R243" s="93"/>
      <c r="S243" s="89"/>
      <c r="T243" s="89"/>
      <c r="U243" s="96"/>
    </row>
    <row r="244" spans="1:21" ht="21" x14ac:dyDescent="0.45">
      <c r="A244" s="89"/>
      <c r="B244" s="90" t="str">
        <f ca="1">IFERROR(OFFSET(DC[[#Headers],[Code Project]],MATCH(MYCS8[[#This Row],[Project Code and Name ]],DC[Code Project],0),-3),"")</f>
        <v/>
      </c>
      <c r="C244" s="89"/>
      <c r="D244" s="89"/>
      <c r="E244" s="89"/>
      <c r="F244" s="89"/>
      <c r="G244" s="89"/>
      <c r="H244" s="89"/>
      <c r="I244" s="93"/>
      <c r="J244" s="93"/>
      <c r="K244" s="93"/>
      <c r="L244" s="93"/>
      <c r="M244" s="94">
        <f>I244+J244+K244+MYCS8[[#This Row],[Non contractual commitments]]</f>
        <v>0</v>
      </c>
      <c r="N244" s="93"/>
      <c r="O244" s="93"/>
      <c r="P244" s="93"/>
      <c r="Q244" s="93"/>
      <c r="R244" s="93"/>
      <c r="S244" s="89"/>
      <c r="T244" s="89"/>
      <c r="U244" s="96"/>
    </row>
    <row r="245" spans="1:21" ht="21" x14ac:dyDescent="0.45">
      <c r="A245" s="89"/>
      <c r="B245" s="90" t="str">
        <f ca="1">IFERROR(OFFSET(DC[[#Headers],[Code Project]],MATCH(MYCS8[[#This Row],[Project Code and Name ]],DC[Code Project],0),-3),"")</f>
        <v/>
      </c>
      <c r="C245" s="89"/>
      <c r="D245" s="89"/>
      <c r="E245" s="89"/>
      <c r="F245" s="89"/>
      <c r="G245" s="89"/>
      <c r="H245" s="89"/>
      <c r="I245" s="93"/>
      <c r="J245" s="93"/>
      <c r="K245" s="93"/>
      <c r="L245" s="93"/>
      <c r="M245" s="94">
        <f>I245+J245+K245+MYCS8[[#This Row],[Non contractual commitments]]</f>
        <v>0</v>
      </c>
      <c r="N245" s="93"/>
      <c r="O245" s="93"/>
      <c r="P245" s="93"/>
      <c r="Q245" s="93"/>
      <c r="R245" s="93"/>
      <c r="S245" s="89"/>
      <c r="T245" s="89"/>
      <c r="U245" s="96"/>
    </row>
    <row r="246" spans="1:21" ht="21" x14ac:dyDescent="0.45">
      <c r="A246" s="89"/>
      <c r="B246" s="90" t="str">
        <f ca="1">IFERROR(OFFSET(DC[[#Headers],[Code Project]],MATCH(MYCS8[[#This Row],[Project Code and Name ]],DC[Code Project],0),-3),"")</f>
        <v/>
      </c>
      <c r="C246" s="89"/>
      <c r="D246" s="89"/>
      <c r="E246" s="89"/>
      <c r="F246" s="89"/>
      <c r="G246" s="89"/>
      <c r="H246" s="89"/>
      <c r="I246" s="93"/>
      <c r="J246" s="93"/>
      <c r="K246" s="93"/>
      <c r="L246" s="93"/>
      <c r="M246" s="94">
        <f>I246+J246+K246+MYCS8[[#This Row],[Non contractual commitments]]</f>
        <v>0</v>
      </c>
      <c r="N246" s="93"/>
      <c r="O246" s="93"/>
      <c r="P246" s="93"/>
      <c r="Q246" s="93"/>
      <c r="R246" s="93"/>
      <c r="S246" s="89"/>
      <c r="T246" s="89"/>
      <c r="U246" s="96"/>
    </row>
    <row r="247" spans="1:21" ht="21" x14ac:dyDescent="0.45">
      <c r="A247" s="89"/>
      <c r="B247" s="90" t="str">
        <f ca="1">IFERROR(OFFSET(DC[[#Headers],[Code Project]],MATCH(MYCS8[[#This Row],[Project Code and Name ]],DC[Code Project],0),-3),"")</f>
        <v/>
      </c>
      <c r="C247" s="89"/>
      <c r="D247" s="89"/>
      <c r="E247" s="89"/>
      <c r="F247" s="89"/>
      <c r="G247" s="89"/>
      <c r="H247" s="89"/>
      <c r="I247" s="93"/>
      <c r="J247" s="93"/>
      <c r="K247" s="93"/>
      <c r="L247" s="93"/>
      <c r="M247" s="94">
        <f>I247+J247+K247+MYCS8[[#This Row],[Non contractual commitments]]</f>
        <v>0</v>
      </c>
      <c r="N247" s="93"/>
      <c r="O247" s="93"/>
      <c r="P247" s="93"/>
      <c r="Q247" s="93"/>
      <c r="R247" s="93"/>
      <c r="S247" s="89"/>
      <c r="T247" s="89"/>
      <c r="U247" s="96"/>
    </row>
    <row r="248" spans="1:21" ht="21" x14ac:dyDescent="0.45">
      <c r="A248" s="89"/>
      <c r="B248" s="90" t="str">
        <f ca="1">IFERROR(OFFSET(DC[[#Headers],[Code Project]],MATCH(MYCS8[[#This Row],[Project Code and Name ]],DC[Code Project],0),-3),"")</f>
        <v/>
      </c>
      <c r="C248" s="89"/>
      <c r="D248" s="89"/>
      <c r="E248" s="89"/>
      <c r="F248" s="89"/>
      <c r="G248" s="89"/>
      <c r="H248" s="89"/>
      <c r="I248" s="93"/>
      <c r="J248" s="93"/>
      <c r="K248" s="93"/>
      <c r="L248" s="93"/>
      <c r="M248" s="94">
        <f>I248+J248+K248+MYCS8[[#This Row],[Non contractual commitments]]</f>
        <v>0</v>
      </c>
      <c r="N248" s="93"/>
      <c r="O248" s="93"/>
      <c r="P248" s="93"/>
      <c r="Q248" s="93"/>
      <c r="R248" s="93"/>
      <c r="S248" s="89"/>
      <c r="T248" s="89"/>
      <c r="U248" s="96"/>
    </row>
    <row r="249" spans="1:21" ht="21" x14ac:dyDescent="0.45">
      <c r="A249" s="89"/>
      <c r="B249" s="90" t="str">
        <f ca="1">IFERROR(OFFSET(DC[[#Headers],[Code Project]],MATCH(MYCS8[[#This Row],[Project Code and Name ]],DC[Code Project],0),-3),"")</f>
        <v/>
      </c>
      <c r="C249" s="89"/>
      <c r="D249" s="89"/>
      <c r="E249" s="89"/>
      <c r="F249" s="89"/>
      <c r="G249" s="89"/>
      <c r="H249" s="89"/>
      <c r="I249" s="93"/>
      <c r="J249" s="93"/>
      <c r="K249" s="93"/>
      <c r="L249" s="93"/>
      <c r="M249" s="94">
        <f>I249+J249+K249+MYCS8[[#This Row],[Non contractual commitments]]</f>
        <v>0</v>
      </c>
      <c r="N249" s="93"/>
      <c r="O249" s="93"/>
      <c r="P249" s="93"/>
      <c r="Q249" s="93"/>
      <c r="R249" s="93"/>
      <c r="S249" s="89"/>
      <c r="T249" s="89"/>
      <c r="U249" s="96"/>
    </row>
    <row r="250" spans="1:21" ht="21" x14ac:dyDescent="0.45">
      <c r="A250" s="89"/>
      <c r="B250" s="90" t="str">
        <f ca="1">IFERROR(OFFSET(DC[[#Headers],[Code Project]],MATCH(MYCS8[[#This Row],[Project Code and Name ]],DC[Code Project],0),-3),"")</f>
        <v/>
      </c>
      <c r="C250" s="89"/>
      <c r="D250" s="89"/>
      <c r="E250" s="89"/>
      <c r="F250" s="89"/>
      <c r="G250" s="89"/>
      <c r="H250" s="89"/>
      <c r="I250" s="93"/>
      <c r="J250" s="93"/>
      <c r="K250" s="93"/>
      <c r="L250" s="93"/>
      <c r="M250" s="94">
        <f>I250+J250+K250+MYCS8[[#This Row],[Non contractual commitments]]</f>
        <v>0</v>
      </c>
      <c r="N250" s="93"/>
      <c r="O250" s="93"/>
      <c r="P250" s="93"/>
      <c r="Q250" s="93"/>
      <c r="R250" s="93"/>
      <c r="S250" s="89"/>
      <c r="T250" s="89"/>
      <c r="U250" s="96"/>
    </row>
    <row r="251" spans="1:21" ht="21" x14ac:dyDescent="0.45">
      <c r="A251" s="89"/>
      <c r="B251" s="90" t="str">
        <f ca="1">IFERROR(OFFSET(DC[[#Headers],[Code Project]],MATCH(MYCS8[[#This Row],[Project Code and Name ]],DC[Code Project],0),-3),"")</f>
        <v/>
      </c>
      <c r="C251" s="89"/>
      <c r="D251" s="89"/>
      <c r="E251" s="89"/>
      <c r="F251" s="89"/>
      <c r="G251" s="89"/>
      <c r="H251" s="89"/>
      <c r="I251" s="93"/>
      <c r="J251" s="93"/>
      <c r="K251" s="93"/>
      <c r="L251" s="93"/>
      <c r="M251" s="94">
        <f>I251+J251+K251+MYCS8[[#This Row],[Non contractual commitments]]</f>
        <v>0</v>
      </c>
      <c r="N251" s="93"/>
      <c r="O251" s="93"/>
      <c r="P251" s="93"/>
      <c r="Q251" s="93"/>
      <c r="R251" s="93"/>
      <c r="S251" s="89"/>
      <c r="T251" s="89"/>
      <c r="U251" s="96"/>
    </row>
    <row r="252" spans="1:21" ht="21" x14ac:dyDescent="0.45">
      <c r="A252" s="89"/>
      <c r="B252" s="90" t="str">
        <f ca="1">IFERROR(OFFSET(DC[[#Headers],[Code Project]],MATCH(MYCS8[[#This Row],[Project Code and Name ]],DC[Code Project],0),-3),"")</f>
        <v/>
      </c>
      <c r="C252" s="89"/>
      <c r="D252" s="89"/>
      <c r="E252" s="89"/>
      <c r="F252" s="89"/>
      <c r="G252" s="89"/>
      <c r="H252" s="89"/>
      <c r="I252" s="93"/>
      <c r="J252" s="93"/>
      <c r="K252" s="93"/>
      <c r="L252" s="93"/>
      <c r="M252" s="94">
        <f>I252+J252+K252+MYCS8[[#This Row],[Non contractual commitments]]</f>
        <v>0</v>
      </c>
      <c r="N252" s="93"/>
      <c r="O252" s="93"/>
      <c r="P252" s="93"/>
      <c r="Q252" s="93"/>
      <c r="R252" s="93"/>
      <c r="S252" s="89"/>
      <c r="T252" s="89"/>
      <c r="U252" s="96"/>
    </row>
    <row r="253" spans="1:21" ht="21" x14ac:dyDescent="0.45">
      <c r="A253" s="89"/>
      <c r="B253" s="90" t="str">
        <f ca="1">IFERROR(OFFSET(DC[[#Headers],[Code Project]],MATCH(MYCS8[[#This Row],[Project Code and Name ]],DC[Code Project],0),-3),"")</f>
        <v/>
      </c>
      <c r="C253" s="89"/>
      <c r="D253" s="89"/>
      <c r="E253" s="89"/>
      <c r="F253" s="89"/>
      <c r="G253" s="89"/>
      <c r="H253" s="89"/>
      <c r="I253" s="93"/>
      <c r="J253" s="93"/>
      <c r="K253" s="93"/>
      <c r="L253" s="93"/>
      <c r="M253" s="94">
        <f>I253+J253+K253+MYCS8[[#This Row],[Non contractual commitments]]</f>
        <v>0</v>
      </c>
      <c r="N253" s="93"/>
      <c r="O253" s="93"/>
      <c r="P253" s="93"/>
      <c r="Q253" s="93"/>
      <c r="R253" s="93"/>
      <c r="S253" s="89"/>
      <c r="T253" s="89"/>
      <c r="U253" s="96"/>
    </row>
    <row r="254" spans="1:21" ht="21" x14ac:dyDescent="0.45">
      <c r="A254" s="89"/>
      <c r="B254" s="90" t="str">
        <f ca="1">IFERROR(OFFSET(DC[[#Headers],[Code Project]],MATCH(MYCS8[[#This Row],[Project Code and Name ]],DC[Code Project],0),-3),"")</f>
        <v/>
      </c>
      <c r="C254" s="89"/>
      <c r="D254" s="89"/>
      <c r="E254" s="89"/>
      <c r="F254" s="89"/>
      <c r="G254" s="89"/>
      <c r="H254" s="89"/>
      <c r="I254" s="93"/>
      <c r="J254" s="93"/>
      <c r="K254" s="93"/>
      <c r="L254" s="93"/>
      <c r="M254" s="94">
        <f>I254+J254+K254+MYCS8[[#This Row],[Non contractual commitments]]</f>
        <v>0</v>
      </c>
      <c r="N254" s="93"/>
      <c r="O254" s="93"/>
      <c r="P254" s="93"/>
      <c r="Q254" s="93"/>
      <c r="R254" s="93"/>
      <c r="S254" s="89"/>
      <c r="T254" s="89"/>
      <c r="U254" s="96"/>
    </row>
    <row r="255" spans="1:21" ht="21" x14ac:dyDescent="0.45">
      <c r="A255" s="89"/>
      <c r="B255" s="90" t="str">
        <f ca="1">IFERROR(OFFSET(DC[[#Headers],[Code Project]],MATCH(MYCS8[[#This Row],[Project Code and Name ]],DC[Code Project],0),-3),"")</f>
        <v/>
      </c>
      <c r="C255" s="89"/>
      <c r="D255" s="89"/>
      <c r="E255" s="89"/>
      <c r="F255" s="89"/>
      <c r="G255" s="89"/>
      <c r="H255" s="89"/>
      <c r="I255" s="93"/>
      <c r="J255" s="93"/>
      <c r="K255" s="93"/>
      <c r="L255" s="93"/>
      <c r="M255" s="94">
        <f>I255+J255+K255+MYCS8[[#This Row],[Non contractual commitments]]</f>
        <v>0</v>
      </c>
      <c r="N255" s="93"/>
      <c r="O255" s="93"/>
      <c r="P255" s="93"/>
      <c r="Q255" s="93"/>
      <c r="R255" s="93"/>
      <c r="S255" s="89"/>
      <c r="T255" s="89"/>
      <c r="U255" s="96"/>
    </row>
    <row r="256" spans="1:21" ht="21" x14ac:dyDescent="0.45">
      <c r="A256" s="89"/>
      <c r="B256" s="90" t="str">
        <f ca="1">IFERROR(OFFSET(DC[[#Headers],[Code Project]],MATCH(MYCS8[[#This Row],[Project Code and Name ]],DC[Code Project],0),-3),"")</f>
        <v/>
      </c>
      <c r="C256" s="89"/>
      <c r="D256" s="89"/>
      <c r="E256" s="89"/>
      <c r="F256" s="89"/>
      <c r="G256" s="89"/>
      <c r="H256" s="89"/>
      <c r="I256" s="93"/>
      <c r="J256" s="93"/>
      <c r="K256" s="93"/>
      <c r="L256" s="93"/>
      <c r="M256" s="94">
        <f>I256+J256+K256+MYCS8[[#This Row],[Non contractual commitments]]</f>
        <v>0</v>
      </c>
      <c r="N256" s="93"/>
      <c r="O256" s="93"/>
      <c r="P256" s="93"/>
      <c r="Q256" s="93"/>
      <c r="R256" s="93"/>
      <c r="S256" s="89"/>
      <c r="T256" s="89"/>
      <c r="U256" s="96"/>
    </row>
    <row r="257" spans="1:21" ht="21" x14ac:dyDescent="0.45">
      <c r="A257" s="89"/>
      <c r="B257" s="90" t="str">
        <f ca="1">IFERROR(OFFSET(DC[[#Headers],[Code Project]],MATCH(MYCS8[[#This Row],[Project Code and Name ]],DC[Code Project],0),-3),"")</f>
        <v/>
      </c>
      <c r="C257" s="89"/>
      <c r="D257" s="89"/>
      <c r="E257" s="89"/>
      <c r="F257" s="89"/>
      <c r="G257" s="89"/>
      <c r="H257" s="89"/>
      <c r="I257" s="93"/>
      <c r="J257" s="93"/>
      <c r="K257" s="93"/>
      <c r="L257" s="93"/>
      <c r="M257" s="94">
        <f>I257+J257+K257+MYCS8[[#This Row],[Non contractual commitments]]</f>
        <v>0</v>
      </c>
      <c r="N257" s="93"/>
      <c r="O257" s="93"/>
      <c r="P257" s="93"/>
      <c r="Q257" s="93"/>
      <c r="R257" s="93"/>
      <c r="S257" s="89"/>
      <c r="T257" s="89"/>
      <c r="U257" s="96"/>
    </row>
    <row r="258" spans="1:21" ht="21" x14ac:dyDescent="0.45">
      <c r="A258" s="89"/>
      <c r="B258" s="90" t="str">
        <f ca="1">IFERROR(OFFSET(DC[[#Headers],[Code Project]],MATCH(MYCS8[[#This Row],[Project Code and Name ]],DC[Code Project],0),-3),"")</f>
        <v/>
      </c>
      <c r="C258" s="89"/>
      <c r="D258" s="89"/>
      <c r="E258" s="89"/>
      <c r="F258" s="89"/>
      <c r="G258" s="89"/>
      <c r="H258" s="89"/>
      <c r="I258" s="93"/>
      <c r="J258" s="93"/>
      <c r="K258" s="93"/>
      <c r="L258" s="93"/>
      <c r="M258" s="94">
        <f>I258+J258+K258+MYCS8[[#This Row],[Non contractual commitments]]</f>
        <v>0</v>
      </c>
      <c r="N258" s="93"/>
      <c r="O258" s="93"/>
      <c r="P258" s="93"/>
      <c r="Q258" s="93"/>
      <c r="R258" s="93"/>
      <c r="S258" s="89"/>
      <c r="T258" s="89"/>
      <c r="U258" s="96"/>
    </row>
    <row r="259" spans="1:21" ht="21" x14ac:dyDescent="0.45">
      <c r="A259" s="89"/>
      <c r="B259" s="90" t="str">
        <f ca="1">IFERROR(OFFSET(DC[[#Headers],[Code Project]],MATCH(MYCS8[[#This Row],[Project Code and Name ]],DC[Code Project],0),-3),"")</f>
        <v/>
      </c>
      <c r="C259" s="89"/>
      <c r="D259" s="89"/>
      <c r="E259" s="89"/>
      <c r="F259" s="89"/>
      <c r="G259" s="89"/>
      <c r="H259" s="89"/>
      <c r="I259" s="93"/>
      <c r="J259" s="93"/>
      <c r="K259" s="93"/>
      <c r="L259" s="93"/>
      <c r="M259" s="94">
        <f>I259+J259+K259+MYCS8[[#This Row],[Non contractual commitments]]</f>
        <v>0</v>
      </c>
      <c r="N259" s="93"/>
      <c r="O259" s="93"/>
      <c r="P259" s="93"/>
      <c r="Q259" s="93"/>
      <c r="R259" s="93"/>
      <c r="S259" s="89"/>
      <c r="T259" s="89"/>
      <c r="U259" s="96"/>
    </row>
    <row r="260" spans="1:21" ht="21" x14ac:dyDescent="0.45">
      <c r="A260" s="89"/>
      <c r="B260" s="90" t="str">
        <f ca="1">IFERROR(OFFSET(DC[[#Headers],[Code Project]],MATCH(MYCS8[[#This Row],[Project Code and Name ]],DC[Code Project],0),-3),"")</f>
        <v/>
      </c>
      <c r="C260" s="89"/>
      <c r="D260" s="89"/>
      <c r="E260" s="89"/>
      <c r="F260" s="89"/>
      <c r="G260" s="89"/>
      <c r="H260" s="89"/>
      <c r="I260" s="93"/>
      <c r="J260" s="93"/>
      <c r="K260" s="93"/>
      <c r="L260" s="93"/>
      <c r="M260" s="94">
        <f>I260+J260+K260+MYCS8[[#This Row],[Non contractual commitments]]</f>
        <v>0</v>
      </c>
      <c r="N260" s="93"/>
      <c r="O260" s="93"/>
      <c r="P260" s="93"/>
      <c r="Q260" s="93"/>
      <c r="R260" s="93"/>
      <c r="S260" s="89"/>
      <c r="T260" s="89"/>
      <c r="U260" s="96"/>
    </row>
    <row r="261" spans="1:21" ht="21" x14ac:dyDescent="0.45">
      <c r="A261" s="89"/>
      <c r="B261" s="90" t="str">
        <f ca="1">IFERROR(OFFSET(DC[[#Headers],[Code Project]],MATCH(MYCS8[[#This Row],[Project Code and Name ]],DC[Code Project],0),-3),"")</f>
        <v/>
      </c>
      <c r="C261" s="89"/>
      <c r="D261" s="89"/>
      <c r="E261" s="89"/>
      <c r="F261" s="89"/>
      <c r="G261" s="89"/>
      <c r="H261" s="89"/>
      <c r="I261" s="93"/>
      <c r="J261" s="93"/>
      <c r="K261" s="93"/>
      <c r="L261" s="93"/>
      <c r="M261" s="94">
        <f>I261+J261+K261+MYCS8[[#This Row],[Non contractual commitments]]</f>
        <v>0</v>
      </c>
      <c r="N261" s="93"/>
      <c r="O261" s="93"/>
      <c r="P261" s="93"/>
      <c r="Q261" s="93"/>
      <c r="R261" s="93"/>
      <c r="S261" s="89"/>
      <c r="T261" s="89"/>
      <c r="U261" s="96"/>
    </row>
    <row r="262" spans="1:21" ht="21" x14ac:dyDescent="0.45">
      <c r="A262" s="89"/>
      <c r="B262" s="90" t="str">
        <f ca="1">IFERROR(OFFSET(DC[[#Headers],[Code Project]],MATCH(MYCS8[[#This Row],[Project Code and Name ]],DC[Code Project],0),-3),"")</f>
        <v/>
      </c>
      <c r="C262" s="89"/>
      <c r="D262" s="89"/>
      <c r="E262" s="89"/>
      <c r="F262" s="89"/>
      <c r="G262" s="89"/>
      <c r="H262" s="89"/>
      <c r="I262" s="93"/>
      <c r="J262" s="93"/>
      <c r="K262" s="93"/>
      <c r="L262" s="93"/>
      <c r="M262" s="94">
        <f>I262+J262+K262+MYCS8[[#This Row],[Non contractual commitments]]</f>
        <v>0</v>
      </c>
      <c r="N262" s="93"/>
      <c r="O262" s="93"/>
      <c r="P262" s="93"/>
      <c r="Q262" s="93"/>
      <c r="R262" s="93"/>
      <c r="S262" s="89"/>
      <c r="T262" s="89"/>
      <c r="U262" s="96"/>
    </row>
    <row r="263" spans="1:21" ht="21" x14ac:dyDescent="0.45">
      <c r="A263" s="89"/>
      <c r="B263" s="90" t="str">
        <f ca="1">IFERROR(OFFSET(DC[[#Headers],[Code Project]],MATCH(MYCS8[[#This Row],[Project Code and Name ]],DC[Code Project],0),-3),"")</f>
        <v/>
      </c>
      <c r="C263" s="89"/>
      <c r="D263" s="89"/>
      <c r="E263" s="89"/>
      <c r="F263" s="89"/>
      <c r="G263" s="89"/>
      <c r="H263" s="89"/>
      <c r="I263" s="93"/>
      <c r="J263" s="93"/>
      <c r="K263" s="93"/>
      <c r="L263" s="93"/>
      <c r="M263" s="94">
        <f>I263+J263+K263+MYCS8[[#This Row],[Non contractual commitments]]</f>
        <v>0</v>
      </c>
      <c r="N263" s="93"/>
      <c r="O263" s="93"/>
      <c r="P263" s="93"/>
      <c r="Q263" s="93"/>
      <c r="R263" s="93"/>
      <c r="S263" s="89"/>
      <c r="T263" s="89"/>
      <c r="U263" s="96"/>
    </row>
    <row r="264" spans="1:21" ht="21" x14ac:dyDescent="0.45">
      <c r="A264" s="89"/>
      <c r="B264" s="90" t="str">
        <f ca="1">IFERROR(OFFSET(DC[[#Headers],[Code Project]],MATCH(MYCS8[[#This Row],[Project Code and Name ]],DC[Code Project],0),-3),"")</f>
        <v/>
      </c>
      <c r="C264" s="89"/>
      <c r="D264" s="89"/>
      <c r="E264" s="89"/>
      <c r="F264" s="89"/>
      <c r="G264" s="89"/>
      <c r="H264" s="89"/>
      <c r="I264" s="93"/>
      <c r="J264" s="93"/>
      <c r="K264" s="93"/>
      <c r="L264" s="93"/>
      <c r="M264" s="94">
        <f>I264+J264+K264+MYCS8[[#This Row],[Non contractual commitments]]</f>
        <v>0</v>
      </c>
      <c r="N264" s="93"/>
      <c r="O264" s="93"/>
      <c r="P264" s="93"/>
      <c r="Q264" s="93"/>
      <c r="R264" s="93"/>
      <c r="S264" s="89"/>
      <c r="T264" s="89"/>
      <c r="U264" s="96"/>
    </row>
    <row r="265" spans="1:21" ht="21" x14ac:dyDescent="0.45">
      <c r="A265" s="89"/>
      <c r="B265" s="90" t="str">
        <f ca="1">IFERROR(OFFSET(DC[[#Headers],[Code Project]],MATCH(MYCS8[[#This Row],[Project Code and Name ]],DC[Code Project],0),-3),"")</f>
        <v/>
      </c>
      <c r="C265" s="89"/>
      <c r="D265" s="89"/>
      <c r="E265" s="89"/>
      <c r="F265" s="89"/>
      <c r="G265" s="89"/>
      <c r="H265" s="89"/>
      <c r="I265" s="93"/>
      <c r="J265" s="93"/>
      <c r="K265" s="93"/>
      <c r="L265" s="93"/>
      <c r="M265" s="94">
        <f>I265+J265+K265+MYCS8[[#This Row],[Non contractual commitments]]</f>
        <v>0</v>
      </c>
      <c r="N265" s="93"/>
      <c r="O265" s="93"/>
      <c r="P265" s="93"/>
      <c r="Q265" s="93"/>
      <c r="R265" s="93"/>
      <c r="S265" s="89"/>
      <c r="T265" s="89"/>
      <c r="U265" s="96"/>
    </row>
    <row r="266" spans="1:21" ht="21" x14ac:dyDescent="0.45">
      <c r="A266" s="89"/>
      <c r="B266" s="90" t="str">
        <f ca="1">IFERROR(OFFSET(DC[[#Headers],[Code Project]],MATCH(MYCS8[[#This Row],[Project Code and Name ]],DC[Code Project],0),-3),"")</f>
        <v/>
      </c>
      <c r="C266" s="89"/>
      <c r="D266" s="89"/>
      <c r="E266" s="89"/>
      <c r="F266" s="89"/>
      <c r="G266" s="89"/>
      <c r="H266" s="89"/>
      <c r="I266" s="93"/>
      <c r="J266" s="93"/>
      <c r="K266" s="93"/>
      <c r="L266" s="93"/>
      <c r="M266" s="94">
        <f>I266+J266+K266+MYCS8[[#This Row],[Non contractual commitments]]</f>
        <v>0</v>
      </c>
      <c r="N266" s="93"/>
      <c r="O266" s="93"/>
      <c r="P266" s="93"/>
      <c r="Q266" s="93"/>
      <c r="R266" s="93"/>
      <c r="S266" s="89"/>
      <c r="T266" s="89"/>
      <c r="U266" s="96"/>
    </row>
    <row r="267" spans="1:21" ht="21" x14ac:dyDescent="0.45">
      <c r="A267" s="89"/>
      <c r="B267" s="90" t="str">
        <f ca="1">IFERROR(OFFSET(DC[[#Headers],[Code Project]],MATCH(MYCS8[[#This Row],[Project Code and Name ]],DC[Code Project],0),-3),"")</f>
        <v/>
      </c>
      <c r="C267" s="89"/>
      <c r="D267" s="89"/>
      <c r="E267" s="89"/>
      <c r="F267" s="89"/>
      <c r="G267" s="89"/>
      <c r="H267" s="89"/>
      <c r="I267" s="93"/>
      <c r="J267" s="93"/>
      <c r="K267" s="93"/>
      <c r="L267" s="93"/>
      <c r="M267" s="94">
        <f>I267+J267+K267+MYCS8[[#This Row],[Non contractual commitments]]</f>
        <v>0</v>
      </c>
      <c r="N267" s="93"/>
      <c r="O267" s="93"/>
      <c r="P267" s="93"/>
      <c r="Q267" s="93"/>
      <c r="R267" s="93"/>
      <c r="S267" s="89"/>
      <c r="T267" s="89"/>
      <c r="U267" s="96"/>
    </row>
    <row r="268" spans="1:21" ht="21" x14ac:dyDescent="0.45">
      <c r="A268" s="89"/>
      <c r="B268" s="90" t="str">
        <f ca="1">IFERROR(OFFSET(DC[[#Headers],[Code Project]],MATCH(MYCS8[[#This Row],[Project Code and Name ]],DC[Code Project],0),-3),"")</f>
        <v/>
      </c>
      <c r="C268" s="89"/>
      <c r="D268" s="89"/>
      <c r="E268" s="89"/>
      <c r="F268" s="89"/>
      <c r="G268" s="89"/>
      <c r="H268" s="89"/>
      <c r="I268" s="93"/>
      <c r="J268" s="93"/>
      <c r="K268" s="93"/>
      <c r="L268" s="93"/>
      <c r="M268" s="94">
        <f>I268+J268+K268+MYCS8[[#This Row],[Non contractual commitments]]</f>
        <v>0</v>
      </c>
      <c r="N268" s="93"/>
      <c r="O268" s="93"/>
      <c r="P268" s="93"/>
      <c r="Q268" s="93"/>
      <c r="R268" s="93"/>
      <c r="S268" s="89"/>
      <c r="T268" s="89"/>
      <c r="U268" s="96"/>
    </row>
    <row r="269" spans="1:21" ht="21" x14ac:dyDescent="0.45">
      <c r="A269" s="89"/>
      <c r="B269" s="90" t="str">
        <f ca="1">IFERROR(OFFSET(DC[[#Headers],[Code Project]],MATCH(MYCS8[[#This Row],[Project Code and Name ]],DC[Code Project],0),-3),"")</f>
        <v/>
      </c>
      <c r="C269" s="89"/>
      <c r="D269" s="89"/>
      <c r="E269" s="89"/>
      <c r="F269" s="89"/>
      <c r="G269" s="89"/>
      <c r="H269" s="89"/>
      <c r="I269" s="93"/>
      <c r="J269" s="93"/>
      <c r="K269" s="93"/>
      <c r="L269" s="93"/>
      <c r="M269" s="94">
        <f>I269+J269+K269+MYCS8[[#This Row],[Non contractual commitments]]</f>
        <v>0</v>
      </c>
      <c r="N269" s="93"/>
      <c r="O269" s="93"/>
      <c r="P269" s="93"/>
      <c r="Q269" s="93"/>
      <c r="R269" s="93"/>
      <c r="S269" s="89"/>
      <c r="T269" s="89"/>
      <c r="U269" s="96"/>
    </row>
    <row r="270" spans="1:21" ht="21" x14ac:dyDescent="0.45">
      <c r="A270" s="89"/>
      <c r="B270" s="90" t="str">
        <f ca="1">IFERROR(OFFSET(DC[[#Headers],[Code Project]],MATCH(MYCS8[[#This Row],[Project Code and Name ]],DC[Code Project],0),-3),"")</f>
        <v/>
      </c>
      <c r="C270" s="89"/>
      <c r="D270" s="89"/>
      <c r="E270" s="89"/>
      <c r="F270" s="89"/>
      <c r="G270" s="89"/>
      <c r="H270" s="89"/>
      <c r="I270" s="93"/>
      <c r="J270" s="93"/>
      <c r="K270" s="93"/>
      <c r="L270" s="93"/>
      <c r="M270" s="94">
        <f>I270+J270+K270+MYCS8[[#This Row],[Non contractual commitments]]</f>
        <v>0</v>
      </c>
      <c r="N270" s="93"/>
      <c r="O270" s="93"/>
      <c r="P270" s="93"/>
      <c r="Q270" s="93"/>
      <c r="R270" s="93"/>
      <c r="S270" s="89"/>
      <c r="T270" s="89"/>
      <c r="U270" s="96"/>
    </row>
    <row r="271" spans="1:21" ht="21" x14ac:dyDescent="0.45">
      <c r="A271" s="89"/>
      <c r="B271" s="90" t="str">
        <f ca="1">IFERROR(OFFSET(DC[[#Headers],[Code Project]],MATCH(MYCS8[[#This Row],[Project Code and Name ]],DC[Code Project],0),-3),"")</f>
        <v/>
      </c>
      <c r="C271" s="89"/>
      <c r="D271" s="89"/>
      <c r="E271" s="89"/>
      <c r="F271" s="89"/>
      <c r="G271" s="89"/>
      <c r="H271" s="89"/>
      <c r="I271" s="93"/>
      <c r="J271" s="93"/>
      <c r="K271" s="93"/>
      <c r="L271" s="93"/>
      <c r="M271" s="94">
        <f>I271+J271+K271+MYCS8[[#This Row],[Non contractual commitments]]</f>
        <v>0</v>
      </c>
      <c r="N271" s="93"/>
      <c r="O271" s="93"/>
      <c r="P271" s="93"/>
      <c r="Q271" s="93"/>
      <c r="R271" s="93"/>
      <c r="S271" s="89"/>
      <c r="T271" s="89"/>
      <c r="U271" s="96"/>
    </row>
    <row r="272" spans="1:21" ht="21" x14ac:dyDescent="0.45">
      <c r="A272" s="89"/>
      <c r="B272" s="90" t="str">
        <f ca="1">IFERROR(OFFSET(DC[[#Headers],[Code Project]],MATCH(MYCS8[[#This Row],[Project Code and Name ]],DC[Code Project],0),-3),"")</f>
        <v/>
      </c>
      <c r="C272" s="89"/>
      <c r="D272" s="89"/>
      <c r="E272" s="89"/>
      <c r="F272" s="89"/>
      <c r="G272" s="89"/>
      <c r="H272" s="89"/>
      <c r="I272" s="93"/>
      <c r="J272" s="93"/>
      <c r="K272" s="93"/>
      <c r="L272" s="93"/>
      <c r="M272" s="94">
        <f>I272+J272+K272+MYCS8[[#This Row],[Non contractual commitments]]</f>
        <v>0</v>
      </c>
      <c r="N272" s="93"/>
      <c r="O272" s="93"/>
      <c r="P272" s="93"/>
      <c r="Q272" s="93"/>
      <c r="R272" s="93"/>
      <c r="S272" s="89"/>
      <c r="T272" s="89"/>
      <c r="U272" s="96"/>
    </row>
    <row r="273" spans="1:21" ht="21" x14ac:dyDescent="0.45">
      <c r="A273" s="89"/>
      <c r="B273" s="90" t="str">
        <f ca="1">IFERROR(OFFSET(DC[[#Headers],[Code Project]],MATCH(MYCS8[[#This Row],[Project Code and Name ]],DC[Code Project],0),-3),"")</f>
        <v/>
      </c>
      <c r="C273" s="89"/>
      <c r="D273" s="89"/>
      <c r="E273" s="89"/>
      <c r="F273" s="89"/>
      <c r="G273" s="89"/>
      <c r="H273" s="89"/>
      <c r="I273" s="93"/>
      <c r="J273" s="93"/>
      <c r="K273" s="93"/>
      <c r="L273" s="93"/>
      <c r="M273" s="94">
        <f>I273+J273+K273+MYCS8[[#This Row],[Non contractual commitments]]</f>
        <v>0</v>
      </c>
      <c r="N273" s="93"/>
      <c r="O273" s="93"/>
      <c r="P273" s="93"/>
      <c r="Q273" s="93"/>
      <c r="R273" s="93"/>
      <c r="S273" s="89"/>
      <c r="T273" s="89"/>
      <c r="U273" s="96"/>
    </row>
    <row r="274" spans="1:21" ht="21" x14ac:dyDescent="0.45">
      <c r="A274" s="89"/>
      <c r="B274" s="90" t="str">
        <f ca="1">IFERROR(OFFSET(DC[[#Headers],[Code Project]],MATCH(MYCS8[[#This Row],[Project Code and Name ]],DC[Code Project],0),-3),"")</f>
        <v/>
      </c>
      <c r="C274" s="89"/>
      <c r="D274" s="89"/>
      <c r="E274" s="89"/>
      <c r="F274" s="89"/>
      <c r="G274" s="89"/>
      <c r="H274" s="89"/>
      <c r="I274" s="93"/>
      <c r="J274" s="93"/>
      <c r="K274" s="93"/>
      <c r="L274" s="93"/>
      <c r="M274" s="94">
        <f>I274+J274+K274+MYCS8[[#This Row],[Non contractual commitments]]</f>
        <v>0</v>
      </c>
      <c r="N274" s="93"/>
      <c r="O274" s="93"/>
      <c r="P274" s="93"/>
      <c r="Q274" s="93"/>
      <c r="R274" s="93"/>
      <c r="S274" s="89"/>
      <c r="T274" s="89"/>
      <c r="U274" s="96"/>
    </row>
    <row r="275" spans="1:21" ht="21" x14ac:dyDescent="0.45">
      <c r="A275" s="89"/>
      <c r="B275" s="90" t="str">
        <f ca="1">IFERROR(OFFSET(DC[[#Headers],[Code Project]],MATCH(MYCS8[[#This Row],[Project Code and Name ]],DC[Code Project],0),-3),"")</f>
        <v/>
      </c>
      <c r="C275" s="89"/>
      <c r="D275" s="89"/>
      <c r="E275" s="89"/>
      <c r="F275" s="89"/>
      <c r="G275" s="89"/>
      <c r="H275" s="89"/>
      <c r="I275" s="93"/>
      <c r="J275" s="93"/>
      <c r="K275" s="93"/>
      <c r="L275" s="93"/>
      <c r="M275" s="94">
        <f>I275+J275+K275+MYCS8[[#This Row],[Non contractual commitments]]</f>
        <v>0</v>
      </c>
      <c r="N275" s="93"/>
      <c r="O275" s="93"/>
      <c r="P275" s="93"/>
      <c r="Q275" s="93"/>
      <c r="R275" s="93"/>
      <c r="S275" s="89"/>
      <c r="T275" s="89"/>
      <c r="U275" s="96"/>
    </row>
    <row r="276" spans="1:21" ht="21" x14ac:dyDescent="0.45">
      <c r="A276" s="89"/>
      <c r="B276" s="90" t="str">
        <f ca="1">IFERROR(OFFSET(DC[[#Headers],[Code Project]],MATCH(MYCS8[[#This Row],[Project Code and Name ]],DC[Code Project],0),-3),"")</f>
        <v/>
      </c>
      <c r="C276" s="89"/>
      <c r="D276" s="89"/>
      <c r="E276" s="89"/>
      <c r="F276" s="89"/>
      <c r="G276" s="89"/>
      <c r="H276" s="89"/>
      <c r="I276" s="93"/>
      <c r="J276" s="93"/>
      <c r="K276" s="93"/>
      <c r="L276" s="93"/>
      <c r="M276" s="94">
        <f>I276+J276+K276+MYCS8[[#This Row],[Non contractual commitments]]</f>
        <v>0</v>
      </c>
      <c r="N276" s="93"/>
      <c r="O276" s="93"/>
      <c r="P276" s="93"/>
      <c r="Q276" s="93"/>
      <c r="R276" s="93"/>
      <c r="S276" s="89"/>
      <c r="T276" s="89"/>
      <c r="U276" s="96"/>
    </row>
    <row r="277" spans="1:21" ht="21" x14ac:dyDescent="0.45">
      <c r="A277" s="89"/>
      <c r="B277" s="90" t="str">
        <f ca="1">IFERROR(OFFSET(DC[[#Headers],[Code Project]],MATCH(MYCS8[[#This Row],[Project Code and Name ]],DC[Code Project],0),-3),"")</f>
        <v/>
      </c>
      <c r="C277" s="89"/>
      <c r="D277" s="89"/>
      <c r="E277" s="89"/>
      <c r="F277" s="89"/>
      <c r="G277" s="89"/>
      <c r="H277" s="89"/>
      <c r="I277" s="93"/>
      <c r="J277" s="93"/>
      <c r="K277" s="93"/>
      <c r="L277" s="93"/>
      <c r="M277" s="94">
        <f>I277+J277+K277+MYCS8[[#This Row],[Non contractual commitments]]</f>
        <v>0</v>
      </c>
      <c r="N277" s="93"/>
      <c r="O277" s="93"/>
      <c r="P277" s="93"/>
      <c r="Q277" s="93"/>
      <c r="R277" s="93"/>
      <c r="S277" s="89"/>
      <c r="T277" s="89"/>
      <c r="U277" s="96"/>
    </row>
    <row r="278" spans="1:21" ht="21" x14ac:dyDescent="0.45">
      <c r="A278" s="89"/>
      <c r="B278" s="90" t="str">
        <f ca="1">IFERROR(OFFSET(DC[[#Headers],[Code Project]],MATCH(MYCS8[[#This Row],[Project Code and Name ]],DC[Code Project],0),-3),"")</f>
        <v/>
      </c>
      <c r="C278" s="89"/>
      <c r="D278" s="89"/>
      <c r="E278" s="89"/>
      <c r="F278" s="89"/>
      <c r="G278" s="89"/>
      <c r="H278" s="89"/>
      <c r="I278" s="93"/>
      <c r="J278" s="93"/>
      <c r="K278" s="93"/>
      <c r="L278" s="93"/>
      <c r="M278" s="94">
        <f>I278+J278+K278+MYCS8[[#This Row],[Non contractual commitments]]</f>
        <v>0</v>
      </c>
      <c r="N278" s="93"/>
      <c r="O278" s="93"/>
      <c r="P278" s="93"/>
      <c r="Q278" s="93"/>
      <c r="R278" s="93"/>
      <c r="S278" s="89"/>
      <c r="T278" s="89"/>
      <c r="U278" s="96"/>
    </row>
    <row r="279" spans="1:21" ht="21" x14ac:dyDescent="0.45">
      <c r="A279" s="89"/>
      <c r="B279" s="90" t="str">
        <f ca="1">IFERROR(OFFSET(DC[[#Headers],[Code Project]],MATCH(MYCS8[[#This Row],[Project Code and Name ]],DC[Code Project],0),-3),"")</f>
        <v/>
      </c>
      <c r="C279" s="89"/>
      <c r="D279" s="89"/>
      <c r="E279" s="89"/>
      <c r="F279" s="89"/>
      <c r="G279" s="89"/>
      <c r="H279" s="89"/>
      <c r="I279" s="93"/>
      <c r="J279" s="93"/>
      <c r="K279" s="93"/>
      <c r="L279" s="93"/>
      <c r="M279" s="94">
        <f>I279+J279+K279+MYCS8[[#This Row],[Non contractual commitments]]</f>
        <v>0</v>
      </c>
      <c r="N279" s="93"/>
      <c r="O279" s="93"/>
      <c r="P279" s="93"/>
      <c r="Q279" s="93"/>
      <c r="R279" s="93"/>
      <c r="S279" s="89"/>
      <c r="T279" s="89"/>
      <c r="U279" s="96"/>
    </row>
    <row r="280" spans="1:21" ht="21" x14ac:dyDescent="0.45">
      <c r="A280" s="89"/>
      <c r="B280" s="90" t="str">
        <f ca="1">IFERROR(OFFSET(DC[[#Headers],[Code Project]],MATCH(MYCS8[[#This Row],[Project Code and Name ]],DC[Code Project],0),-3),"")</f>
        <v/>
      </c>
      <c r="C280" s="89"/>
      <c r="D280" s="89"/>
      <c r="E280" s="89"/>
      <c r="F280" s="89"/>
      <c r="G280" s="89"/>
      <c r="H280" s="89"/>
      <c r="I280" s="93"/>
      <c r="J280" s="93"/>
      <c r="K280" s="93"/>
      <c r="L280" s="93"/>
      <c r="M280" s="94">
        <f>I280+J280+K280+MYCS8[[#This Row],[Non contractual commitments]]</f>
        <v>0</v>
      </c>
      <c r="N280" s="93"/>
      <c r="O280" s="93"/>
      <c r="P280" s="93"/>
      <c r="Q280" s="93"/>
      <c r="R280" s="93"/>
      <c r="S280" s="89"/>
      <c r="T280" s="89"/>
      <c r="U280" s="96"/>
    </row>
    <row r="281" spans="1:21" ht="21" x14ac:dyDescent="0.45">
      <c r="A281" s="89"/>
      <c r="B281" s="90" t="str">
        <f ca="1">IFERROR(OFFSET(DC[[#Headers],[Code Project]],MATCH(MYCS8[[#This Row],[Project Code and Name ]],DC[Code Project],0),-3),"")</f>
        <v/>
      </c>
      <c r="C281" s="89"/>
      <c r="D281" s="89"/>
      <c r="E281" s="89"/>
      <c r="F281" s="89"/>
      <c r="G281" s="89"/>
      <c r="H281" s="89"/>
      <c r="I281" s="93"/>
      <c r="J281" s="93"/>
      <c r="K281" s="93"/>
      <c r="L281" s="93"/>
      <c r="M281" s="94">
        <f>I281+J281+K281+MYCS8[[#This Row],[Non contractual commitments]]</f>
        <v>0</v>
      </c>
      <c r="N281" s="93"/>
      <c r="O281" s="93"/>
      <c r="P281" s="93"/>
      <c r="Q281" s="93"/>
      <c r="R281" s="93"/>
      <c r="S281" s="89"/>
      <c r="T281" s="89"/>
      <c r="U281" s="96"/>
    </row>
    <row r="282" spans="1:21" ht="21" x14ac:dyDescent="0.45">
      <c r="A282" s="89"/>
      <c r="B282" s="90" t="str">
        <f ca="1">IFERROR(OFFSET(DC[[#Headers],[Code Project]],MATCH(MYCS8[[#This Row],[Project Code and Name ]],DC[Code Project],0),-3),"")</f>
        <v/>
      </c>
      <c r="C282" s="89"/>
      <c r="D282" s="89"/>
      <c r="E282" s="89"/>
      <c r="F282" s="89"/>
      <c r="G282" s="89"/>
      <c r="H282" s="89"/>
      <c r="I282" s="93"/>
      <c r="J282" s="93"/>
      <c r="K282" s="93"/>
      <c r="L282" s="93"/>
      <c r="M282" s="94">
        <f>I282+J282+K282+MYCS8[[#This Row],[Non contractual commitments]]</f>
        <v>0</v>
      </c>
      <c r="N282" s="93"/>
      <c r="O282" s="93"/>
      <c r="P282" s="93"/>
      <c r="Q282" s="93"/>
      <c r="R282" s="93"/>
      <c r="S282" s="89"/>
      <c r="T282" s="89"/>
      <c r="U282" s="96"/>
    </row>
    <row r="283" spans="1:21" ht="21" x14ac:dyDescent="0.45">
      <c r="A283" s="89"/>
      <c r="B283" s="90" t="str">
        <f ca="1">IFERROR(OFFSET(DC[[#Headers],[Code Project]],MATCH(MYCS8[[#This Row],[Project Code and Name ]],DC[Code Project],0),-3),"")</f>
        <v/>
      </c>
      <c r="C283" s="89"/>
      <c r="D283" s="89"/>
      <c r="E283" s="89"/>
      <c r="F283" s="89"/>
      <c r="G283" s="89"/>
      <c r="H283" s="89"/>
      <c r="I283" s="93"/>
      <c r="J283" s="93"/>
      <c r="K283" s="93"/>
      <c r="L283" s="93"/>
      <c r="M283" s="94">
        <f>I283+J283+K283+MYCS8[[#This Row],[Non contractual commitments]]</f>
        <v>0</v>
      </c>
      <c r="N283" s="93"/>
      <c r="O283" s="93"/>
      <c r="P283" s="93"/>
      <c r="Q283" s="93"/>
      <c r="R283" s="93"/>
      <c r="S283" s="89"/>
      <c r="T283" s="89"/>
      <c r="U283" s="96"/>
    </row>
    <row r="284" spans="1:21" ht="21" x14ac:dyDescent="0.45">
      <c r="A284" s="89"/>
      <c r="B284" s="90" t="str">
        <f ca="1">IFERROR(OFFSET(DC[[#Headers],[Code Project]],MATCH(MYCS8[[#This Row],[Project Code and Name ]],DC[Code Project],0),-3),"")</f>
        <v/>
      </c>
      <c r="C284" s="89"/>
      <c r="D284" s="89"/>
      <c r="E284" s="89"/>
      <c r="F284" s="89"/>
      <c r="G284" s="89"/>
      <c r="H284" s="89"/>
      <c r="I284" s="93"/>
      <c r="J284" s="93"/>
      <c r="K284" s="93"/>
      <c r="L284" s="93"/>
      <c r="M284" s="94">
        <f>I284+J284+K284+MYCS8[[#This Row],[Non contractual commitments]]</f>
        <v>0</v>
      </c>
      <c r="N284" s="93"/>
      <c r="O284" s="93"/>
      <c r="P284" s="93"/>
      <c r="Q284" s="93"/>
      <c r="R284" s="93"/>
      <c r="S284" s="89"/>
      <c r="T284" s="89"/>
      <c r="U284" s="96"/>
    </row>
    <row r="285" spans="1:21" ht="21" x14ac:dyDescent="0.45">
      <c r="A285" s="89"/>
      <c r="B285" s="90" t="str">
        <f ca="1">IFERROR(OFFSET(DC[[#Headers],[Code Project]],MATCH(MYCS8[[#This Row],[Project Code and Name ]],DC[Code Project],0),-3),"")</f>
        <v/>
      </c>
      <c r="C285" s="89"/>
      <c r="D285" s="89"/>
      <c r="E285" s="89"/>
      <c r="F285" s="89"/>
      <c r="G285" s="89"/>
      <c r="H285" s="89"/>
      <c r="I285" s="93"/>
      <c r="J285" s="93"/>
      <c r="K285" s="93"/>
      <c r="L285" s="93"/>
      <c r="M285" s="94">
        <f>I285+J285+K285+MYCS8[[#This Row],[Non contractual commitments]]</f>
        <v>0</v>
      </c>
      <c r="N285" s="93"/>
      <c r="O285" s="93"/>
      <c r="P285" s="93"/>
      <c r="Q285" s="93"/>
      <c r="R285" s="93"/>
      <c r="S285" s="89"/>
      <c r="T285" s="89"/>
      <c r="U285" s="96"/>
    </row>
    <row r="286" spans="1:21" ht="21" x14ac:dyDescent="0.45">
      <c r="A286" s="89"/>
      <c r="B286" s="90" t="str">
        <f ca="1">IFERROR(OFFSET(DC[[#Headers],[Code Project]],MATCH(MYCS8[[#This Row],[Project Code and Name ]],DC[Code Project],0),-3),"")</f>
        <v/>
      </c>
      <c r="C286" s="89"/>
      <c r="D286" s="89"/>
      <c r="E286" s="89"/>
      <c r="F286" s="89"/>
      <c r="G286" s="89"/>
      <c r="H286" s="89"/>
      <c r="I286" s="93"/>
      <c r="J286" s="93"/>
      <c r="K286" s="93"/>
      <c r="L286" s="93"/>
      <c r="M286" s="94">
        <f>I286+J286+K286+MYCS8[[#This Row],[Non contractual commitments]]</f>
        <v>0</v>
      </c>
      <c r="N286" s="93"/>
      <c r="O286" s="93"/>
      <c r="P286" s="93"/>
      <c r="Q286" s="93"/>
      <c r="R286" s="93"/>
      <c r="S286" s="89"/>
      <c r="T286" s="89"/>
      <c r="U286" s="96"/>
    </row>
    <row r="287" spans="1:21" ht="21" x14ac:dyDescent="0.45">
      <c r="A287" s="89"/>
      <c r="B287" s="90" t="str">
        <f ca="1">IFERROR(OFFSET(DC[[#Headers],[Code Project]],MATCH(MYCS8[[#This Row],[Project Code and Name ]],DC[Code Project],0),-3),"")</f>
        <v/>
      </c>
      <c r="C287" s="89"/>
      <c r="D287" s="89"/>
      <c r="E287" s="89"/>
      <c r="F287" s="89"/>
      <c r="G287" s="89"/>
      <c r="H287" s="89"/>
      <c r="I287" s="93"/>
      <c r="J287" s="93"/>
      <c r="K287" s="93"/>
      <c r="L287" s="93"/>
      <c r="M287" s="94">
        <f>I287+J287+K287+MYCS8[[#This Row],[Non contractual commitments]]</f>
        <v>0</v>
      </c>
      <c r="N287" s="93"/>
      <c r="O287" s="93"/>
      <c r="P287" s="93"/>
      <c r="Q287" s="93"/>
      <c r="R287" s="93"/>
      <c r="S287" s="89"/>
      <c r="T287" s="89"/>
      <c r="U287" s="96"/>
    </row>
    <row r="288" spans="1:21" ht="21" x14ac:dyDescent="0.45">
      <c r="A288" s="89"/>
      <c r="B288" s="90" t="str">
        <f ca="1">IFERROR(OFFSET(DC[[#Headers],[Code Project]],MATCH(MYCS8[[#This Row],[Project Code and Name ]],DC[Code Project],0),-3),"")</f>
        <v/>
      </c>
      <c r="C288" s="89"/>
      <c r="D288" s="89"/>
      <c r="E288" s="89"/>
      <c r="F288" s="89"/>
      <c r="G288" s="89"/>
      <c r="H288" s="89"/>
      <c r="I288" s="93"/>
      <c r="J288" s="93"/>
      <c r="K288" s="93"/>
      <c r="L288" s="93"/>
      <c r="M288" s="94">
        <f>I288+J288+K288+MYCS8[[#This Row],[Non contractual commitments]]</f>
        <v>0</v>
      </c>
      <c r="N288" s="93"/>
      <c r="O288" s="93"/>
      <c r="P288" s="93"/>
      <c r="Q288" s="93"/>
      <c r="R288" s="93"/>
      <c r="S288" s="89"/>
      <c r="T288" s="89"/>
      <c r="U288" s="96"/>
    </row>
    <row r="289" spans="1:21" ht="21" x14ac:dyDescent="0.45">
      <c r="A289" s="89"/>
      <c r="B289" s="90" t="str">
        <f ca="1">IFERROR(OFFSET(DC[[#Headers],[Code Project]],MATCH(MYCS8[[#This Row],[Project Code and Name ]],DC[Code Project],0),-3),"")</f>
        <v/>
      </c>
      <c r="C289" s="89"/>
      <c r="D289" s="89"/>
      <c r="E289" s="89"/>
      <c r="F289" s="89"/>
      <c r="G289" s="89"/>
      <c r="H289" s="89"/>
      <c r="I289" s="93"/>
      <c r="J289" s="93"/>
      <c r="K289" s="93"/>
      <c r="L289" s="93"/>
      <c r="M289" s="94">
        <f>I289+J289+K289+MYCS8[[#This Row],[Non contractual commitments]]</f>
        <v>0</v>
      </c>
      <c r="N289" s="93"/>
      <c r="O289" s="93"/>
      <c r="P289" s="93"/>
      <c r="Q289" s="93"/>
      <c r="R289" s="93"/>
      <c r="S289" s="89"/>
      <c r="T289" s="89"/>
      <c r="U289" s="96"/>
    </row>
    <row r="290" spans="1:21" ht="21" x14ac:dyDescent="0.45">
      <c r="A290" s="89"/>
      <c r="B290" s="90" t="str">
        <f ca="1">IFERROR(OFFSET(DC[[#Headers],[Code Project]],MATCH(MYCS8[[#This Row],[Project Code and Name ]],DC[Code Project],0),-3),"")</f>
        <v/>
      </c>
      <c r="C290" s="89"/>
      <c r="D290" s="89"/>
      <c r="E290" s="89"/>
      <c r="F290" s="89"/>
      <c r="G290" s="89"/>
      <c r="H290" s="89"/>
      <c r="I290" s="93"/>
      <c r="J290" s="93"/>
      <c r="K290" s="93"/>
      <c r="L290" s="93"/>
      <c r="M290" s="94">
        <f>I290+J290+K290+MYCS8[[#This Row],[Non contractual commitments]]</f>
        <v>0</v>
      </c>
      <c r="N290" s="93"/>
      <c r="O290" s="93"/>
      <c r="P290" s="93"/>
      <c r="Q290" s="93"/>
      <c r="R290" s="93"/>
      <c r="S290" s="89"/>
      <c r="T290" s="89"/>
      <c r="U290" s="96"/>
    </row>
    <row r="291" spans="1:21" ht="21" x14ac:dyDescent="0.45">
      <c r="A291" s="89"/>
      <c r="B291" s="90" t="str">
        <f ca="1">IFERROR(OFFSET(DC[[#Headers],[Code Project]],MATCH(MYCS8[[#This Row],[Project Code and Name ]],DC[Code Project],0),-3),"")</f>
        <v/>
      </c>
      <c r="C291" s="89"/>
      <c r="D291" s="89"/>
      <c r="E291" s="89"/>
      <c r="F291" s="89"/>
      <c r="G291" s="89"/>
      <c r="H291" s="89"/>
      <c r="I291" s="93"/>
      <c r="J291" s="93"/>
      <c r="K291" s="93"/>
      <c r="L291" s="93"/>
      <c r="M291" s="94">
        <f>I291+J291+K291+MYCS8[[#This Row],[Non contractual commitments]]</f>
        <v>0</v>
      </c>
      <c r="N291" s="93"/>
      <c r="O291" s="93"/>
      <c r="P291" s="93"/>
      <c r="Q291" s="93"/>
      <c r="R291" s="93"/>
      <c r="S291" s="89"/>
      <c r="T291" s="89"/>
      <c r="U291" s="96"/>
    </row>
    <row r="292" spans="1:21" ht="21" x14ac:dyDescent="0.45">
      <c r="A292" s="89"/>
      <c r="B292" s="90" t="str">
        <f ca="1">IFERROR(OFFSET(DC[[#Headers],[Code Project]],MATCH(MYCS8[[#This Row],[Project Code and Name ]],DC[Code Project],0),-3),"")</f>
        <v/>
      </c>
      <c r="C292" s="89"/>
      <c r="D292" s="89"/>
      <c r="E292" s="89"/>
      <c r="F292" s="89"/>
      <c r="G292" s="89"/>
      <c r="H292" s="89"/>
      <c r="I292" s="93"/>
      <c r="J292" s="93"/>
      <c r="K292" s="93"/>
      <c r="L292" s="93"/>
      <c r="M292" s="94">
        <f>I292+J292+K292+MYCS8[[#This Row],[Non contractual commitments]]</f>
        <v>0</v>
      </c>
      <c r="N292" s="93"/>
      <c r="O292" s="93"/>
      <c r="P292" s="93"/>
      <c r="Q292" s="93"/>
      <c r="R292" s="93"/>
      <c r="S292" s="89"/>
      <c r="T292" s="89"/>
      <c r="U292" s="96"/>
    </row>
    <row r="293" spans="1:21" ht="21" x14ac:dyDescent="0.45">
      <c r="A293" s="89"/>
      <c r="B293" s="90" t="str">
        <f ca="1">IFERROR(OFFSET(DC[[#Headers],[Code Project]],MATCH(MYCS8[[#This Row],[Project Code and Name ]],DC[Code Project],0),-3),"")</f>
        <v/>
      </c>
      <c r="C293" s="89"/>
      <c r="D293" s="89"/>
      <c r="E293" s="89"/>
      <c r="F293" s="89"/>
      <c r="G293" s="89"/>
      <c r="H293" s="89"/>
      <c r="I293" s="93"/>
      <c r="J293" s="93"/>
      <c r="K293" s="93"/>
      <c r="L293" s="93"/>
      <c r="M293" s="94">
        <f>I293+J293+K293+MYCS8[[#This Row],[Non contractual commitments]]</f>
        <v>0</v>
      </c>
      <c r="N293" s="93"/>
      <c r="O293" s="93"/>
      <c r="P293" s="93"/>
      <c r="Q293" s="93"/>
      <c r="R293" s="93"/>
      <c r="S293" s="89"/>
      <c r="T293" s="89"/>
      <c r="U293" s="96"/>
    </row>
    <row r="294" spans="1:21" ht="21" x14ac:dyDescent="0.45">
      <c r="A294" s="89"/>
      <c r="B294" s="90" t="str">
        <f ca="1">IFERROR(OFFSET(DC[[#Headers],[Code Project]],MATCH(MYCS8[[#This Row],[Project Code and Name ]],DC[Code Project],0),-3),"")</f>
        <v/>
      </c>
      <c r="C294" s="89"/>
      <c r="D294" s="89"/>
      <c r="E294" s="89"/>
      <c r="F294" s="89"/>
      <c r="G294" s="89"/>
      <c r="H294" s="89"/>
      <c r="I294" s="93"/>
      <c r="J294" s="93"/>
      <c r="K294" s="93"/>
      <c r="L294" s="93"/>
      <c r="M294" s="94">
        <f>I294+J294+K294+MYCS8[[#This Row],[Non contractual commitments]]</f>
        <v>0</v>
      </c>
      <c r="N294" s="93"/>
      <c r="O294" s="93"/>
      <c r="P294" s="93"/>
      <c r="Q294" s="93"/>
      <c r="R294" s="93"/>
      <c r="S294" s="89"/>
      <c r="T294" s="89"/>
      <c r="U294" s="96"/>
    </row>
    <row r="295" spans="1:21" ht="21" x14ac:dyDescent="0.45">
      <c r="A295" s="89"/>
      <c r="B295" s="90" t="str">
        <f ca="1">IFERROR(OFFSET(DC[[#Headers],[Code Project]],MATCH(MYCS8[[#This Row],[Project Code and Name ]],DC[Code Project],0),-3),"")</f>
        <v/>
      </c>
      <c r="C295" s="89"/>
      <c r="D295" s="89"/>
      <c r="E295" s="89"/>
      <c r="F295" s="89"/>
      <c r="G295" s="89"/>
      <c r="H295" s="89"/>
      <c r="I295" s="93"/>
      <c r="J295" s="93"/>
      <c r="K295" s="93"/>
      <c r="L295" s="93"/>
      <c r="M295" s="94">
        <f>I295+J295+K295+MYCS8[[#This Row],[Non contractual commitments]]</f>
        <v>0</v>
      </c>
      <c r="N295" s="93"/>
      <c r="O295" s="93"/>
      <c r="P295" s="93"/>
      <c r="Q295" s="93"/>
      <c r="R295" s="93"/>
      <c r="S295" s="89"/>
      <c r="T295" s="89"/>
      <c r="U295" s="96"/>
    </row>
    <row r="296" spans="1:21" ht="21" x14ac:dyDescent="0.45">
      <c r="A296" s="89"/>
      <c r="B296" s="90" t="str">
        <f ca="1">IFERROR(OFFSET(DC[[#Headers],[Code Project]],MATCH(MYCS8[[#This Row],[Project Code and Name ]],DC[Code Project],0),-3),"")</f>
        <v/>
      </c>
      <c r="C296" s="89"/>
      <c r="D296" s="89"/>
      <c r="E296" s="89"/>
      <c r="F296" s="89"/>
      <c r="G296" s="89"/>
      <c r="H296" s="89"/>
      <c r="I296" s="93"/>
      <c r="J296" s="93"/>
      <c r="K296" s="93"/>
      <c r="L296" s="93"/>
      <c r="M296" s="94">
        <f>I296+J296+K296+MYCS8[[#This Row],[Non contractual commitments]]</f>
        <v>0</v>
      </c>
      <c r="N296" s="93"/>
      <c r="O296" s="93"/>
      <c r="P296" s="93"/>
      <c r="Q296" s="93"/>
      <c r="R296" s="93"/>
      <c r="S296" s="89"/>
      <c r="T296" s="89"/>
      <c r="U296" s="96"/>
    </row>
    <row r="297" spans="1:21" ht="21" x14ac:dyDescent="0.45">
      <c r="A297" s="89"/>
      <c r="B297" s="90" t="str">
        <f ca="1">IFERROR(OFFSET(DC[[#Headers],[Code Project]],MATCH(MYCS8[[#This Row],[Project Code and Name ]],DC[Code Project],0),-3),"")</f>
        <v/>
      </c>
      <c r="C297" s="89"/>
      <c r="D297" s="89"/>
      <c r="E297" s="89"/>
      <c r="F297" s="89"/>
      <c r="G297" s="89"/>
      <c r="H297" s="89"/>
      <c r="I297" s="93"/>
      <c r="J297" s="93"/>
      <c r="K297" s="93"/>
      <c r="L297" s="93"/>
      <c r="M297" s="94">
        <f>I297+J297+K297+MYCS8[[#This Row],[Non contractual commitments]]</f>
        <v>0</v>
      </c>
      <c r="N297" s="93"/>
      <c r="O297" s="93"/>
      <c r="P297" s="93"/>
      <c r="Q297" s="93"/>
      <c r="R297" s="93"/>
      <c r="S297" s="89"/>
      <c r="T297" s="89"/>
      <c r="U297" s="96"/>
    </row>
    <row r="298" spans="1:21" ht="21" x14ac:dyDescent="0.45">
      <c r="A298" s="89"/>
      <c r="B298" s="90" t="str">
        <f ca="1">IFERROR(OFFSET(DC[[#Headers],[Code Project]],MATCH(MYCS8[[#This Row],[Project Code and Name ]],DC[Code Project],0),-3),"")</f>
        <v/>
      </c>
      <c r="C298" s="89"/>
      <c r="D298" s="89"/>
      <c r="E298" s="89"/>
      <c r="F298" s="89"/>
      <c r="G298" s="89"/>
      <c r="H298" s="89"/>
      <c r="I298" s="93"/>
      <c r="J298" s="93"/>
      <c r="K298" s="93"/>
      <c r="L298" s="93"/>
      <c r="M298" s="94">
        <f>I298+J298+K298+MYCS8[[#This Row],[Non contractual commitments]]</f>
        <v>0</v>
      </c>
      <c r="N298" s="93"/>
      <c r="O298" s="93"/>
      <c r="P298" s="93"/>
      <c r="Q298" s="93"/>
      <c r="R298" s="93"/>
      <c r="S298" s="89"/>
      <c r="T298" s="89"/>
      <c r="U298" s="96"/>
    </row>
    <row r="299" spans="1:21" ht="21" x14ac:dyDescent="0.45">
      <c r="A299" s="89"/>
      <c r="B299" s="90" t="str">
        <f ca="1">IFERROR(OFFSET(DC[[#Headers],[Code Project]],MATCH(MYCS8[[#This Row],[Project Code and Name ]],DC[Code Project],0),-3),"")</f>
        <v/>
      </c>
      <c r="C299" s="89"/>
      <c r="D299" s="89"/>
      <c r="E299" s="89"/>
      <c r="F299" s="89"/>
      <c r="G299" s="89"/>
      <c r="H299" s="89"/>
      <c r="I299" s="93"/>
      <c r="J299" s="93"/>
      <c r="K299" s="93"/>
      <c r="L299" s="93"/>
      <c r="M299" s="94">
        <f>I299+J299+K299+MYCS8[[#This Row],[Non contractual commitments]]</f>
        <v>0</v>
      </c>
      <c r="N299" s="93"/>
      <c r="O299" s="93"/>
      <c r="P299" s="93"/>
      <c r="Q299" s="93"/>
      <c r="R299" s="93"/>
      <c r="S299" s="89"/>
      <c r="T299" s="89"/>
      <c r="U299" s="96"/>
    </row>
    <row r="300" spans="1:21" ht="21" x14ac:dyDescent="0.45">
      <c r="A300" s="89"/>
      <c r="B300" s="90" t="str">
        <f ca="1">IFERROR(OFFSET(DC[[#Headers],[Code Project]],MATCH(MYCS8[[#This Row],[Project Code and Name ]],DC[Code Project],0),-3),"")</f>
        <v/>
      </c>
      <c r="C300" s="89"/>
      <c r="D300" s="89"/>
      <c r="E300" s="89"/>
      <c r="F300" s="89"/>
      <c r="G300" s="89"/>
      <c r="H300" s="89"/>
      <c r="I300" s="93"/>
      <c r="J300" s="93"/>
      <c r="K300" s="93"/>
      <c r="L300" s="93"/>
      <c r="M300" s="94">
        <f>I300+J300+K300+MYCS8[[#This Row],[Non contractual commitments]]</f>
        <v>0</v>
      </c>
      <c r="N300" s="93"/>
      <c r="O300" s="93"/>
      <c r="P300" s="93"/>
      <c r="Q300" s="93"/>
      <c r="R300" s="93"/>
      <c r="S300" s="89"/>
      <c r="T300" s="89"/>
      <c r="U300" s="96"/>
    </row>
    <row r="301" spans="1:21" ht="21" x14ac:dyDescent="0.45">
      <c r="A301" s="89"/>
      <c r="B301" s="90" t="str">
        <f ca="1">IFERROR(OFFSET(DC[[#Headers],[Code Project]],MATCH(MYCS8[[#This Row],[Project Code and Name ]],DC[Code Project],0),-3),"")</f>
        <v/>
      </c>
      <c r="C301" s="89"/>
      <c r="D301" s="89"/>
      <c r="E301" s="89"/>
      <c r="F301" s="89"/>
      <c r="G301" s="89"/>
      <c r="H301" s="89"/>
      <c r="I301" s="93"/>
      <c r="J301" s="93"/>
      <c r="K301" s="93"/>
      <c r="L301" s="93"/>
      <c r="M301" s="94">
        <f>I301+J301+K301+MYCS8[[#This Row],[Non contractual commitments]]</f>
        <v>0</v>
      </c>
      <c r="N301" s="93"/>
      <c r="O301" s="93"/>
      <c r="P301" s="93"/>
      <c r="Q301" s="93"/>
      <c r="R301" s="93"/>
      <c r="S301" s="89"/>
      <c r="T301" s="89"/>
      <c r="U301" s="96"/>
    </row>
    <row r="302" spans="1:21" ht="21" x14ac:dyDescent="0.45">
      <c r="A302" s="89"/>
      <c r="B302" s="90" t="str">
        <f ca="1">IFERROR(OFFSET(DC[[#Headers],[Code Project]],MATCH(MYCS8[[#This Row],[Project Code and Name ]],DC[Code Project],0),-3),"")</f>
        <v/>
      </c>
      <c r="C302" s="89"/>
      <c r="D302" s="89"/>
      <c r="E302" s="89"/>
      <c r="F302" s="89"/>
      <c r="G302" s="89"/>
      <c r="H302" s="89"/>
      <c r="I302" s="93"/>
      <c r="J302" s="93"/>
      <c r="K302" s="93"/>
      <c r="L302" s="93"/>
      <c r="M302" s="94">
        <f>I302+J302+K302+MYCS8[[#This Row],[Non contractual commitments]]</f>
        <v>0</v>
      </c>
      <c r="N302" s="93"/>
      <c r="O302" s="93"/>
      <c r="P302" s="93"/>
      <c r="Q302" s="93"/>
      <c r="R302" s="93"/>
      <c r="S302" s="89"/>
      <c r="T302" s="89"/>
      <c r="U302" s="96"/>
    </row>
    <row r="303" spans="1:21" ht="21" x14ac:dyDescent="0.45">
      <c r="A303" s="89"/>
      <c r="B303" s="90" t="str">
        <f ca="1">IFERROR(OFFSET(DC[[#Headers],[Code Project]],MATCH(MYCS8[[#This Row],[Project Code and Name ]],DC[Code Project],0),-3),"")</f>
        <v/>
      </c>
      <c r="C303" s="89"/>
      <c r="D303" s="89"/>
      <c r="E303" s="89"/>
      <c r="F303" s="89"/>
      <c r="G303" s="89"/>
      <c r="H303" s="89"/>
      <c r="I303" s="93"/>
      <c r="J303" s="93"/>
      <c r="K303" s="93"/>
      <c r="L303" s="93"/>
      <c r="M303" s="94">
        <f>I303+J303+K303+MYCS8[[#This Row],[Non contractual commitments]]</f>
        <v>0</v>
      </c>
      <c r="N303" s="93"/>
      <c r="O303" s="93"/>
      <c r="P303" s="93"/>
      <c r="Q303" s="93"/>
      <c r="R303" s="93"/>
      <c r="S303" s="89"/>
      <c r="T303" s="89"/>
      <c r="U303" s="96"/>
    </row>
    <row r="304" spans="1:21" ht="21" x14ac:dyDescent="0.45">
      <c r="A304" s="89"/>
      <c r="B304" s="90" t="str">
        <f ca="1">IFERROR(OFFSET(DC[[#Headers],[Code Project]],MATCH(MYCS8[[#This Row],[Project Code and Name ]],DC[Code Project],0),-3),"")</f>
        <v/>
      </c>
      <c r="C304" s="89"/>
      <c r="D304" s="89"/>
      <c r="E304" s="89"/>
      <c r="F304" s="89"/>
      <c r="G304" s="89"/>
      <c r="H304" s="89"/>
      <c r="I304" s="93"/>
      <c r="J304" s="93"/>
      <c r="K304" s="93"/>
      <c r="L304" s="93"/>
      <c r="M304" s="94">
        <f>I304+J304+K304+MYCS8[[#This Row],[Non contractual commitments]]</f>
        <v>0</v>
      </c>
      <c r="N304" s="93"/>
      <c r="O304" s="93"/>
      <c r="P304" s="93"/>
      <c r="Q304" s="93"/>
      <c r="R304" s="93"/>
      <c r="S304" s="89"/>
      <c r="T304" s="89"/>
      <c r="U304" s="96"/>
    </row>
    <row r="305" spans="1:21" ht="21" x14ac:dyDescent="0.45">
      <c r="A305" s="89"/>
      <c r="B305" s="90" t="str">
        <f ca="1">IFERROR(OFFSET(DC[[#Headers],[Code Project]],MATCH(MYCS8[[#This Row],[Project Code and Name ]],DC[Code Project],0),-3),"")</f>
        <v/>
      </c>
      <c r="C305" s="89"/>
      <c r="D305" s="89"/>
      <c r="E305" s="89"/>
      <c r="F305" s="89"/>
      <c r="G305" s="89"/>
      <c r="H305" s="89"/>
      <c r="I305" s="93"/>
      <c r="J305" s="93"/>
      <c r="K305" s="93"/>
      <c r="L305" s="93"/>
      <c r="M305" s="94">
        <f>I305+J305+K305+MYCS8[[#This Row],[Non contractual commitments]]</f>
        <v>0</v>
      </c>
      <c r="N305" s="93"/>
      <c r="O305" s="93"/>
      <c r="P305" s="93"/>
      <c r="Q305" s="93"/>
      <c r="R305" s="93"/>
      <c r="S305" s="89"/>
      <c r="T305" s="89"/>
      <c r="U305" s="96"/>
    </row>
    <row r="306" spans="1:21" ht="21" x14ac:dyDescent="0.45">
      <c r="A306" s="89"/>
      <c r="B306" s="90" t="str">
        <f ca="1">IFERROR(OFFSET(DC[[#Headers],[Code Project]],MATCH(MYCS8[[#This Row],[Project Code and Name ]],DC[Code Project],0),-3),"")</f>
        <v/>
      </c>
      <c r="C306" s="89"/>
      <c r="D306" s="89"/>
      <c r="E306" s="89"/>
      <c r="F306" s="89"/>
      <c r="G306" s="89"/>
      <c r="H306" s="89"/>
      <c r="I306" s="93"/>
      <c r="J306" s="93"/>
      <c r="K306" s="93"/>
      <c r="L306" s="93"/>
      <c r="M306" s="94">
        <f>I306+J306+K306+MYCS8[[#This Row],[Non contractual commitments]]</f>
        <v>0</v>
      </c>
      <c r="N306" s="93"/>
      <c r="O306" s="93"/>
      <c r="P306" s="93"/>
      <c r="Q306" s="93"/>
      <c r="R306" s="93"/>
      <c r="S306" s="89"/>
      <c r="T306" s="89"/>
      <c r="U306" s="96"/>
    </row>
    <row r="307" spans="1:21" ht="21" x14ac:dyDescent="0.45">
      <c r="A307" s="89"/>
      <c r="B307" s="90" t="str">
        <f ca="1">IFERROR(OFFSET(DC[[#Headers],[Code Project]],MATCH(MYCS8[[#This Row],[Project Code and Name ]],DC[Code Project],0),-3),"")</f>
        <v/>
      </c>
      <c r="C307" s="89"/>
      <c r="D307" s="89"/>
      <c r="E307" s="89"/>
      <c r="F307" s="89"/>
      <c r="G307" s="89"/>
      <c r="H307" s="89"/>
      <c r="I307" s="93"/>
      <c r="J307" s="93"/>
      <c r="K307" s="93"/>
      <c r="L307" s="93"/>
      <c r="M307" s="94">
        <f>I307+J307+K307+MYCS8[[#This Row],[Non contractual commitments]]</f>
        <v>0</v>
      </c>
      <c r="N307" s="93"/>
      <c r="O307" s="93"/>
      <c r="P307" s="93"/>
      <c r="Q307" s="93"/>
      <c r="R307" s="93"/>
      <c r="S307" s="89"/>
      <c r="T307" s="89"/>
      <c r="U307" s="96"/>
    </row>
    <row r="308" spans="1:21" ht="21" x14ac:dyDescent="0.45">
      <c r="A308" s="89"/>
      <c r="B308" s="90" t="str">
        <f ca="1">IFERROR(OFFSET(DC[[#Headers],[Code Project]],MATCH(MYCS8[[#This Row],[Project Code and Name ]],DC[Code Project],0),-3),"")</f>
        <v/>
      </c>
      <c r="C308" s="89"/>
      <c r="D308" s="89"/>
      <c r="E308" s="89"/>
      <c r="F308" s="89"/>
      <c r="G308" s="89"/>
      <c r="H308" s="89"/>
      <c r="I308" s="93"/>
      <c r="J308" s="93"/>
      <c r="K308" s="93"/>
      <c r="L308" s="93"/>
      <c r="M308" s="94">
        <f>I308+J308+K308+MYCS8[[#This Row],[Non contractual commitments]]</f>
        <v>0</v>
      </c>
      <c r="N308" s="93"/>
      <c r="O308" s="93"/>
      <c r="P308" s="93"/>
      <c r="Q308" s="93"/>
      <c r="R308" s="93"/>
      <c r="S308" s="89"/>
      <c r="T308" s="89"/>
      <c r="U308" s="96"/>
    </row>
    <row r="309" spans="1:21" ht="21" x14ac:dyDescent="0.45">
      <c r="A309" s="89"/>
      <c r="B309" s="90" t="str">
        <f ca="1">IFERROR(OFFSET(DC[[#Headers],[Code Project]],MATCH(MYCS8[[#This Row],[Project Code and Name ]],DC[Code Project],0),-3),"")</f>
        <v/>
      </c>
      <c r="C309" s="89"/>
      <c r="D309" s="89"/>
      <c r="E309" s="89"/>
      <c r="F309" s="89"/>
      <c r="G309" s="89"/>
      <c r="H309" s="89"/>
      <c r="I309" s="93"/>
      <c r="J309" s="93"/>
      <c r="K309" s="93"/>
      <c r="L309" s="93"/>
      <c r="M309" s="94">
        <f>I309+J309+K309+MYCS8[[#This Row],[Non contractual commitments]]</f>
        <v>0</v>
      </c>
      <c r="N309" s="93"/>
      <c r="O309" s="93"/>
      <c r="P309" s="93"/>
      <c r="Q309" s="93"/>
      <c r="R309" s="93"/>
      <c r="S309" s="89"/>
      <c r="T309" s="89"/>
      <c r="U309" s="96"/>
    </row>
    <row r="310" spans="1:21" ht="21" x14ac:dyDescent="0.45">
      <c r="A310" s="89"/>
      <c r="B310" s="90" t="str">
        <f ca="1">IFERROR(OFFSET(DC[[#Headers],[Code Project]],MATCH(MYCS8[[#This Row],[Project Code and Name ]],DC[Code Project],0),-3),"")</f>
        <v/>
      </c>
      <c r="C310" s="89"/>
      <c r="D310" s="89"/>
      <c r="E310" s="89"/>
      <c r="F310" s="89"/>
      <c r="G310" s="89"/>
      <c r="H310" s="89"/>
      <c r="I310" s="93"/>
      <c r="J310" s="93"/>
      <c r="K310" s="93"/>
      <c r="L310" s="93"/>
      <c r="M310" s="94">
        <f>I310+J310+K310+MYCS8[[#This Row],[Non contractual commitments]]</f>
        <v>0</v>
      </c>
      <c r="N310" s="93"/>
      <c r="O310" s="93"/>
      <c r="P310" s="93"/>
      <c r="Q310" s="93"/>
      <c r="R310" s="93"/>
      <c r="S310" s="89"/>
      <c r="T310" s="89"/>
      <c r="U310" s="96"/>
    </row>
    <row r="311" spans="1:21" ht="21" x14ac:dyDescent="0.45">
      <c r="A311" s="89"/>
      <c r="B311" s="90" t="str">
        <f ca="1">IFERROR(OFFSET(DC[[#Headers],[Code Project]],MATCH(MYCS8[[#This Row],[Project Code and Name ]],DC[Code Project],0),-3),"")</f>
        <v/>
      </c>
      <c r="C311" s="89"/>
      <c r="D311" s="89"/>
      <c r="E311" s="89"/>
      <c r="F311" s="89"/>
      <c r="G311" s="89"/>
      <c r="H311" s="89"/>
      <c r="I311" s="93"/>
      <c r="J311" s="93"/>
      <c r="K311" s="93"/>
      <c r="L311" s="93"/>
      <c r="M311" s="94">
        <f>I311+J311+K311+MYCS8[[#This Row],[Non contractual commitments]]</f>
        <v>0</v>
      </c>
      <c r="N311" s="93"/>
      <c r="O311" s="93"/>
      <c r="P311" s="93"/>
      <c r="Q311" s="93"/>
      <c r="R311" s="93"/>
      <c r="S311" s="89"/>
      <c r="T311" s="89"/>
      <c r="U311" s="96"/>
    </row>
    <row r="312" spans="1:21" ht="21" x14ac:dyDescent="0.45">
      <c r="A312" s="89"/>
      <c r="B312" s="90" t="str">
        <f ca="1">IFERROR(OFFSET(DC[[#Headers],[Code Project]],MATCH(MYCS8[[#This Row],[Project Code and Name ]],DC[Code Project],0),-3),"")</f>
        <v/>
      </c>
      <c r="C312" s="89"/>
      <c r="D312" s="89"/>
      <c r="E312" s="89"/>
      <c r="F312" s="89"/>
      <c r="G312" s="89"/>
      <c r="H312" s="89"/>
      <c r="I312" s="93"/>
      <c r="J312" s="93"/>
      <c r="K312" s="93"/>
      <c r="L312" s="93"/>
      <c r="M312" s="94">
        <f>I312+J312+K312+MYCS8[[#This Row],[Non contractual commitments]]</f>
        <v>0</v>
      </c>
      <c r="N312" s="93"/>
      <c r="O312" s="93"/>
      <c r="P312" s="93"/>
      <c r="Q312" s="93"/>
      <c r="R312" s="93"/>
      <c r="S312" s="89"/>
      <c r="T312" s="89"/>
      <c r="U312" s="96"/>
    </row>
    <row r="313" spans="1:21" ht="21" x14ac:dyDescent="0.45">
      <c r="A313" s="89"/>
      <c r="B313" s="90" t="str">
        <f ca="1">IFERROR(OFFSET(DC[[#Headers],[Code Project]],MATCH(MYCS8[[#This Row],[Project Code and Name ]],DC[Code Project],0),-3),"")</f>
        <v/>
      </c>
      <c r="C313" s="89"/>
      <c r="D313" s="89"/>
      <c r="E313" s="89"/>
      <c r="F313" s="89"/>
      <c r="G313" s="89"/>
      <c r="H313" s="89"/>
      <c r="I313" s="93"/>
      <c r="J313" s="93"/>
      <c r="K313" s="93"/>
      <c r="L313" s="93"/>
      <c r="M313" s="94">
        <f>I313+J313+K313+MYCS8[[#This Row],[Non contractual commitments]]</f>
        <v>0</v>
      </c>
      <c r="N313" s="93"/>
      <c r="O313" s="93"/>
      <c r="P313" s="93"/>
      <c r="Q313" s="93"/>
      <c r="R313" s="93"/>
      <c r="S313" s="89"/>
      <c r="T313" s="89"/>
      <c r="U313" s="96"/>
    </row>
    <row r="314" spans="1:21" ht="21" x14ac:dyDescent="0.45">
      <c r="A314" s="89"/>
      <c r="B314" s="90" t="str">
        <f ca="1">IFERROR(OFFSET(DC[[#Headers],[Code Project]],MATCH(MYCS8[[#This Row],[Project Code and Name ]],DC[Code Project],0),-3),"")</f>
        <v/>
      </c>
      <c r="C314" s="89"/>
      <c r="D314" s="89"/>
      <c r="E314" s="89"/>
      <c r="F314" s="89"/>
      <c r="G314" s="89"/>
      <c r="H314" s="89"/>
      <c r="I314" s="93"/>
      <c r="J314" s="93"/>
      <c r="K314" s="93"/>
      <c r="L314" s="93"/>
      <c r="M314" s="94">
        <f>I314+J314+K314+MYCS8[[#This Row],[Non contractual commitments]]</f>
        <v>0</v>
      </c>
      <c r="N314" s="93"/>
      <c r="O314" s="93"/>
      <c r="P314" s="93"/>
      <c r="Q314" s="93"/>
      <c r="R314" s="93"/>
      <c r="S314" s="89"/>
      <c r="T314" s="89"/>
      <c r="U314" s="96"/>
    </row>
    <row r="315" spans="1:21" ht="21" x14ac:dyDescent="0.45">
      <c r="A315" s="89"/>
      <c r="B315" s="90" t="str">
        <f ca="1">IFERROR(OFFSET(DC[[#Headers],[Code Project]],MATCH(MYCS8[[#This Row],[Project Code and Name ]],DC[Code Project],0),-3),"")</f>
        <v/>
      </c>
      <c r="C315" s="89"/>
      <c r="D315" s="89"/>
      <c r="E315" s="89"/>
      <c r="F315" s="89"/>
      <c r="G315" s="89"/>
      <c r="H315" s="89"/>
      <c r="I315" s="93"/>
      <c r="J315" s="93"/>
      <c r="K315" s="93"/>
      <c r="L315" s="93"/>
      <c r="M315" s="94">
        <f>I315+J315+K315+MYCS8[[#This Row],[Non contractual commitments]]</f>
        <v>0</v>
      </c>
      <c r="N315" s="93"/>
      <c r="O315" s="93"/>
      <c r="P315" s="93"/>
      <c r="Q315" s="93"/>
      <c r="R315" s="93"/>
      <c r="S315" s="89"/>
      <c r="T315" s="89"/>
      <c r="U315" s="96"/>
    </row>
    <row r="316" spans="1:21" ht="21" x14ac:dyDescent="0.45">
      <c r="A316" s="89"/>
      <c r="B316" s="90" t="str">
        <f ca="1">IFERROR(OFFSET(DC[[#Headers],[Code Project]],MATCH(MYCS8[[#This Row],[Project Code and Name ]],DC[Code Project],0),-3),"")</f>
        <v/>
      </c>
      <c r="C316" s="89"/>
      <c r="D316" s="89"/>
      <c r="E316" s="89"/>
      <c r="F316" s="89"/>
      <c r="G316" s="89"/>
      <c r="H316" s="89"/>
      <c r="I316" s="93"/>
      <c r="J316" s="93"/>
      <c r="K316" s="93"/>
      <c r="L316" s="93"/>
      <c r="M316" s="94">
        <f>I316+J316+K316+MYCS8[[#This Row],[Non contractual commitments]]</f>
        <v>0</v>
      </c>
      <c r="N316" s="93"/>
      <c r="O316" s="93"/>
      <c r="P316" s="93"/>
      <c r="Q316" s="93"/>
      <c r="R316" s="93"/>
      <c r="S316" s="89"/>
      <c r="T316" s="89"/>
      <c r="U316" s="96"/>
    </row>
    <row r="317" spans="1:21" ht="21" x14ac:dyDescent="0.45">
      <c r="A317" s="89"/>
      <c r="B317" s="90" t="str">
        <f ca="1">IFERROR(OFFSET(DC[[#Headers],[Code Project]],MATCH(MYCS8[[#This Row],[Project Code and Name ]],DC[Code Project],0),-3),"")</f>
        <v/>
      </c>
      <c r="C317" s="89"/>
      <c r="D317" s="89"/>
      <c r="E317" s="89"/>
      <c r="F317" s="89"/>
      <c r="G317" s="89"/>
      <c r="H317" s="89"/>
      <c r="I317" s="93"/>
      <c r="J317" s="93"/>
      <c r="K317" s="93"/>
      <c r="L317" s="93"/>
      <c r="M317" s="94">
        <f>I317+J317+K317+MYCS8[[#This Row],[Non contractual commitments]]</f>
        <v>0</v>
      </c>
      <c r="N317" s="93"/>
      <c r="O317" s="93"/>
      <c r="P317" s="93"/>
      <c r="Q317" s="93"/>
      <c r="R317" s="93"/>
      <c r="S317" s="89"/>
      <c r="T317" s="89"/>
      <c r="U317" s="96"/>
    </row>
    <row r="318" spans="1:21" ht="21" x14ac:dyDescent="0.45">
      <c r="A318" s="89"/>
      <c r="B318" s="90" t="str">
        <f ca="1">IFERROR(OFFSET(DC[[#Headers],[Code Project]],MATCH(MYCS8[[#This Row],[Project Code and Name ]],DC[Code Project],0),-3),"")</f>
        <v/>
      </c>
      <c r="C318" s="89"/>
      <c r="D318" s="89"/>
      <c r="E318" s="89"/>
      <c r="F318" s="89"/>
      <c r="G318" s="89"/>
      <c r="H318" s="89"/>
      <c r="I318" s="93"/>
      <c r="J318" s="93"/>
      <c r="K318" s="93"/>
      <c r="L318" s="93"/>
      <c r="M318" s="94">
        <f>I318+J318+K318+MYCS8[[#This Row],[Non contractual commitments]]</f>
        <v>0</v>
      </c>
      <c r="N318" s="93"/>
      <c r="O318" s="93"/>
      <c r="P318" s="93"/>
      <c r="Q318" s="93"/>
      <c r="R318" s="93"/>
      <c r="S318" s="89"/>
      <c r="T318" s="89"/>
      <c r="U318" s="96"/>
    </row>
    <row r="319" spans="1:21" ht="21" x14ac:dyDescent="0.45">
      <c r="A319" s="89"/>
      <c r="B319" s="90" t="str">
        <f ca="1">IFERROR(OFFSET(DC[[#Headers],[Code Project]],MATCH(MYCS8[[#This Row],[Project Code and Name ]],DC[Code Project],0),-3),"")</f>
        <v/>
      </c>
      <c r="C319" s="89"/>
      <c r="D319" s="89"/>
      <c r="E319" s="89"/>
      <c r="F319" s="89"/>
      <c r="G319" s="89"/>
      <c r="H319" s="89"/>
      <c r="I319" s="93"/>
      <c r="J319" s="93"/>
      <c r="K319" s="93"/>
      <c r="L319" s="93"/>
      <c r="M319" s="94">
        <f>I319+J319+K319+MYCS8[[#This Row],[Non contractual commitments]]</f>
        <v>0</v>
      </c>
      <c r="N319" s="93"/>
      <c r="O319" s="93"/>
      <c r="P319" s="93"/>
      <c r="Q319" s="93"/>
      <c r="R319" s="93"/>
      <c r="S319" s="89"/>
      <c r="T319" s="89"/>
      <c r="U319" s="96"/>
    </row>
    <row r="320" spans="1:21" ht="21" x14ac:dyDescent="0.45">
      <c r="A320" s="89"/>
      <c r="B320" s="90" t="str">
        <f ca="1">IFERROR(OFFSET(DC[[#Headers],[Code Project]],MATCH(MYCS8[[#This Row],[Project Code and Name ]],DC[Code Project],0),-3),"")</f>
        <v/>
      </c>
      <c r="C320" s="89"/>
      <c r="D320" s="89"/>
      <c r="E320" s="89"/>
      <c r="F320" s="89"/>
      <c r="G320" s="89"/>
      <c r="H320" s="89"/>
      <c r="I320" s="93"/>
      <c r="J320" s="93"/>
      <c r="K320" s="93"/>
      <c r="L320" s="93"/>
      <c r="M320" s="94">
        <f>I320+J320+K320+MYCS8[[#This Row],[Non contractual commitments]]</f>
        <v>0</v>
      </c>
      <c r="N320" s="93"/>
      <c r="O320" s="93"/>
      <c r="P320" s="93"/>
      <c r="Q320" s="93"/>
      <c r="R320" s="93"/>
      <c r="S320" s="89"/>
      <c r="T320" s="89"/>
      <c r="U320" s="96"/>
    </row>
    <row r="321" spans="1:21" ht="21" x14ac:dyDescent="0.45">
      <c r="A321" s="89"/>
      <c r="B321" s="90" t="str">
        <f ca="1">IFERROR(OFFSET(DC[[#Headers],[Code Project]],MATCH(MYCS8[[#This Row],[Project Code and Name ]],DC[Code Project],0),-3),"")</f>
        <v/>
      </c>
      <c r="C321" s="89"/>
      <c r="D321" s="89"/>
      <c r="E321" s="89"/>
      <c r="F321" s="89"/>
      <c r="G321" s="89"/>
      <c r="H321" s="89"/>
      <c r="I321" s="93"/>
      <c r="J321" s="93"/>
      <c r="K321" s="93"/>
      <c r="L321" s="93"/>
      <c r="M321" s="94">
        <f>I321+J321+K321+MYCS8[[#This Row],[Non contractual commitments]]</f>
        <v>0</v>
      </c>
      <c r="N321" s="93"/>
      <c r="O321" s="93"/>
      <c r="P321" s="93"/>
      <c r="Q321" s="93"/>
      <c r="R321" s="93"/>
      <c r="S321" s="89"/>
      <c r="T321" s="89"/>
      <c r="U321" s="96"/>
    </row>
    <row r="322" spans="1:21" ht="21" x14ac:dyDescent="0.45">
      <c r="A322" s="89"/>
      <c r="B322" s="90" t="str">
        <f ca="1">IFERROR(OFFSET(DC[[#Headers],[Code Project]],MATCH(MYCS8[[#This Row],[Project Code and Name ]],DC[Code Project],0),-3),"")</f>
        <v/>
      </c>
      <c r="C322" s="89"/>
      <c r="D322" s="89"/>
      <c r="E322" s="89"/>
      <c r="F322" s="89"/>
      <c r="G322" s="89"/>
      <c r="H322" s="89"/>
      <c r="I322" s="93"/>
      <c r="J322" s="93"/>
      <c r="K322" s="93"/>
      <c r="L322" s="93"/>
      <c r="M322" s="94">
        <f>I322+J322+K322+MYCS8[[#This Row],[Non contractual commitments]]</f>
        <v>0</v>
      </c>
      <c r="N322" s="93"/>
      <c r="O322" s="93"/>
      <c r="P322" s="93"/>
      <c r="Q322" s="93"/>
      <c r="R322" s="93"/>
      <c r="S322" s="89"/>
      <c r="T322" s="89"/>
      <c r="U322" s="96"/>
    </row>
    <row r="323" spans="1:21" ht="21" x14ac:dyDescent="0.45">
      <c r="A323" s="89"/>
      <c r="B323" s="90" t="str">
        <f ca="1">IFERROR(OFFSET(DC[[#Headers],[Code Project]],MATCH(MYCS8[[#This Row],[Project Code and Name ]],DC[Code Project],0),-3),"")</f>
        <v/>
      </c>
      <c r="C323" s="89"/>
      <c r="D323" s="89"/>
      <c r="E323" s="89"/>
      <c r="F323" s="89"/>
      <c r="G323" s="89"/>
      <c r="H323" s="89"/>
      <c r="I323" s="93"/>
      <c r="J323" s="93"/>
      <c r="K323" s="93"/>
      <c r="L323" s="93"/>
      <c r="M323" s="94">
        <f>I323+J323+K323+MYCS8[[#This Row],[Non contractual commitments]]</f>
        <v>0</v>
      </c>
      <c r="N323" s="93"/>
      <c r="O323" s="93"/>
      <c r="P323" s="93"/>
      <c r="Q323" s="93"/>
      <c r="R323" s="93"/>
      <c r="S323" s="89"/>
      <c r="T323" s="89"/>
      <c r="U323" s="96"/>
    </row>
    <row r="324" spans="1:21" ht="21" x14ac:dyDescent="0.45">
      <c r="A324" s="89"/>
      <c r="B324" s="90" t="str">
        <f ca="1">IFERROR(OFFSET(DC[[#Headers],[Code Project]],MATCH(MYCS8[[#This Row],[Project Code and Name ]],DC[Code Project],0),-3),"")</f>
        <v/>
      </c>
      <c r="C324" s="89"/>
      <c r="D324" s="89"/>
      <c r="E324" s="89"/>
      <c r="F324" s="89"/>
      <c r="G324" s="89"/>
      <c r="H324" s="89"/>
      <c r="I324" s="93"/>
      <c r="J324" s="93"/>
      <c r="K324" s="93"/>
      <c r="L324" s="93"/>
      <c r="M324" s="94">
        <f>I324+J324+K324+MYCS8[[#This Row],[Non contractual commitments]]</f>
        <v>0</v>
      </c>
      <c r="N324" s="93"/>
      <c r="O324" s="93"/>
      <c r="P324" s="93"/>
      <c r="Q324" s="93"/>
      <c r="R324" s="93"/>
      <c r="S324" s="89"/>
      <c r="T324" s="89"/>
      <c r="U324" s="96"/>
    </row>
    <row r="325" spans="1:21" ht="21" x14ac:dyDescent="0.45">
      <c r="A325" s="89"/>
      <c r="B325" s="90" t="str">
        <f ca="1">IFERROR(OFFSET(DC[[#Headers],[Code Project]],MATCH(MYCS8[[#This Row],[Project Code and Name ]],DC[Code Project],0),-3),"")</f>
        <v/>
      </c>
      <c r="C325" s="89"/>
      <c r="D325" s="89"/>
      <c r="E325" s="89"/>
      <c r="F325" s="89"/>
      <c r="G325" s="89"/>
      <c r="H325" s="89"/>
      <c r="I325" s="93"/>
      <c r="J325" s="93"/>
      <c r="K325" s="93"/>
      <c r="L325" s="93"/>
      <c r="M325" s="94">
        <f>I325+J325+K325+MYCS8[[#This Row],[Non contractual commitments]]</f>
        <v>0</v>
      </c>
      <c r="N325" s="93"/>
      <c r="O325" s="93"/>
      <c r="P325" s="93"/>
      <c r="Q325" s="93"/>
      <c r="R325" s="93"/>
      <c r="S325" s="89"/>
      <c r="T325" s="89"/>
      <c r="U325" s="96"/>
    </row>
    <row r="326" spans="1:21" ht="21" x14ac:dyDescent="0.45">
      <c r="A326" s="89"/>
      <c r="B326" s="90" t="str">
        <f ca="1">IFERROR(OFFSET(DC[[#Headers],[Code Project]],MATCH(MYCS8[[#This Row],[Project Code and Name ]],DC[Code Project],0),-3),"")</f>
        <v/>
      </c>
      <c r="C326" s="89"/>
      <c r="D326" s="89"/>
      <c r="E326" s="89"/>
      <c r="F326" s="89"/>
      <c r="G326" s="89"/>
      <c r="H326" s="89"/>
      <c r="I326" s="93"/>
      <c r="J326" s="93"/>
      <c r="K326" s="93"/>
      <c r="L326" s="93"/>
      <c r="M326" s="94">
        <f>I326+J326+K326+MYCS8[[#This Row],[Non contractual commitments]]</f>
        <v>0</v>
      </c>
      <c r="N326" s="93"/>
      <c r="O326" s="93"/>
      <c r="P326" s="93"/>
      <c r="Q326" s="93"/>
      <c r="R326" s="93"/>
      <c r="S326" s="89"/>
      <c r="T326" s="89"/>
      <c r="U326" s="96"/>
    </row>
    <row r="327" spans="1:21" ht="21" x14ac:dyDescent="0.45">
      <c r="A327" s="89"/>
      <c r="B327" s="90" t="str">
        <f ca="1">IFERROR(OFFSET(DC[[#Headers],[Code Project]],MATCH(MYCS8[[#This Row],[Project Code and Name ]],DC[Code Project],0),-3),"")</f>
        <v/>
      </c>
      <c r="C327" s="89"/>
      <c r="D327" s="89"/>
      <c r="E327" s="89"/>
      <c r="F327" s="89"/>
      <c r="G327" s="89"/>
      <c r="H327" s="89"/>
      <c r="I327" s="93"/>
      <c r="J327" s="93"/>
      <c r="K327" s="93"/>
      <c r="L327" s="93"/>
      <c r="M327" s="94">
        <f>I327+J327+K327+MYCS8[[#This Row],[Non contractual commitments]]</f>
        <v>0</v>
      </c>
      <c r="N327" s="93"/>
      <c r="O327" s="93"/>
      <c r="P327" s="93"/>
      <c r="Q327" s="93"/>
      <c r="R327" s="93"/>
      <c r="S327" s="89"/>
      <c r="T327" s="89"/>
      <c r="U327" s="96"/>
    </row>
    <row r="328" spans="1:21" ht="21" x14ac:dyDescent="0.45">
      <c r="A328" s="89"/>
      <c r="B328" s="90" t="str">
        <f ca="1">IFERROR(OFFSET(DC[[#Headers],[Code Project]],MATCH(MYCS8[[#This Row],[Project Code and Name ]],DC[Code Project],0),-3),"")</f>
        <v/>
      </c>
      <c r="C328" s="89"/>
      <c r="D328" s="89"/>
      <c r="E328" s="89"/>
      <c r="F328" s="89"/>
      <c r="G328" s="89"/>
      <c r="H328" s="89"/>
      <c r="I328" s="93"/>
      <c r="J328" s="93"/>
      <c r="K328" s="93"/>
      <c r="L328" s="93"/>
      <c r="M328" s="94">
        <f>I328+J328+K328+MYCS8[[#This Row],[Non contractual commitments]]</f>
        <v>0</v>
      </c>
      <c r="N328" s="93"/>
      <c r="O328" s="93"/>
      <c r="P328" s="93"/>
      <c r="Q328" s="93"/>
      <c r="R328" s="93"/>
      <c r="S328" s="89"/>
      <c r="T328" s="89"/>
      <c r="U328" s="96"/>
    </row>
    <row r="329" spans="1:21" ht="21" x14ac:dyDescent="0.45">
      <c r="A329" s="89"/>
      <c r="B329" s="90" t="str">
        <f ca="1">IFERROR(OFFSET(DC[[#Headers],[Code Project]],MATCH(MYCS8[[#This Row],[Project Code and Name ]],DC[Code Project],0),-3),"")</f>
        <v/>
      </c>
      <c r="C329" s="89"/>
      <c r="D329" s="89"/>
      <c r="E329" s="89"/>
      <c r="F329" s="89"/>
      <c r="G329" s="89"/>
      <c r="H329" s="89"/>
      <c r="I329" s="93"/>
      <c r="J329" s="93"/>
      <c r="K329" s="93"/>
      <c r="L329" s="93"/>
      <c r="M329" s="94">
        <f>I329+J329+K329+MYCS8[[#This Row],[Non contractual commitments]]</f>
        <v>0</v>
      </c>
      <c r="N329" s="93"/>
      <c r="O329" s="93"/>
      <c r="P329" s="93"/>
      <c r="Q329" s="93"/>
      <c r="R329" s="93"/>
      <c r="S329" s="89"/>
      <c r="T329" s="89"/>
      <c r="U329" s="96"/>
    </row>
    <row r="330" spans="1:21" ht="21" x14ac:dyDescent="0.45">
      <c r="A330" s="89"/>
      <c r="B330" s="90" t="str">
        <f ca="1">IFERROR(OFFSET(DC[[#Headers],[Code Project]],MATCH(MYCS8[[#This Row],[Project Code and Name ]],DC[Code Project],0),-3),"")</f>
        <v/>
      </c>
      <c r="C330" s="89"/>
      <c r="D330" s="89"/>
      <c r="E330" s="89"/>
      <c r="F330" s="89"/>
      <c r="G330" s="89"/>
      <c r="H330" s="89"/>
      <c r="I330" s="93"/>
      <c r="J330" s="93"/>
      <c r="K330" s="93"/>
      <c r="L330" s="93"/>
      <c r="M330" s="94">
        <f>I330+J330+K330+MYCS8[[#This Row],[Non contractual commitments]]</f>
        <v>0</v>
      </c>
      <c r="N330" s="93"/>
      <c r="O330" s="93"/>
      <c r="P330" s="93"/>
      <c r="Q330" s="93"/>
      <c r="R330" s="93"/>
      <c r="S330" s="89"/>
      <c r="T330" s="89"/>
      <c r="U330" s="96"/>
    </row>
    <row r="331" spans="1:21" ht="21" x14ac:dyDescent="0.45">
      <c r="A331" s="89"/>
      <c r="B331" s="90" t="str">
        <f ca="1">IFERROR(OFFSET(DC[[#Headers],[Code Project]],MATCH(MYCS8[[#This Row],[Project Code and Name ]],DC[Code Project],0),-3),"")</f>
        <v/>
      </c>
      <c r="C331" s="89"/>
      <c r="D331" s="89"/>
      <c r="E331" s="89"/>
      <c r="F331" s="89"/>
      <c r="G331" s="89"/>
      <c r="H331" s="89"/>
      <c r="I331" s="93"/>
      <c r="J331" s="93"/>
      <c r="K331" s="93"/>
      <c r="L331" s="93"/>
      <c r="M331" s="94">
        <f>I331+J331+K331+MYCS8[[#This Row],[Non contractual commitments]]</f>
        <v>0</v>
      </c>
      <c r="N331" s="93"/>
      <c r="O331" s="93"/>
      <c r="P331" s="93"/>
      <c r="Q331" s="93"/>
      <c r="R331" s="93"/>
      <c r="S331" s="89"/>
      <c r="T331" s="89"/>
      <c r="U331" s="96"/>
    </row>
    <row r="332" spans="1:21" ht="21" x14ac:dyDescent="0.45">
      <c r="A332" s="89"/>
      <c r="B332" s="90" t="str">
        <f ca="1">IFERROR(OFFSET(DC[[#Headers],[Code Project]],MATCH(MYCS8[[#This Row],[Project Code and Name ]],DC[Code Project],0),-3),"")</f>
        <v/>
      </c>
      <c r="C332" s="89"/>
      <c r="D332" s="89"/>
      <c r="E332" s="89"/>
      <c r="F332" s="89"/>
      <c r="G332" s="89"/>
      <c r="H332" s="89"/>
      <c r="I332" s="93"/>
      <c r="J332" s="93"/>
      <c r="K332" s="93"/>
      <c r="L332" s="93"/>
      <c r="M332" s="94">
        <f>I332+J332+K332+MYCS8[[#This Row],[Non contractual commitments]]</f>
        <v>0</v>
      </c>
      <c r="N332" s="93"/>
      <c r="O332" s="93"/>
      <c r="P332" s="93"/>
      <c r="Q332" s="93"/>
      <c r="R332" s="93"/>
      <c r="S332" s="89"/>
      <c r="T332" s="89"/>
      <c r="U332" s="96"/>
    </row>
    <row r="333" spans="1:21" ht="21" x14ac:dyDescent="0.45">
      <c r="A333" s="89"/>
      <c r="B333" s="90" t="str">
        <f ca="1">IFERROR(OFFSET(DC[[#Headers],[Code Project]],MATCH(MYCS8[[#This Row],[Project Code and Name ]],DC[Code Project],0),-3),"")</f>
        <v/>
      </c>
      <c r="C333" s="89"/>
      <c r="D333" s="89"/>
      <c r="E333" s="89"/>
      <c r="F333" s="89"/>
      <c r="G333" s="89"/>
      <c r="H333" s="89"/>
      <c r="I333" s="93"/>
      <c r="J333" s="93"/>
      <c r="K333" s="93"/>
      <c r="L333" s="93"/>
      <c r="M333" s="94">
        <f>I333+J333+K333+MYCS8[[#This Row],[Non contractual commitments]]</f>
        <v>0</v>
      </c>
      <c r="N333" s="93"/>
      <c r="O333" s="93"/>
      <c r="P333" s="93"/>
      <c r="Q333" s="93"/>
      <c r="R333" s="93"/>
      <c r="S333" s="89"/>
      <c r="T333" s="89"/>
      <c r="U333" s="96"/>
    </row>
    <row r="334" spans="1:21" ht="21" x14ac:dyDescent="0.45">
      <c r="A334" s="89"/>
      <c r="B334" s="90" t="str">
        <f ca="1">IFERROR(OFFSET(DC[[#Headers],[Code Project]],MATCH(MYCS8[[#This Row],[Project Code and Name ]],DC[Code Project],0),-3),"")</f>
        <v/>
      </c>
      <c r="C334" s="89"/>
      <c r="D334" s="89"/>
      <c r="E334" s="89"/>
      <c r="F334" s="89"/>
      <c r="G334" s="89"/>
      <c r="H334" s="89"/>
      <c r="I334" s="93"/>
      <c r="J334" s="93"/>
      <c r="K334" s="93"/>
      <c r="L334" s="93"/>
      <c r="M334" s="94">
        <f>I334+J334+K334+MYCS8[[#This Row],[Non contractual commitments]]</f>
        <v>0</v>
      </c>
      <c r="N334" s="93"/>
      <c r="O334" s="93"/>
      <c r="P334" s="93"/>
      <c r="Q334" s="93"/>
      <c r="R334" s="93"/>
      <c r="S334" s="89"/>
      <c r="T334" s="89"/>
      <c r="U334" s="96"/>
    </row>
    <row r="335" spans="1:21" ht="21" x14ac:dyDescent="0.45">
      <c r="A335" s="89"/>
      <c r="B335" s="90" t="str">
        <f ca="1">IFERROR(OFFSET(DC[[#Headers],[Code Project]],MATCH(MYCS8[[#This Row],[Project Code and Name ]],DC[Code Project],0),-3),"")</f>
        <v/>
      </c>
      <c r="C335" s="89"/>
      <c r="D335" s="89"/>
      <c r="E335" s="89"/>
      <c r="F335" s="89"/>
      <c r="G335" s="89"/>
      <c r="H335" s="89"/>
      <c r="I335" s="93"/>
      <c r="J335" s="93"/>
      <c r="K335" s="93"/>
      <c r="L335" s="93"/>
      <c r="M335" s="94">
        <f>I335+J335+K335+MYCS8[[#This Row],[Non contractual commitments]]</f>
        <v>0</v>
      </c>
      <c r="N335" s="93"/>
      <c r="O335" s="93"/>
      <c r="P335" s="93"/>
      <c r="Q335" s="93"/>
      <c r="R335" s="93"/>
      <c r="S335" s="89"/>
      <c r="T335" s="89"/>
      <c r="U335" s="96"/>
    </row>
    <row r="336" spans="1:21" ht="21" x14ac:dyDescent="0.45">
      <c r="A336" s="89"/>
      <c r="B336" s="90" t="str">
        <f ca="1">IFERROR(OFFSET(DC[[#Headers],[Code Project]],MATCH(MYCS8[[#This Row],[Project Code and Name ]],DC[Code Project],0),-3),"")</f>
        <v/>
      </c>
      <c r="C336" s="89"/>
      <c r="D336" s="89"/>
      <c r="E336" s="89"/>
      <c r="F336" s="89"/>
      <c r="G336" s="89"/>
      <c r="H336" s="89"/>
      <c r="I336" s="93"/>
      <c r="J336" s="93"/>
      <c r="K336" s="93"/>
      <c r="L336" s="93"/>
      <c r="M336" s="94">
        <f>I336+J336+K336+MYCS8[[#This Row],[Non contractual commitments]]</f>
        <v>0</v>
      </c>
      <c r="N336" s="93"/>
      <c r="O336" s="93"/>
      <c r="P336" s="93"/>
      <c r="Q336" s="93"/>
      <c r="R336" s="93"/>
      <c r="S336" s="89"/>
      <c r="T336" s="89"/>
      <c r="U336" s="96"/>
    </row>
    <row r="337" spans="1:21" ht="21" x14ac:dyDescent="0.45">
      <c r="A337" s="89"/>
      <c r="B337" s="90" t="str">
        <f ca="1">IFERROR(OFFSET(DC[[#Headers],[Code Project]],MATCH(MYCS8[[#This Row],[Project Code and Name ]],DC[Code Project],0),-3),"")</f>
        <v/>
      </c>
      <c r="C337" s="89"/>
      <c r="D337" s="89"/>
      <c r="E337" s="89"/>
      <c r="F337" s="89"/>
      <c r="G337" s="89"/>
      <c r="H337" s="89"/>
      <c r="I337" s="93"/>
      <c r="J337" s="93"/>
      <c r="K337" s="93"/>
      <c r="L337" s="93"/>
      <c r="M337" s="94">
        <f>I337+J337+K337+MYCS8[[#This Row],[Non contractual commitments]]</f>
        <v>0</v>
      </c>
      <c r="N337" s="93"/>
      <c r="O337" s="93"/>
      <c r="P337" s="93"/>
      <c r="Q337" s="93"/>
      <c r="R337" s="93"/>
      <c r="S337" s="89"/>
      <c r="T337" s="89"/>
      <c r="U337" s="96"/>
    </row>
    <row r="338" spans="1:21" ht="21" x14ac:dyDescent="0.45">
      <c r="A338" s="89"/>
      <c r="B338" s="90" t="str">
        <f ca="1">IFERROR(OFFSET(DC[[#Headers],[Code Project]],MATCH(MYCS8[[#This Row],[Project Code and Name ]],DC[Code Project],0),-3),"")</f>
        <v/>
      </c>
      <c r="C338" s="89"/>
      <c r="D338" s="89"/>
      <c r="E338" s="89"/>
      <c r="F338" s="89"/>
      <c r="G338" s="89"/>
      <c r="H338" s="89"/>
      <c r="I338" s="93"/>
      <c r="J338" s="93"/>
      <c r="K338" s="93"/>
      <c r="L338" s="93"/>
      <c r="M338" s="94">
        <f>I338+J338+K338+MYCS8[[#This Row],[Non contractual commitments]]</f>
        <v>0</v>
      </c>
      <c r="N338" s="93"/>
      <c r="O338" s="93"/>
      <c r="P338" s="93"/>
      <c r="Q338" s="93"/>
      <c r="R338" s="93"/>
      <c r="S338" s="89"/>
      <c r="T338" s="89"/>
      <c r="U338" s="96"/>
    </row>
    <row r="339" spans="1:21" ht="21" x14ac:dyDescent="0.45">
      <c r="A339" s="89"/>
      <c r="B339" s="90" t="str">
        <f ca="1">IFERROR(OFFSET(DC[[#Headers],[Code Project]],MATCH(MYCS8[[#This Row],[Project Code and Name ]],DC[Code Project],0),-3),"")</f>
        <v/>
      </c>
      <c r="C339" s="89"/>
      <c r="D339" s="89"/>
      <c r="E339" s="89"/>
      <c r="F339" s="89"/>
      <c r="G339" s="89"/>
      <c r="H339" s="89"/>
      <c r="I339" s="93"/>
      <c r="J339" s="93"/>
      <c r="K339" s="93"/>
      <c r="L339" s="93"/>
      <c r="M339" s="94">
        <f>I339+J339+K339+MYCS8[[#This Row],[Non contractual commitments]]</f>
        <v>0</v>
      </c>
      <c r="N339" s="93"/>
      <c r="O339" s="93"/>
      <c r="P339" s="93"/>
      <c r="Q339" s="93"/>
      <c r="R339" s="93"/>
      <c r="S339" s="89"/>
      <c r="T339" s="89"/>
      <c r="U339" s="96"/>
    </row>
    <row r="340" spans="1:21" ht="21" x14ac:dyDescent="0.45">
      <c r="A340" s="89"/>
      <c r="B340" s="90" t="str">
        <f ca="1">IFERROR(OFFSET(DC[[#Headers],[Code Project]],MATCH(MYCS8[[#This Row],[Project Code and Name ]],DC[Code Project],0),-3),"")</f>
        <v/>
      </c>
      <c r="C340" s="89"/>
      <c r="D340" s="89"/>
      <c r="E340" s="89"/>
      <c r="F340" s="89"/>
      <c r="G340" s="89"/>
      <c r="H340" s="89"/>
      <c r="I340" s="93"/>
      <c r="J340" s="93"/>
      <c r="K340" s="93"/>
      <c r="L340" s="93"/>
      <c r="M340" s="94">
        <f>I340+J340+K340+MYCS8[[#This Row],[Non contractual commitments]]</f>
        <v>0</v>
      </c>
      <c r="N340" s="93"/>
      <c r="O340" s="93"/>
      <c r="P340" s="93"/>
      <c r="Q340" s="93"/>
      <c r="R340" s="93"/>
      <c r="S340" s="89"/>
      <c r="T340" s="89"/>
      <c r="U340" s="96"/>
    </row>
    <row r="341" spans="1:21" ht="21" x14ac:dyDescent="0.45">
      <c r="A341" s="89"/>
      <c r="B341" s="90" t="str">
        <f ca="1">IFERROR(OFFSET(DC[[#Headers],[Code Project]],MATCH(MYCS8[[#This Row],[Project Code and Name ]],DC[Code Project],0),-3),"")</f>
        <v/>
      </c>
      <c r="C341" s="89"/>
      <c r="D341" s="89"/>
      <c r="E341" s="89"/>
      <c r="F341" s="89"/>
      <c r="G341" s="89"/>
      <c r="H341" s="89"/>
      <c r="I341" s="93"/>
      <c r="J341" s="93"/>
      <c r="K341" s="93"/>
      <c r="L341" s="93"/>
      <c r="M341" s="94">
        <f>I341+J341+K341+MYCS8[[#This Row],[Non contractual commitments]]</f>
        <v>0</v>
      </c>
      <c r="N341" s="93"/>
      <c r="O341" s="93"/>
      <c r="P341" s="93"/>
      <c r="Q341" s="93"/>
      <c r="R341" s="93"/>
      <c r="S341" s="89"/>
      <c r="T341" s="89"/>
      <c r="U341" s="96"/>
    </row>
    <row r="342" spans="1:21" ht="21" x14ac:dyDescent="0.45">
      <c r="A342" s="89"/>
      <c r="B342" s="90" t="str">
        <f ca="1">IFERROR(OFFSET(DC[[#Headers],[Code Project]],MATCH(MYCS8[[#This Row],[Project Code and Name ]],DC[Code Project],0),-3),"")</f>
        <v/>
      </c>
      <c r="C342" s="89"/>
      <c r="D342" s="89"/>
      <c r="E342" s="89"/>
      <c r="F342" s="89"/>
      <c r="G342" s="89"/>
      <c r="H342" s="89"/>
      <c r="I342" s="93"/>
      <c r="J342" s="93"/>
      <c r="K342" s="93"/>
      <c r="L342" s="93"/>
      <c r="M342" s="94">
        <f>I342+J342+K342+MYCS8[[#This Row],[Non contractual commitments]]</f>
        <v>0</v>
      </c>
      <c r="N342" s="93"/>
      <c r="O342" s="93"/>
      <c r="P342" s="93"/>
      <c r="Q342" s="93"/>
      <c r="R342" s="93"/>
      <c r="S342" s="89"/>
      <c r="T342" s="89"/>
      <c r="U342" s="96"/>
    </row>
    <row r="343" spans="1:21" ht="21" x14ac:dyDescent="0.45">
      <c r="A343" s="89"/>
      <c r="B343" s="90" t="str">
        <f ca="1">IFERROR(OFFSET(DC[[#Headers],[Code Project]],MATCH(MYCS8[[#This Row],[Project Code and Name ]],DC[Code Project],0),-3),"")</f>
        <v/>
      </c>
      <c r="C343" s="89"/>
      <c r="D343" s="89"/>
      <c r="E343" s="89"/>
      <c r="F343" s="89"/>
      <c r="G343" s="89"/>
      <c r="H343" s="89"/>
      <c r="I343" s="93"/>
      <c r="J343" s="93"/>
      <c r="K343" s="93"/>
      <c r="L343" s="93"/>
      <c r="M343" s="94">
        <f>I343+J343+K343+MYCS8[[#This Row],[Non contractual commitments]]</f>
        <v>0</v>
      </c>
      <c r="N343" s="93"/>
      <c r="O343" s="93"/>
      <c r="P343" s="93"/>
      <c r="Q343" s="93"/>
      <c r="R343" s="93"/>
      <c r="S343" s="89"/>
      <c r="T343" s="89"/>
      <c r="U343" s="96"/>
    </row>
    <row r="344" spans="1:21" ht="21" x14ac:dyDescent="0.45">
      <c r="A344" s="89"/>
      <c r="B344" s="90" t="str">
        <f ca="1">IFERROR(OFFSET(DC[[#Headers],[Code Project]],MATCH(MYCS8[[#This Row],[Project Code and Name ]],DC[Code Project],0),-3),"")</f>
        <v/>
      </c>
      <c r="C344" s="89"/>
      <c r="D344" s="89"/>
      <c r="E344" s="89"/>
      <c r="F344" s="89"/>
      <c r="G344" s="89"/>
      <c r="H344" s="89"/>
      <c r="I344" s="93"/>
      <c r="J344" s="93"/>
      <c r="K344" s="93"/>
      <c r="L344" s="93"/>
      <c r="M344" s="94">
        <f>I344+J344+K344+MYCS8[[#This Row],[Non contractual commitments]]</f>
        <v>0</v>
      </c>
      <c r="N344" s="93"/>
      <c r="O344" s="93"/>
      <c r="P344" s="93"/>
      <c r="Q344" s="93"/>
      <c r="R344" s="93"/>
      <c r="S344" s="89"/>
      <c r="T344" s="89"/>
      <c r="U344" s="96"/>
    </row>
    <row r="345" spans="1:21" ht="21" x14ac:dyDescent="0.45">
      <c r="A345" s="89"/>
      <c r="B345" s="90" t="str">
        <f ca="1">IFERROR(OFFSET(DC[[#Headers],[Code Project]],MATCH(MYCS8[[#This Row],[Project Code and Name ]],DC[Code Project],0),-3),"")</f>
        <v/>
      </c>
      <c r="C345" s="89"/>
      <c r="D345" s="89"/>
      <c r="E345" s="89"/>
      <c r="F345" s="89"/>
      <c r="G345" s="89"/>
      <c r="H345" s="89"/>
      <c r="I345" s="93"/>
      <c r="J345" s="93"/>
      <c r="K345" s="93"/>
      <c r="L345" s="93"/>
      <c r="M345" s="94">
        <f>I345+J345+K345+MYCS8[[#This Row],[Non contractual commitments]]</f>
        <v>0</v>
      </c>
      <c r="N345" s="93"/>
      <c r="O345" s="93"/>
      <c r="P345" s="93"/>
      <c r="Q345" s="93"/>
      <c r="R345" s="93"/>
      <c r="S345" s="89"/>
      <c r="T345" s="89"/>
      <c r="U345" s="96"/>
    </row>
    <row r="346" spans="1:21" ht="21" x14ac:dyDescent="0.45">
      <c r="A346" s="89"/>
      <c r="B346" s="90" t="str">
        <f ca="1">IFERROR(OFFSET(DC[[#Headers],[Code Project]],MATCH(MYCS8[[#This Row],[Project Code and Name ]],DC[Code Project],0),-3),"")</f>
        <v/>
      </c>
      <c r="C346" s="89"/>
      <c r="D346" s="89"/>
      <c r="E346" s="89"/>
      <c r="F346" s="89"/>
      <c r="G346" s="89"/>
      <c r="H346" s="89"/>
      <c r="I346" s="93"/>
      <c r="J346" s="93"/>
      <c r="K346" s="93"/>
      <c r="L346" s="93"/>
      <c r="M346" s="94">
        <f>I346+J346+K346+MYCS8[[#This Row],[Non contractual commitments]]</f>
        <v>0</v>
      </c>
      <c r="N346" s="93"/>
      <c r="O346" s="93"/>
      <c r="P346" s="93"/>
      <c r="Q346" s="93"/>
      <c r="R346" s="93"/>
      <c r="S346" s="89"/>
      <c r="T346" s="89"/>
      <c r="U346" s="96"/>
    </row>
    <row r="347" spans="1:21" ht="21" x14ac:dyDescent="0.45">
      <c r="A347" s="89"/>
      <c r="B347" s="90" t="str">
        <f ca="1">IFERROR(OFFSET(DC[[#Headers],[Code Project]],MATCH(MYCS8[[#This Row],[Project Code and Name ]],DC[Code Project],0),-3),"")</f>
        <v/>
      </c>
      <c r="C347" s="89"/>
      <c r="D347" s="89"/>
      <c r="E347" s="89"/>
      <c r="F347" s="89"/>
      <c r="G347" s="89"/>
      <c r="H347" s="89"/>
      <c r="I347" s="93"/>
      <c r="J347" s="93"/>
      <c r="K347" s="93"/>
      <c r="L347" s="93"/>
      <c r="M347" s="94">
        <f>I347+J347+K347+MYCS8[[#This Row],[Non contractual commitments]]</f>
        <v>0</v>
      </c>
      <c r="N347" s="93"/>
      <c r="O347" s="93"/>
      <c r="P347" s="93"/>
      <c r="Q347" s="93"/>
      <c r="R347" s="93"/>
      <c r="S347" s="89"/>
      <c r="T347" s="89"/>
      <c r="U347" s="96"/>
    </row>
    <row r="348" spans="1:21" ht="21" x14ac:dyDescent="0.45">
      <c r="A348" s="89"/>
      <c r="B348" s="90" t="str">
        <f ca="1">IFERROR(OFFSET(DC[[#Headers],[Code Project]],MATCH(MYCS8[[#This Row],[Project Code and Name ]],DC[Code Project],0),-3),"")</f>
        <v/>
      </c>
      <c r="C348" s="89"/>
      <c r="D348" s="89"/>
      <c r="E348" s="89"/>
      <c r="F348" s="89"/>
      <c r="G348" s="89"/>
      <c r="H348" s="89"/>
      <c r="I348" s="93"/>
      <c r="J348" s="93"/>
      <c r="K348" s="93"/>
      <c r="L348" s="93"/>
      <c r="M348" s="94">
        <f>I348+J348+K348+MYCS8[[#This Row],[Non contractual commitments]]</f>
        <v>0</v>
      </c>
      <c r="N348" s="93"/>
      <c r="O348" s="93"/>
      <c r="P348" s="93"/>
      <c r="Q348" s="93"/>
      <c r="R348" s="93"/>
      <c r="S348" s="89"/>
      <c r="T348" s="89"/>
      <c r="U348" s="96"/>
    </row>
    <row r="349" spans="1:21" ht="21" x14ac:dyDescent="0.45">
      <c r="A349" s="89"/>
      <c r="B349" s="90" t="str">
        <f ca="1">IFERROR(OFFSET(DC[[#Headers],[Code Project]],MATCH(MYCS8[[#This Row],[Project Code and Name ]],DC[Code Project],0),-3),"")</f>
        <v/>
      </c>
      <c r="C349" s="89"/>
      <c r="D349" s="89"/>
      <c r="E349" s="89"/>
      <c r="F349" s="89"/>
      <c r="G349" s="89"/>
      <c r="H349" s="89"/>
      <c r="I349" s="93"/>
      <c r="J349" s="93"/>
      <c r="K349" s="93"/>
      <c r="L349" s="93"/>
      <c r="M349" s="94">
        <f>I349+J349+K349+MYCS8[[#This Row],[Non contractual commitments]]</f>
        <v>0</v>
      </c>
      <c r="N349" s="93"/>
      <c r="O349" s="93"/>
      <c r="P349" s="93"/>
      <c r="Q349" s="93"/>
      <c r="R349" s="93"/>
      <c r="S349" s="89"/>
      <c r="T349" s="89"/>
      <c r="U349" s="96"/>
    </row>
    <row r="350" spans="1:21" ht="21" x14ac:dyDescent="0.45">
      <c r="A350" s="89"/>
      <c r="B350" s="90" t="str">
        <f ca="1">IFERROR(OFFSET(DC[[#Headers],[Code Project]],MATCH(MYCS8[[#This Row],[Project Code and Name ]],DC[Code Project],0),-3),"")</f>
        <v/>
      </c>
      <c r="C350" s="89"/>
      <c r="D350" s="89"/>
      <c r="E350" s="89"/>
      <c r="F350" s="89"/>
      <c r="G350" s="89"/>
      <c r="H350" s="89"/>
      <c r="I350" s="93"/>
      <c r="J350" s="93"/>
      <c r="K350" s="93"/>
      <c r="L350" s="93"/>
      <c r="M350" s="94">
        <f>I350+J350+K350+MYCS8[[#This Row],[Non contractual commitments]]</f>
        <v>0</v>
      </c>
      <c r="N350" s="93"/>
      <c r="O350" s="93"/>
      <c r="P350" s="93"/>
      <c r="Q350" s="93"/>
      <c r="R350" s="93"/>
      <c r="S350" s="89"/>
      <c r="T350" s="89"/>
      <c r="U350" s="96"/>
    </row>
    <row r="351" spans="1:21" ht="21" x14ac:dyDescent="0.45">
      <c r="A351" s="89"/>
      <c r="B351" s="90" t="str">
        <f ca="1">IFERROR(OFFSET(DC[[#Headers],[Code Project]],MATCH(MYCS8[[#This Row],[Project Code and Name ]],DC[Code Project],0),-3),"")</f>
        <v/>
      </c>
      <c r="C351" s="89"/>
      <c r="D351" s="89"/>
      <c r="E351" s="89"/>
      <c r="F351" s="89"/>
      <c r="G351" s="89"/>
      <c r="H351" s="89"/>
      <c r="I351" s="93"/>
      <c r="J351" s="93"/>
      <c r="K351" s="93"/>
      <c r="L351" s="93"/>
      <c r="M351" s="94">
        <f>I351+J351+K351+MYCS8[[#This Row],[Non contractual commitments]]</f>
        <v>0</v>
      </c>
      <c r="N351" s="93"/>
      <c r="O351" s="93"/>
      <c r="P351" s="93"/>
      <c r="Q351" s="93"/>
      <c r="R351" s="93"/>
      <c r="S351" s="89"/>
      <c r="T351" s="89"/>
      <c r="U351" s="96"/>
    </row>
    <row r="352" spans="1:21" ht="21" x14ac:dyDescent="0.45">
      <c r="A352" s="89"/>
      <c r="B352" s="90" t="str">
        <f ca="1">IFERROR(OFFSET(DC[[#Headers],[Code Project]],MATCH(MYCS8[[#This Row],[Project Code and Name ]],DC[Code Project],0),-3),"")</f>
        <v/>
      </c>
      <c r="C352" s="89"/>
      <c r="D352" s="89"/>
      <c r="E352" s="89"/>
      <c r="F352" s="89"/>
      <c r="G352" s="89"/>
      <c r="H352" s="89"/>
      <c r="I352" s="93"/>
      <c r="J352" s="93"/>
      <c r="K352" s="93"/>
      <c r="L352" s="93"/>
      <c r="M352" s="94">
        <f>I352+J352+K352+MYCS8[[#This Row],[Non contractual commitments]]</f>
        <v>0</v>
      </c>
      <c r="N352" s="93"/>
      <c r="O352" s="93"/>
      <c r="P352" s="93"/>
      <c r="Q352" s="93"/>
      <c r="R352" s="93"/>
      <c r="S352" s="89"/>
      <c r="T352" s="89"/>
      <c r="U352" s="96"/>
    </row>
    <row r="353" spans="1:21" ht="21" x14ac:dyDescent="0.45">
      <c r="A353" s="89"/>
      <c r="B353" s="90" t="str">
        <f ca="1">IFERROR(OFFSET(DC[[#Headers],[Code Project]],MATCH(MYCS8[[#This Row],[Project Code and Name ]],DC[Code Project],0),-3),"")</f>
        <v/>
      </c>
      <c r="C353" s="89"/>
      <c r="D353" s="89"/>
      <c r="E353" s="89"/>
      <c r="F353" s="89"/>
      <c r="G353" s="89"/>
      <c r="H353" s="89"/>
      <c r="I353" s="93"/>
      <c r="J353" s="93"/>
      <c r="K353" s="93"/>
      <c r="L353" s="93"/>
      <c r="M353" s="94">
        <f>I353+J353+K353+MYCS8[[#This Row],[Non contractual commitments]]</f>
        <v>0</v>
      </c>
      <c r="N353" s="93"/>
      <c r="O353" s="93"/>
      <c r="P353" s="93"/>
      <c r="Q353" s="93"/>
      <c r="R353" s="93"/>
      <c r="S353" s="89"/>
      <c r="T353" s="89"/>
      <c r="U353" s="96"/>
    </row>
    <row r="354" spans="1:21" ht="21" x14ac:dyDescent="0.45">
      <c r="A354" s="89"/>
      <c r="B354" s="90" t="str">
        <f ca="1">IFERROR(OFFSET(DC[[#Headers],[Code Project]],MATCH(MYCS8[[#This Row],[Project Code and Name ]],DC[Code Project],0),-3),"")</f>
        <v/>
      </c>
      <c r="C354" s="89"/>
      <c r="D354" s="89"/>
      <c r="E354" s="89"/>
      <c r="F354" s="89"/>
      <c r="G354" s="89"/>
      <c r="H354" s="89"/>
      <c r="I354" s="93"/>
      <c r="J354" s="93"/>
      <c r="K354" s="93"/>
      <c r="L354" s="93"/>
      <c r="M354" s="94">
        <f>I354+J354+K354+MYCS8[[#This Row],[Non contractual commitments]]</f>
        <v>0</v>
      </c>
      <c r="N354" s="93"/>
      <c r="O354" s="93"/>
      <c r="P354" s="93"/>
      <c r="Q354" s="93"/>
      <c r="R354" s="93"/>
      <c r="S354" s="89"/>
      <c r="T354" s="89"/>
      <c r="U354" s="96"/>
    </row>
    <row r="355" spans="1:21" ht="21" x14ac:dyDescent="0.45">
      <c r="A355" s="89"/>
      <c r="B355" s="90" t="str">
        <f ca="1">IFERROR(OFFSET(DC[[#Headers],[Code Project]],MATCH(MYCS8[[#This Row],[Project Code and Name ]],DC[Code Project],0),-3),"")</f>
        <v/>
      </c>
      <c r="C355" s="89"/>
      <c r="D355" s="89"/>
      <c r="E355" s="89"/>
      <c r="F355" s="89"/>
      <c r="G355" s="89"/>
      <c r="H355" s="89"/>
      <c r="I355" s="93"/>
      <c r="J355" s="93"/>
      <c r="K355" s="93"/>
      <c r="L355" s="93"/>
      <c r="M355" s="94">
        <f>I355+J355+K355+MYCS8[[#This Row],[Non contractual commitments]]</f>
        <v>0</v>
      </c>
      <c r="N355" s="93"/>
      <c r="O355" s="93"/>
      <c r="P355" s="93"/>
      <c r="Q355" s="93"/>
      <c r="R355" s="93"/>
      <c r="S355" s="89"/>
      <c r="T355" s="89"/>
      <c r="U355" s="96"/>
    </row>
    <row r="356" spans="1:21" ht="21" x14ac:dyDescent="0.45">
      <c r="A356" s="89"/>
      <c r="B356" s="90" t="str">
        <f ca="1">IFERROR(OFFSET(DC[[#Headers],[Code Project]],MATCH(MYCS8[[#This Row],[Project Code and Name ]],DC[Code Project],0),-3),"")</f>
        <v/>
      </c>
      <c r="C356" s="89"/>
      <c r="D356" s="89"/>
      <c r="E356" s="89"/>
      <c r="F356" s="89"/>
      <c r="G356" s="89"/>
      <c r="H356" s="89"/>
      <c r="I356" s="93"/>
      <c r="J356" s="93"/>
      <c r="K356" s="93"/>
      <c r="L356" s="93"/>
      <c r="M356" s="94">
        <f>I356+J356+K356+MYCS8[[#This Row],[Non contractual commitments]]</f>
        <v>0</v>
      </c>
      <c r="N356" s="93"/>
      <c r="O356" s="93"/>
      <c r="P356" s="93"/>
      <c r="Q356" s="93"/>
      <c r="R356" s="93"/>
      <c r="S356" s="89"/>
      <c r="T356" s="89"/>
      <c r="U356" s="96"/>
    </row>
    <row r="357" spans="1:21" ht="21" x14ac:dyDescent="0.45">
      <c r="A357" s="89"/>
      <c r="B357" s="90" t="str">
        <f ca="1">IFERROR(OFFSET(DC[[#Headers],[Code Project]],MATCH(MYCS8[[#This Row],[Project Code and Name ]],DC[Code Project],0),-3),"")</f>
        <v/>
      </c>
      <c r="C357" s="89"/>
      <c r="D357" s="89"/>
      <c r="E357" s="89"/>
      <c r="F357" s="89"/>
      <c r="G357" s="89"/>
      <c r="H357" s="89"/>
      <c r="I357" s="93"/>
      <c r="J357" s="93"/>
      <c r="K357" s="93"/>
      <c r="L357" s="93"/>
      <c r="M357" s="94">
        <f>I357+J357+K357+MYCS8[[#This Row],[Non contractual commitments]]</f>
        <v>0</v>
      </c>
      <c r="N357" s="93"/>
      <c r="O357" s="93"/>
      <c r="P357" s="93"/>
      <c r="Q357" s="93"/>
      <c r="R357" s="93"/>
      <c r="S357" s="89"/>
      <c r="T357" s="89"/>
      <c r="U357" s="96"/>
    </row>
    <row r="358" spans="1:21" ht="21" x14ac:dyDescent="0.45">
      <c r="A358" s="89"/>
      <c r="B358" s="90" t="str">
        <f ca="1">IFERROR(OFFSET(DC[[#Headers],[Code Project]],MATCH(MYCS8[[#This Row],[Project Code and Name ]],DC[Code Project],0),-3),"")</f>
        <v/>
      </c>
      <c r="C358" s="89"/>
      <c r="D358" s="89"/>
      <c r="E358" s="89"/>
      <c r="F358" s="89"/>
      <c r="G358" s="89"/>
      <c r="H358" s="89"/>
      <c r="I358" s="93"/>
      <c r="J358" s="93"/>
      <c r="K358" s="93"/>
      <c r="L358" s="93"/>
      <c r="M358" s="94">
        <f>I358+J358+K358+MYCS8[[#This Row],[Non contractual commitments]]</f>
        <v>0</v>
      </c>
      <c r="N358" s="93"/>
      <c r="O358" s="93"/>
      <c r="P358" s="93"/>
      <c r="Q358" s="93"/>
      <c r="R358" s="93"/>
      <c r="S358" s="89"/>
      <c r="T358" s="89"/>
      <c r="U358" s="96"/>
    </row>
    <row r="359" spans="1:21" ht="21" x14ac:dyDescent="0.45">
      <c r="A359" s="89"/>
      <c r="B359" s="90" t="str">
        <f ca="1">IFERROR(OFFSET(DC[[#Headers],[Code Project]],MATCH(MYCS8[[#This Row],[Project Code and Name ]],DC[Code Project],0),-3),"")</f>
        <v/>
      </c>
      <c r="C359" s="89"/>
      <c r="D359" s="89"/>
      <c r="E359" s="89"/>
      <c r="F359" s="89"/>
      <c r="G359" s="89"/>
      <c r="H359" s="89"/>
      <c r="I359" s="93"/>
      <c r="J359" s="93"/>
      <c r="K359" s="93"/>
      <c r="L359" s="93"/>
      <c r="M359" s="94">
        <f>I359+J359+K359+MYCS8[[#This Row],[Non contractual commitments]]</f>
        <v>0</v>
      </c>
      <c r="N359" s="93"/>
      <c r="O359" s="93"/>
      <c r="P359" s="93"/>
      <c r="Q359" s="93"/>
      <c r="R359" s="93"/>
      <c r="S359" s="89"/>
      <c r="T359" s="89"/>
      <c r="U359" s="96"/>
    </row>
    <row r="360" spans="1:21" ht="21" x14ac:dyDescent="0.45">
      <c r="A360" s="89"/>
      <c r="B360" s="90" t="str">
        <f ca="1">IFERROR(OFFSET(DC[[#Headers],[Code Project]],MATCH(MYCS8[[#This Row],[Project Code and Name ]],DC[Code Project],0),-3),"")</f>
        <v/>
      </c>
      <c r="C360" s="89"/>
      <c r="D360" s="89"/>
      <c r="E360" s="89"/>
      <c r="F360" s="89"/>
      <c r="G360" s="89"/>
      <c r="H360" s="89"/>
      <c r="I360" s="93"/>
      <c r="J360" s="93"/>
      <c r="K360" s="93"/>
      <c r="L360" s="93"/>
      <c r="M360" s="94">
        <f>I360+J360+K360+MYCS8[[#This Row],[Non contractual commitments]]</f>
        <v>0</v>
      </c>
      <c r="N360" s="93"/>
      <c r="O360" s="93"/>
      <c r="P360" s="93"/>
      <c r="Q360" s="93"/>
      <c r="R360" s="93"/>
      <c r="S360" s="89"/>
      <c r="T360" s="89"/>
      <c r="U360" s="96"/>
    </row>
    <row r="361" spans="1:21" ht="21" x14ac:dyDescent="0.45">
      <c r="A361" s="89"/>
      <c r="B361" s="90" t="str">
        <f ca="1">IFERROR(OFFSET(DC[[#Headers],[Code Project]],MATCH(MYCS8[[#This Row],[Project Code and Name ]],DC[Code Project],0),-3),"")</f>
        <v/>
      </c>
      <c r="C361" s="89"/>
      <c r="D361" s="89"/>
      <c r="E361" s="89"/>
      <c r="F361" s="89"/>
      <c r="G361" s="89"/>
      <c r="H361" s="89"/>
      <c r="I361" s="93"/>
      <c r="J361" s="93"/>
      <c r="K361" s="93"/>
      <c r="L361" s="93"/>
      <c r="M361" s="94">
        <f>I361+J361+K361+MYCS8[[#This Row],[Non contractual commitments]]</f>
        <v>0</v>
      </c>
      <c r="N361" s="93"/>
      <c r="O361" s="93"/>
      <c r="P361" s="93"/>
      <c r="Q361" s="93"/>
      <c r="R361" s="93"/>
      <c r="S361" s="89"/>
      <c r="T361" s="89"/>
      <c r="U361" s="96"/>
    </row>
    <row r="362" spans="1:21" ht="21" x14ac:dyDescent="0.45">
      <c r="A362" s="89"/>
      <c r="B362" s="90" t="str">
        <f ca="1">IFERROR(OFFSET(DC[[#Headers],[Code Project]],MATCH(MYCS8[[#This Row],[Project Code and Name ]],DC[Code Project],0),-3),"")</f>
        <v/>
      </c>
      <c r="C362" s="89"/>
      <c r="D362" s="89"/>
      <c r="E362" s="89"/>
      <c r="F362" s="89"/>
      <c r="G362" s="89"/>
      <c r="H362" s="89"/>
      <c r="I362" s="93"/>
      <c r="J362" s="93"/>
      <c r="K362" s="93"/>
      <c r="L362" s="93"/>
      <c r="M362" s="94">
        <f>I362+J362+K362+MYCS8[[#This Row],[Non contractual commitments]]</f>
        <v>0</v>
      </c>
      <c r="N362" s="93"/>
      <c r="O362" s="93"/>
      <c r="P362" s="93"/>
      <c r="Q362" s="93"/>
      <c r="R362" s="93"/>
      <c r="S362" s="89"/>
      <c r="T362" s="89"/>
      <c r="U362" s="96"/>
    </row>
    <row r="363" spans="1:21" ht="21" x14ac:dyDescent="0.45">
      <c r="A363" s="89"/>
      <c r="B363" s="90" t="str">
        <f ca="1">IFERROR(OFFSET(DC[[#Headers],[Code Project]],MATCH(MYCS8[[#This Row],[Project Code and Name ]],DC[Code Project],0),-3),"")</f>
        <v/>
      </c>
      <c r="C363" s="89"/>
      <c r="D363" s="89"/>
      <c r="E363" s="89"/>
      <c r="F363" s="89"/>
      <c r="G363" s="89"/>
      <c r="H363" s="89"/>
      <c r="I363" s="93"/>
      <c r="J363" s="93"/>
      <c r="K363" s="93"/>
      <c r="L363" s="93"/>
      <c r="M363" s="94">
        <f>I363+J363+K363+MYCS8[[#This Row],[Non contractual commitments]]</f>
        <v>0</v>
      </c>
      <c r="N363" s="93"/>
      <c r="O363" s="93"/>
      <c r="P363" s="93"/>
      <c r="Q363" s="93"/>
      <c r="R363" s="93"/>
      <c r="S363" s="89"/>
      <c r="T363" s="89"/>
      <c r="U363" s="96"/>
    </row>
    <row r="364" spans="1:21" ht="21" x14ac:dyDescent="0.45">
      <c r="A364" s="89"/>
      <c r="B364" s="90" t="str">
        <f ca="1">IFERROR(OFFSET(DC[[#Headers],[Code Project]],MATCH(MYCS8[[#This Row],[Project Code and Name ]],DC[Code Project],0),-3),"")</f>
        <v/>
      </c>
      <c r="C364" s="89"/>
      <c r="D364" s="89"/>
      <c r="E364" s="89"/>
      <c r="F364" s="89"/>
      <c r="G364" s="89"/>
      <c r="H364" s="89"/>
      <c r="I364" s="93"/>
      <c r="J364" s="93"/>
      <c r="K364" s="93"/>
      <c r="L364" s="93"/>
      <c r="M364" s="94">
        <f>I364+J364+K364+MYCS8[[#This Row],[Non contractual commitments]]</f>
        <v>0</v>
      </c>
      <c r="N364" s="93"/>
      <c r="O364" s="93"/>
      <c r="P364" s="93"/>
      <c r="Q364" s="93"/>
      <c r="R364" s="93"/>
      <c r="S364" s="89"/>
      <c r="T364" s="89"/>
      <c r="U364" s="96"/>
    </row>
    <row r="365" spans="1:21" ht="21" x14ac:dyDescent="0.45">
      <c r="A365" s="89"/>
      <c r="B365" s="90" t="str">
        <f ca="1">IFERROR(OFFSET(DC[[#Headers],[Code Project]],MATCH(MYCS8[[#This Row],[Project Code and Name ]],DC[Code Project],0),-3),"")</f>
        <v/>
      </c>
      <c r="C365" s="89"/>
      <c r="D365" s="89"/>
      <c r="E365" s="89"/>
      <c r="F365" s="89"/>
      <c r="G365" s="89"/>
      <c r="H365" s="89"/>
      <c r="I365" s="93"/>
      <c r="J365" s="93"/>
      <c r="K365" s="93"/>
      <c r="L365" s="93"/>
      <c r="M365" s="94">
        <f>I365+J365+K365+MYCS8[[#This Row],[Non contractual commitments]]</f>
        <v>0</v>
      </c>
      <c r="N365" s="93"/>
      <c r="O365" s="93"/>
      <c r="P365" s="93"/>
      <c r="Q365" s="93"/>
      <c r="R365" s="93"/>
      <c r="S365" s="89"/>
      <c r="T365" s="89"/>
      <c r="U365" s="96"/>
    </row>
    <row r="366" spans="1:21" ht="21" x14ac:dyDescent="0.45">
      <c r="A366" s="89"/>
      <c r="B366" s="90" t="str">
        <f ca="1">IFERROR(OFFSET(DC[[#Headers],[Code Project]],MATCH(MYCS8[[#This Row],[Project Code and Name ]],DC[Code Project],0),-3),"")</f>
        <v/>
      </c>
      <c r="C366" s="89"/>
      <c r="D366" s="89"/>
      <c r="E366" s="89"/>
      <c r="F366" s="89"/>
      <c r="G366" s="89"/>
      <c r="H366" s="89"/>
      <c r="I366" s="93"/>
      <c r="J366" s="93"/>
      <c r="K366" s="93"/>
      <c r="L366" s="93"/>
      <c r="M366" s="94">
        <f>I366+J366+K366+MYCS8[[#This Row],[Non contractual commitments]]</f>
        <v>0</v>
      </c>
      <c r="N366" s="93"/>
      <c r="O366" s="93"/>
      <c r="P366" s="93"/>
      <c r="Q366" s="93"/>
      <c r="R366" s="93"/>
      <c r="S366" s="89"/>
      <c r="T366" s="89"/>
      <c r="U366" s="96"/>
    </row>
    <row r="367" spans="1:21" ht="21" x14ac:dyDescent="0.45">
      <c r="A367" s="89"/>
      <c r="B367" s="90" t="str">
        <f ca="1">IFERROR(OFFSET(DC[[#Headers],[Code Project]],MATCH(MYCS8[[#This Row],[Project Code and Name ]],DC[Code Project],0),-3),"")</f>
        <v/>
      </c>
      <c r="C367" s="89"/>
      <c r="D367" s="89"/>
      <c r="E367" s="89"/>
      <c r="F367" s="89"/>
      <c r="G367" s="89"/>
      <c r="H367" s="89"/>
      <c r="I367" s="93"/>
      <c r="J367" s="93"/>
      <c r="K367" s="93"/>
      <c r="L367" s="93"/>
      <c r="M367" s="94">
        <f>I367+J367+K367+MYCS8[[#This Row],[Non contractual commitments]]</f>
        <v>0</v>
      </c>
      <c r="N367" s="93"/>
      <c r="O367" s="93"/>
      <c r="P367" s="93"/>
      <c r="Q367" s="93"/>
      <c r="R367" s="93"/>
      <c r="S367" s="89"/>
      <c r="T367" s="89"/>
      <c r="U367" s="96"/>
    </row>
    <row r="368" spans="1:21" ht="21" x14ac:dyDescent="0.45">
      <c r="A368" s="89"/>
      <c r="B368" s="90" t="str">
        <f ca="1">IFERROR(OFFSET(DC[[#Headers],[Code Project]],MATCH(MYCS8[[#This Row],[Project Code and Name ]],DC[Code Project],0),-3),"")</f>
        <v/>
      </c>
      <c r="C368" s="89"/>
      <c r="D368" s="89"/>
      <c r="E368" s="89"/>
      <c r="F368" s="89"/>
      <c r="G368" s="89"/>
      <c r="H368" s="89"/>
      <c r="I368" s="93"/>
      <c r="J368" s="93"/>
      <c r="K368" s="93"/>
      <c r="L368" s="93"/>
      <c r="M368" s="94">
        <f>I368+J368+K368+MYCS8[[#This Row],[Non contractual commitments]]</f>
        <v>0</v>
      </c>
      <c r="N368" s="93"/>
      <c r="O368" s="93"/>
      <c r="P368" s="93"/>
      <c r="Q368" s="93"/>
      <c r="R368" s="93"/>
      <c r="S368" s="89"/>
      <c r="T368" s="89"/>
      <c r="U368" s="96"/>
    </row>
    <row r="369" spans="1:21" ht="21" x14ac:dyDescent="0.45">
      <c r="A369" s="89"/>
      <c r="B369" s="90" t="str">
        <f ca="1">IFERROR(OFFSET(DC[[#Headers],[Code Project]],MATCH(MYCS8[[#This Row],[Project Code and Name ]],DC[Code Project],0),-3),"")</f>
        <v/>
      </c>
      <c r="C369" s="89"/>
      <c r="D369" s="89"/>
      <c r="E369" s="89"/>
      <c r="F369" s="89"/>
      <c r="G369" s="89"/>
      <c r="H369" s="89"/>
      <c r="I369" s="93"/>
      <c r="J369" s="93"/>
      <c r="K369" s="93"/>
      <c r="L369" s="93"/>
      <c r="M369" s="94">
        <f>I369+J369+K369+MYCS8[[#This Row],[Non contractual commitments]]</f>
        <v>0</v>
      </c>
      <c r="N369" s="93"/>
      <c r="O369" s="93"/>
      <c r="P369" s="93"/>
      <c r="Q369" s="93"/>
      <c r="R369" s="93"/>
      <c r="S369" s="89"/>
      <c r="T369" s="89"/>
      <c r="U369" s="96"/>
    </row>
    <row r="370" spans="1:21" ht="21" x14ac:dyDescent="0.45">
      <c r="A370" s="89"/>
      <c r="B370" s="90" t="str">
        <f ca="1">IFERROR(OFFSET(DC[[#Headers],[Code Project]],MATCH(MYCS8[[#This Row],[Project Code and Name ]],DC[Code Project],0),-3),"")</f>
        <v/>
      </c>
      <c r="C370" s="89"/>
      <c r="D370" s="89"/>
      <c r="E370" s="89"/>
      <c r="F370" s="89"/>
      <c r="G370" s="89"/>
      <c r="H370" s="89"/>
      <c r="I370" s="93"/>
      <c r="J370" s="93"/>
      <c r="K370" s="93"/>
      <c r="L370" s="93"/>
      <c r="M370" s="94">
        <f>I370+J370+K370+MYCS8[[#This Row],[Non contractual commitments]]</f>
        <v>0</v>
      </c>
      <c r="N370" s="93"/>
      <c r="O370" s="93"/>
      <c r="P370" s="93"/>
      <c r="Q370" s="93"/>
      <c r="R370" s="93"/>
      <c r="S370" s="89"/>
      <c r="T370" s="89"/>
      <c r="U370" s="96"/>
    </row>
    <row r="371" spans="1:21" ht="21" x14ac:dyDescent="0.45">
      <c r="A371" s="89"/>
      <c r="B371" s="90" t="str">
        <f ca="1">IFERROR(OFFSET(DC[[#Headers],[Code Project]],MATCH(MYCS8[[#This Row],[Project Code and Name ]],DC[Code Project],0),-3),"")</f>
        <v/>
      </c>
      <c r="C371" s="89"/>
      <c r="D371" s="89"/>
      <c r="E371" s="89"/>
      <c r="F371" s="89"/>
      <c r="G371" s="89"/>
      <c r="H371" s="89"/>
      <c r="I371" s="93"/>
      <c r="J371" s="93"/>
      <c r="K371" s="93"/>
      <c r="L371" s="93"/>
      <c r="M371" s="94">
        <f>I371+J371+K371+MYCS8[[#This Row],[Non contractual commitments]]</f>
        <v>0</v>
      </c>
      <c r="N371" s="93"/>
      <c r="O371" s="93"/>
      <c r="P371" s="93"/>
      <c r="Q371" s="93"/>
      <c r="R371" s="93"/>
      <c r="S371" s="89"/>
      <c r="T371" s="89"/>
      <c r="U371" s="96"/>
    </row>
    <row r="372" spans="1:21" ht="21" x14ac:dyDescent="0.45">
      <c r="A372" s="89"/>
      <c r="B372" s="90" t="str">
        <f ca="1">IFERROR(OFFSET(DC[[#Headers],[Code Project]],MATCH(MYCS8[[#This Row],[Project Code and Name ]],DC[Code Project],0),-3),"")</f>
        <v/>
      </c>
      <c r="C372" s="89"/>
      <c r="D372" s="89"/>
      <c r="E372" s="89"/>
      <c r="F372" s="89"/>
      <c r="G372" s="89"/>
      <c r="H372" s="89"/>
      <c r="I372" s="93"/>
      <c r="J372" s="93"/>
      <c r="K372" s="93"/>
      <c r="L372" s="93"/>
      <c r="M372" s="94">
        <f>I372+J372+K372+MYCS8[[#This Row],[Non contractual commitments]]</f>
        <v>0</v>
      </c>
      <c r="N372" s="93"/>
      <c r="O372" s="93"/>
      <c r="P372" s="93"/>
      <c r="Q372" s="93"/>
      <c r="R372" s="93"/>
      <c r="S372" s="89"/>
      <c r="T372" s="89"/>
      <c r="U372" s="96"/>
    </row>
    <row r="373" spans="1:21" ht="21" x14ac:dyDescent="0.45">
      <c r="A373" s="89"/>
      <c r="B373" s="90" t="str">
        <f ca="1">IFERROR(OFFSET(DC[[#Headers],[Code Project]],MATCH(MYCS8[[#This Row],[Project Code and Name ]],DC[Code Project],0),-3),"")</f>
        <v/>
      </c>
      <c r="C373" s="89"/>
      <c r="D373" s="89"/>
      <c r="E373" s="89"/>
      <c r="F373" s="89"/>
      <c r="G373" s="89"/>
      <c r="H373" s="89"/>
      <c r="I373" s="93"/>
      <c r="J373" s="93"/>
      <c r="K373" s="93"/>
      <c r="L373" s="93"/>
      <c r="M373" s="94">
        <f>I373+J373+K373+MYCS8[[#This Row],[Non contractual commitments]]</f>
        <v>0</v>
      </c>
      <c r="N373" s="93"/>
      <c r="O373" s="93"/>
      <c r="P373" s="93"/>
      <c r="Q373" s="93"/>
      <c r="R373" s="93"/>
      <c r="S373" s="89"/>
      <c r="T373" s="89"/>
      <c r="U373" s="96"/>
    </row>
    <row r="374" spans="1:21" ht="21" x14ac:dyDescent="0.45">
      <c r="A374" s="89"/>
      <c r="B374" s="90" t="str">
        <f ca="1">IFERROR(OFFSET(DC[[#Headers],[Code Project]],MATCH(MYCS8[[#This Row],[Project Code and Name ]],DC[Code Project],0),-3),"")</f>
        <v/>
      </c>
      <c r="C374" s="89"/>
      <c r="D374" s="89"/>
      <c r="E374" s="89"/>
      <c r="F374" s="89"/>
      <c r="G374" s="89"/>
      <c r="H374" s="89"/>
      <c r="I374" s="93"/>
      <c r="J374" s="93"/>
      <c r="K374" s="93"/>
      <c r="L374" s="93"/>
      <c r="M374" s="94">
        <f>I374+J374+K374+MYCS8[[#This Row],[Non contractual commitments]]</f>
        <v>0</v>
      </c>
      <c r="N374" s="93"/>
      <c r="O374" s="93"/>
      <c r="P374" s="93"/>
      <c r="Q374" s="93"/>
      <c r="R374" s="93"/>
      <c r="S374" s="89"/>
      <c r="T374" s="89"/>
      <c r="U374" s="96"/>
    </row>
    <row r="375" spans="1:21" ht="21" x14ac:dyDescent="0.45">
      <c r="A375" s="89"/>
      <c r="B375" s="90" t="str">
        <f ca="1">IFERROR(OFFSET(DC[[#Headers],[Code Project]],MATCH(MYCS8[[#This Row],[Project Code and Name ]],DC[Code Project],0),-3),"")</f>
        <v/>
      </c>
      <c r="C375" s="89"/>
      <c r="D375" s="89"/>
      <c r="E375" s="89"/>
      <c r="F375" s="89"/>
      <c r="G375" s="89"/>
      <c r="H375" s="89"/>
      <c r="I375" s="93"/>
      <c r="J375" s="93"/>
      <c r="K375" s="93"/>
      <c r="L375" s="93"/>
      <c r="M375" s="94">
        <f>I375+J375+K375+MYCS8[[#This Row],[Non contractual commitments]]</f>
        <v>0</v>
      </c>
      <c r="N375" s="93"/>
      <c r="O375" s="93"/>
      <c r="P375" s="93"/>
      <c r="Q375" s="93"/>
      <c r="R375" s="93"/>
      <c r="S375" s="89"/>
      <c r="T375" s="89"/>
      <c r="U375" s="96"/>
    </row>
    <row r="376" spans="1:21" ht="21" x14ac:dyDescent="0.45">
      <c r="A376" s="89"/>
      <c r="B376" s="90" t="str">
        <f ca="1">IFERROR(OFFSET(DC[[#Headers],[Code Project]],MATCH(MYCS8[[#This Row],[Project Code and Name ]],DC[Code Project],0),-3),"")</f>
        <v/>
      </c>
      <c r="C376" s="89"/>
      <c r="D376" s="89"/>
      <c r="E376" s="89"/>
      <c r="F376" s="89"/>
      <c r="G376" s="89"/>
      <c r="H376" s="89"/>
      <c r="I376" s="93"/>
      <c r="J376" s="93"/>
      <c r="K376" s="93"/>
      <c r="L376" s="93"/>
      <c r="M376" s="94">
        <f>I376+J376+K376+MYCS8[[#This Row],[Non contractual commitments]]</f>
        <v>0</v>
      </c>
      <c r="N376" s="93"/>
      <c r="O376" s="93"/>
      <c r="P376" s="93"/>
      <c r="Q376" s="93"/>
      <c r="R376" s="93"/>
      <c r="S376" s="89"/>
      <c r="T376" s="89"/>
      <c r="U376" s="96"/>
    </row>
    <row r="377" spans="1:21" ht="21" x14ac:dyDescent="0.45">
      <c r="A377" s="89"/>
      <c r="B377" s="90" t="str">
        <f ca="1">IFERROR(OFFSET(DC[[#Headers],[Code Project]],MATCH(MYCS8[[#This Row],[Project Code and Name ]],DC[Code Project],0),-3),"")</f>
        <v/>
      </c>
      <c r="C377" s="89"/>
      <c r="D377" s="89"/>
      <c r="E377" s="89"/>
      <c r="F377" s="89"/>
      <c r="G377" s="89"/>
      <c r="H377" s="89"/>
      <c r="I377" s="93"/>
      <c r="J377" s="93"/>
      <c r="K377" s="93"/>
      <c r="L377" s="93"/>
      <c r="M377" s="94">
        <f>I377+J377+K377+MYCS8[[#This Row],[Non contractual commitments]]</f>
        <v>0</v>
      </c>
      <c r="N377" s="93"/>
      <c r="O377" s="93"/>
      <c r="P377" s="93"/>
      <c r="Q377" s="93"/>
      <c r="R377" s="93"/>
      <c r="S377" s="89"/>
      <c r="T377" s="89"/>
      <c r="U377" s="96"/>
    </row>
    <row r="378" spans="1:21" ht="21" x14ac:dyDescent="0.45">
      <c r="A378" s="89"/>
      <c r="B378" s="90" t="str">
        <f ca="1">IFERROR(OFFSET(DC[[#Headers],[Code Project]],MATCH(MYCS8[[#This Row],[Project Code and Name ]],DC[Code Project],0),-3),"")</f>
        <v/>
      </c>
      <c r="C378" s="89"/>
      <c r="D378" s="89"/>
      <c r="E378" s="89"/>
      <c r="F378" s="89"/>
      <c r="G378" s="89"/>
      <c r="H378" s="89"/>
      <c r="I378" s="93"/>
      <c r="J378" s="93"/>
      <c r="K378" s="93"/>
      <c r="L378" s="93"/>
      <c r="M378" s="94">
        <f>I378+J378+K378+MYCS8[[#This Row],[Non contractual commitments]]</f>
        <v>0</v>
      </c>
      <c r="N378" s="93"/>
      <c r="O378" s="93"/>
      <c r="P378" s="93"/>
      <c r="Q378" s="93"/>
      <c r="R378" s="93"/>
      <c r="S378" s="89"/>
      <c r="T378" s="89"/>
      <c r="U378" s="96"/>
    </row>
    <row r="379" spans="1:21" ht="21" x14ac:dyDescent="0.45">
      <c r="A379" s="89"/>
      <c r="B379" s="90" t="str">
        <f ca="1">IFERROR(OFFSET(DC[[#Headers],[Code Project]],MATCH(MYCS8[[#This Row],[Project Code and Name ]],DC[Code Project],0),-3),"")</f>
        <v/>
      </c>
      <c r="C379" s="89"/>
      <c r="D379" s="89"/>
      <c r="E379" s="89"/>
      <c r="F379" s="89"/>
      <c r="G379" s="89"/>
      <c r="H379" s="89"/>
      <c r="I379" s="93"/>
      <c r="J379" s="93"/>
      <c r="K379" s="93"/>
      <c r="L379" s="93"/>
      <c r="M379" s="94">
        <f>I379+J379+K379+MYCS8[[#This Row],[Non contractual commitments]]</f>
        <v>0</v>
      </c>
      <c r="N379" s="93"/>
      <c r="O379" s="93"/>
      <c r="P379" s="93"/>
      <c r="Q379" s="93"/>
      <c r="R379" s="93"/>
      <c r="S379" s="89"/>
      <c r="T379" s="89"/>
      <c r="U379" s="96"/>
    </row>
    <row r="380" spans="1:21" ht="21" x14ac:dyDescent="0.45">
      <c r="A380" s="89"/>
      <c r="B380" s="90" t="str">
        <f ca="1">IFERROR(OFFSET(DC[[#Headers],[Code Project]],MATCH(MYCS8[[#This Row],[Project Code and Name ]],DC[Code Project],0),-3),"")</f>
        <v/>
      </c>
      <c r="C380" s="89"/>
      <c r="D380" s="89"/>
      <c r="E380" s="89"/>
      <c r="F380" s="89"/>
      <c r="G380" s="89"/>
      <c r="H380" s="89"/>
      <c r="I380" s="93"/>
      <c r="J380" s="93"/>
      <c r="K380" s="93"/>
      <c r="L380" s="93"/>
      <c r="M380" s="94">
        <f>I380+J380+K380+MYCS8[[#This Row],[Non contractual commitments]]</f>
        <v>0</v>
      </c>
      <c r="N380" s="93"/>
      <c r="O380" s="93"/>
      <c r="P380" s="93"/>
      <c r="Q380" s="93"/>
      <c r="R380" s="93"/>
      <c r="S380" s="89"/>
      <c r="T380" s="89"/>
      <c r="U380" s="96"/>
    </row>
    <row r="381" spans="1:21" ht="21" x14ac:dyDescent="0.45">
      <c r="A381" s="89"/>
      <c r="B381" s="90" t="str">
        <f ca="1">IFERROR(OFFSET(DC[[#Headers],[Code Project]],MATCH(MYCS8[[#This Row],[Project Code and Name ]],DC[Code Project],0),-3),"")</f>
        <v/>
      </c>
      <c r="C381" s="89"/>
      <c r="D381" s="89"/>
      <c r="E381" s="89"/>
      <c r="F381" s="89"/>
      <c r="G381" s="89"/>
      <c r="H381" s="89"/>
      <c r="I381" s="93"/>
      <c r="J381" s="93"/>
      <c r="K381" s="93"/>
      <c r="L381" s="93"/>
      <c r="M381" s="94">
        <f>I381+J381+K381+MYCS8[[#This Row],[Non contractual commitments]]</f>
        <v>0</v>
      </c>
      <c r="N381" s="93"/>
      <c r="O381" s="93"/>
      <c r="P381" s="93"/>
      <c r="Q381" s="93"/>
      <c r="R381" s="93"/>
      <c r="S381" s="89"/>
      <c r="T381" s="89"/>
      <c r="U381" s="96"/>
    </row>
    <row r="382" spans="1:21" ht="21" x14ac:dyDescent="0.45">
      <c r="A382" s="89"/>
      <c r="B382" s="90" t="str">
        <f ca="1">IFERROR(OFFSET(DC[[#Headers],[Code Project]],MATCH(MYCS8[[#This Row],[Project Code and Name ]],DC[Code Project],0),-3),"")</f>
        <v/>
      </c>
      <c r="C382" s="89"/>
      <c r="D382" s="89"/>
      <c r="E382" s="89"/>
      <c r="F382" s="89"/>
      <c r="G382" s="89"/>
      <c r="H382" s="89"/>
      <c r="I382" s="93"/>
      <c r="J382" s="93"/>
      <c r="K382" s="93"/>
      <c r="L382" s="93"/>
      <c r="M382" s="94">
        <f>I382+J382+K382+MYCS8[[#This Row],[Non contractual commitments]]</f>
        <v>0</v>
      </c>
      <c r="N382" s="93"/>
      <c r="O382" s="93"/>
      <c r="P382" s="93"/>
      <c r="Q382" s="93"/>
      <c r="R382" s="93"/>
      <c r="S382" s="89"/>
      <c r="T382" s="89"/>
      <c r="U382" s="96"/>
    </row>
    <row r="383" spans="1:21" ht="21" x14ac:dyDescent="0.45">
      <c r="A383" s="89"/>
      <c r="B383" s="90" t="str">
        <f ca="1">IFERROR(OFFSET(DC[[#Headers],[Code Project]],MATCH(MYCS8[[#This Row],[Project Code and Name ]],DC[Code Project],0),-3),"")</f>
        <v/>
      </c>
      <c r="C383" s="89"/>
      <c r="D383" s="89"/>
      <c r="E383" s="89"/>
      <c r="F383" s="89"/>
      <c r="G383" s="89"/>
      <c r="H383" s="89"/>
      <c r="I383" s="93"/>
      <c r="J383" s="93"/>
      <c r="K383" s="93"/>
      <c r="L383" s="93"/>
      <c r="M383" s="94">
        <f>I383+J383+K383+MYCS8[[#This Row],[Non contractual commitments]]</f>
        <v>0</v>
      </c>
      <c r="N383" s="93"/>
      <c r="O383" s="93"/>
      <c r="P383" s="93"/>
      <c r="Q383" s="93"/>
      <c r="R383" s="93"/>
      <c r="S383" s="89"/>
      <c r="T383" s="89"/>
      <c r="U383" s="96"/>
    </row>
    <row r="384" spans="1:21" ht="21" x14ac:dyDescent="0.45">
      <c r="A384" s="89"/>
      <c r="B384" s="90" t="str">
        <f ca="1">IFERROR(OFFSET(DC[[#Headers],[Code Project]],MATCH(MYCS8[[#This Row],[Project Code and Name ]],DC[Code Project],0),-3),"")</f>
        <v/>
      </c>
      <c r="C384" s="89"/>
      <c r="D384" s="89"/>
      <c r="E384" s="89"/>
      <c r="F384" s="89"/>
      <c r="G384" s="89"/>
      <c r="H384" s="89"/>
      <c r="I384" s="93"/>
      <c r="J384" s="93"/>
      <c r="K384" s="93"/>
      <c r="L384" s="93"/>
      <c r="M384" s="94">
        <f>I384+J384+K384+MYCS8[[#This Row],[Non contractual commitments]]</f>
        <v>0</v>
      </c>
      <c r="N384" s="93"/>
      <c r="O384" s="93"/>
      <c r="P384" s="93"/>
      <c r="Q384" s="93"/>
      <c r="R384" s="93"/>
      <c r="S384" s="89"/>
      <c r="T384" s="89"/>
      <c r="U384" s="96"/>
    </row>
    <row r="385" spans="1:21" ht="21" x14ac:dyDescent="0.45">
      <c r="A385" s="89"/>
      <c r="B385" s="90" t="str">
        <f ca="1">IFERROR(OFFSET(DC[[#Headers],[Code Project]],MATCH(MYCS8[[#This Row],[Project Code and Name ]],DC[Code Project],0),-3),"")</f>
        <v/>
      </c>
      <c r="C385" s="89"/>
      <c r="D385" s="89"/>
      <c r="E385" s="89"/>
      <c r="F385" s="89"/>
      <c r="G385" s="89"/>
      <c r="H385" s="89"/>
      <c r="I385" s="93"/>
      <c r="J385" s="93"/>
      <c r="K385" s="93"/>
      <c r="L385" s="93"/>
      <c r="M385" s="94">
        <f>I385+J385+K385+MYCS8[[#This Row],[Non contractual commitments]]</f>
        <v>0</v>
      </c>
      <c r="N385" s="93"/>
      <c r="O385" s="93"/>
      <c r="P385" s="93"/>
      <c r="Q385" s="93"/>
      <c r="R385" s="93"/>
      <c r="S385" s="89"/>
      <c r="T385" s="89"/>
      <c r="U385" s="96"/>
    </row>
    <row r="386" spans="1:21" ht="21" x14ac:dyDescent="0.45">
      <c r="A386" s="89"/>
      <c r="B386" s="90" t="str">
        <f ca="1">IFERROR(OFFSET(DC[[#Headers],[Code Project]],MATCH(MYCS8[[#This Row],[Project Code and Name ]],DC[Code Project],0),-3),"")</f>
        <v/>
      </c>
      <c r="C386" s="89"/>
      <c r="D386" s="89"/>
      <c r="E386" s="89"/>
      <c r="F386" s="89"/>
      <c r="G386" s="89"/>
      <c r="H386" s="89"/>
      <c r="I386" s="93"/>
      <c r="J386" s="93"/>
      <c r="K386" s="93"/>
      <c r="L386" s="93"/>
      <c r="M386" s="94">
        <f>I386+J386+K386+MYCS8[[#This Row],[Non contractual commitments]]</f>
        <v>0</v>
      </c>
      <c r="N386" s="93"/>
      <c r="O386" s="93"/>
      <c r="P386" s="93"/>
      <c r="Q386" s="93"/>
      <c r="R386" s="93"/>
      <c r="S386" s="89"/>
      <c r="T386" s="89"/>
      <c r="U386" s="96"/>
    </row>
    <row r="387" spans="1:21" ht="21" x14ac:dyDescent="0.45">
      <c r="A387" s="89"/>
      <c r="B387" s="90" t="str">
        <f ca="1">IFERROR(OFFSET(DC[[#Headers],[Code Project]],MATCH(MYCS8[[#This Row],[Project Code and Name ]],DC[Code Project],0),-3),"")</f>
        <v/>
      </c>
      <c r="C387" s="89"/>
      <c r="D387" s="89"/>
      <c r="E387" s="89"/>
      <c r="F387" s="89"/>
      <c r="G387" s="89"/>
      <c r="H387" s="89"/>
      <c r="I387" s="93"/>
      <c r="J387" s="93"/>
      <c r="K387" s="93"/>
      <c r="L387" s="93"/>
      <c r="M387" s="94">
        <f>I387+J387+K387+MYCS8[[#This Row],[Non contractual commitments]]</f>
        <v>0</v>
      </c>
      <c r="N387" s="93"/>
      <c r="O387" s="93"/>
      <c r="P387" s="93"/>
      <c r="Q387" s="93"/>
      <c r="R387" s="93"/>
      <c r="S387" s="89"/>
      <c r="T387" s="89"/>
      <c r="U387" s="96"/>
    </row>
    <row r="388" spans="1:21" ht="21" x14ac:dyDescent="0.45">
      <c r="A388" s="89"/>
      <c r="B388" s="90" t="str">
        <f ca="1">IFERROR(OFFSET(DC[[#Headers],[Code Project]],MATCH(MYCS8[[#This Row],[Project Code and Name ]],DC[Code Project],0),-3),"")</f>
        <v/>
      </c>
      <c r="C388" s="89"/>
      <c r="D388" s="89"/>
      <c r="E388" s="89"/>
      <c r="F388" s="89"/>
      <c r="G388" s="89"/>
      <c r="H388" s="89"/>
      <c r="I388" s="93"/>
      <c r="J388" s="93"/>
      <c r="K388" s="93"/>
      <c r="L388" s="93"/>
      <c r="M388" s="94">
        <f>I388+J388+K388+MYCS8[[#This Row],[Non contractual commitments]]</f>
        <v>0</v>
      </c>
      <c r="N388" s="93"/>
      <c r="O388" s="93"/>
      <c r="P388" s="93"/>
      <c r="Q388" s="93"/>
      <c r="R388" s="93"/>
      <c r="S388" s="89"/>
      <c r="T388" s="89"/>
      <c r="U388" s="96"/>
    </row>
    <row r="389" spans="1:21" ht="21" x14ac:dyDescent="0.45">
      <c r="A389" s="89"/>
      <c r="B389" s="90" t="str">
        <f ca="1">IFERROR(OFFSET(DC[[#Headers],[Code Project]],MATCH(MYCS8[[#This Row],[Project Code and Name ]],DC[Code Project],0),-3),"")</f>
        <v/>
      </c>
      <c r="C389" s="89"/>
      <c r="D389" s="89"/>
      <c r="E389" s="89"/>
      <c r="F389" s="89"/>
      <c r="G389" s="89"/>
      <c r="H389" s="89"/>
      <c r="I389" s="93"/>
      <c r="J389" s="93"/>
      <c r="K389" s="93"/>
      <c r="L389" s="93"/>
      <c r="M389" s="94">
        <f>I389+J389+K389+MYCS8[[#This Row],[Non contractual commitments]]</f>
        <v>0</v>
      </c>
      <c r="N389" s="93"/>
      <c r="O389" s="93"/>
      <c r="P389" s="93"/>
      <c r="Q389" s="93"/>
      <c r="R389" s="93"/>
      <c r="S389" s="89"/>
      <c r="T389" s="89"/>
      <c r="U389" s="96"/>
    </row>
    <row r="390" spans="1:21" ht="21" x14ac:dyDescent="0.45">
      <c r="A390" s="89"/>
      <c r="B390" s="90" t="str">
        <f ca="1">IFERROR(OFFSET(DC[[#Headers],[Code Project]],MATCH(MYCS8[[#This Row],[Project Code and Name ]],DC[Code Project],0),-3),"")</f>
        <v/>
      </c>
      <c r="C390" s="89"/>
      <c r="D390" s="89"/>
      <c r="E390" s="89"/>
      <c r="F390" s="89"/>
      <c r="G390" s="89"/>
      <c r="H390" s="89"/>
      <c r="I390" s="93"/>
      <c r="J390" s="93"/>
      <c r="K390" s="93"/>
      <c r="L390" s="93"/>
      <c r="M390" s="94">
        <f>I390+J390+K390+MYCS8[[#This Row],[Non contractual commitments]]</f>
        <v>0</v>
      </c>
      <c r="N390" s="93"/>
      <c r="O390" s="93"/>
      <c r="P390" s="93"/>
      <c r="Q390" s="93"/>
      <c r="R390" s="93"/>
      <c r="S390" s="89"/>
      <c r="T390" s="89"/>
      <c r="U390" s="96"/>
    </row>
    <row r="391" spans="1:21" ht="21" x14ac:dyDescent="0.45">
      <c r="A391" s="89"/>
      <c r="B391" s="90" t="str">
        <f ca="1">IFERROR(OFFSET(DC[[#Headers],[Code Project]],MATCH(MYCS8[[#This Row],[Project Code and Name ]],DC[Code Project],0),-3),"")</f>
        <v/>
      </c>
      <c r="C391" s="89"/>
      <c r="D391" s="89"/>
      <c r="E391" s="89"/>
      <c r="F391" s="89"/>
      <c r="G391" s="89"/>
      <c r="H391" s="89"/>
      <c r="I391" s="93"/>
      <c r="J391" s="93"/>
      <c r="K391" s="93"/>
      <c r="L391" s="93"/>
      <c r="M391" s="94">
        <f>I391+J391+K391+MYCS8[[#This Row],[Non contractual commitments]]</f>
        <v>0</v>
      </c>
      <c r="N391" s="93"/>
      <c r="O391" s="93"/>
      <c r="P391" s="93"/>
      <c r="Q391" s="93"/>
      <c r="R391" s="93"/>
      <c r="S391" s="89"/>
      <c r="T391" s="89"/>
      <c r="U391" s="96"/>
    </row>
    <row r="392" spans="1:21" ht="21" x14ac:dyDescent="0.45">
      <c r="A392" s="89"/>
      <c r="B392" s="90" t="str">
        <f ca="1">IFERROR(OFFSET(DC[[#Headers],[Code Project]],MATCH(MYCS8[[#This Row],[Project Code and Name ]],DC[Code Project],0),-3),"")</f>
        <v/>
      </c>
      <c r="C392" s="89"/>
      <c r="D392" s="89"/>
      <c r="E392" s="89"/>
      <c r="F392" s="89"/>
      <c r="G392" s="89"/>
      <c r="H392" s="89"/>
      <c r="I392" s="93"/>
      <c r="J392" s="93"/>
      <c r="K392" s="93"/>
      <c r="L392" s="93"/>
      <c r="M392" s="94">
        <f>I392+J392+K392+MYCS8[[#This Row],[Non contractual commitments]]</f>
        <v>0</v>
      </c>
      <c r="N392" s="93"/>
      <c r="O392" s="93"/>
      <c r="P392" s="93"/>
      <c r="Q392" s="93"/>
      <c r="R392" s="93"/>
      <c r="S392" s="89"/>
      <c r="T392" s="89"/>
      <c r="U392" s="96"/>
    </row>
    <row r="393" spans="1:21" ht="21" x14ac:dyDescent="0.45">
      <c r="A393" s="89"/>
      <c r="B393" s="90" t="str">
        <f ca="1">IFERROR(OFFSET(DC[[#Headers],[Code Project]],MATCH(MYCS8[[#This Row],[Project Code and Name ]],DC[Code Project],0),-3),"")</f>
        <v/>
      </c>
      <c r="C393" s="89"/>
      <c r="D393" s="89"/>
      <c r="E393" s="89"/>
      <c r="F393" s="89"/>
      <c r="G393" s="89"/>
      <c r="H393" s="89"/>
      <c r="I393" s="93"/>
      <c r="J393" s="93"/>
      <c r="K393" s="93"/>
      <c r="L393" s="93"/>
      <c r="M393" s="94">
        <f>I393+J393+K393+MYCS8[[#This Row],[Non contractual commitments]]</f>
        <v>0</v>
      </c>
      <c r="N393" s="93"/>
      <c r="O393" s="93"/>
      <c r="P393" s="93"/>
      <c r="Q393" s="93"/>
      <c r="R393" s="93"/>
      <c r="S393" s="89"/>
      <c r="T393" s="89"/>
      <c r="U393" s="96"/>
    </row>
    <row r="394" spans="1:21" ht="21" x14ac:dyDescent="0.45">
      <c r="A394" s="89"/>
      <c r="B394" s="90" t="str">
        <f ca="1">IFERROR(OFFSET(DC[[#Headers],[Code Project]],MATCH(MYCS8[[#This Row],[Project Code and Name ]],DC[Code Project],0),-3),"")</f>
        <v/>
      </c>
      <c r="C394" s="89"/>
      <c r="D394" s="89"/>
      <c r="E394" s="89"/>
      <c r="F394" s="89"/>
      <c r="G394" s="89"/>
      <c r="H394" s="89"/>
      <c r="I394" s="93"/>
      <c r="J394" s="93"/>
      <c r="K394" s="93"/>
      <c r="L394" s="93"/>
      <c r="M394" s="94">
        <f>I394+J394+K394+MYCS8[[#This Row],[Non contractual commitments]]</f>
        <v>0</v>
      </c>
      <c r="N394" s="93"/>
      <c r="O394" s="93"/>
      <c r="P394" s="93"/>
      <c r="Q394" s="93"/>
      <c r="R394" s="93"/>
      <c r="S394" s="89"/>
      <c r="T394" s="89"/>
      <c r="U394" s="96"/>
    </row>
    <row r="395" spans="1:21" ht="21" x14ac:dyDescent="0.45">
      <c r="A395" s="89"/>
      <c r="B395" s="90" t="str">
        <f ca="1">IFERROR(OFFSET(DC[[#Headers],[Code Project]],MATCH(MYCS8[[#This Row],[Project Code and Name ]],DC[Code Project],0),-3),"")</f>
        <v/>
      </c>
      <c r="C395" s="89"/>
      <c r="D395" s="89"/>
      <c r="E395" s="89"/>
      <c r="F395" s="89"/>
      <c r="G395" s="89"/>
      <c r="H395" s="89"/>
      <c r="I395" s="93"/>
      <c r="J395" s="93"/>
      <c r="K395" s="93"/>
      <c r="L395" s="93"/>
      <c r="M395" s="94">
        <f>I395+J395+K395+MYCS8[[#This Row],[Non contractual commitments]]</f>
        <v>0</v>
      </c>
      <c r="N395" s="93"/>
      <c r="O395" s="93"/>
      <c r="P395" s="93"/>
      <c r="Q395" s="93"/>
      <c r="R395" s="93"/>
      <c r="S395" s="89"/>
      <c r="T395" s="89"/>
      <c r="U395" s="96"/>
    </row>
    <row r="396" spans="1:21" ht="21" x14ac:dyDescent="0.45">
      <c r="A396" s="89"/>
      <c r="B396" s="90" t="str">
        <f ca="1">IFERROR(OFFSET(DC[[#Headers],[Code Project]],MATCH(MYCS8[[#This Row],[Project Code and Name ]],DC[Code Project],0),-3),"")</f>
        <v/>
      </c>
      <c r="C396" s="89"/>
      <c r="D396" s="89"/>
      <c r="E396" s="89"/>
      <c r="F396" s="89"/>
      <c r="G396" s="89"/>
      <c r="H396" s="89"/>
      <c r="I396" s="93"/>
      <c r="J396" s="93"/>
      <c r="K396" s="93"/>
      <c r="L396" s="93"/>
      <c r="M396" s="94">
        <f>I396+J396+K396+MYCS8[[#This Row],[Non contractual commitments]]</f>
        <v>0</v>
      </c>
      <c r="N396" s="93"/>
      <c r="O396" s="93"/>
      <c r="P396" s="93"/>
      <c r="Q396" s="93"/>
      <c r="R396" s="93"/>
      <c r="S396" s="89"/>
      <c r="T396" s="89"/>
      <c r="U396" s="96"/>
    </row>
    <row r="397" spans="1:21" ht="21" x14ac:dyDescent="0.45">
      <c r="A397" s="89"/>
      <c r="B397" s="90" t="str">
        <f ca="1">IFERROR(OFFSET(DC[[#Headers],[Code Project]],MATCH(MYCS8[[#This Row],[Project Code and Name ]],DC[Code Project],0),-3),"")</f>
        <v/>
      </c>
      <c r="C397" s="89"/>
      <c r="D397" s="89"/>
      <c r="E397" s="89"/>
      <c r="F397" s="89"/>
      <c r="G397" s="89"/>
      <c r="H397" s="89"/>
      <c r="I397" s="93"/>
      <c r="J397" s="93"/>
      <c r="K397" s="93"/>
      <c r="L397" s="93"/>
      <c r="M397" s="94">
        <f>I397+J397+K397+MYCS8[[#This Row],[Non contractual commitments]]</f>
        <v>0</v>
      </c>
      <c r="N397" s="93"/>
      <c r="O397" s="93"/>
      <c r="P397" s="93"/>
      <c r="Q397" s="93"/>
      <c r="R397" s="93"/>
      <c r="S397" s="89"/>
      <c r="T397" s="89"/>
      <c r="U397" s="96"/>
    </row>
    <row r="398" spans="1:21" ht="21" x14ac:dyDescent="0.45">
      <c r="A398" s="89"/>
      <c r="B398" s="90" t="str">
        <f ca="1">IFERROR(OFFSET(DC[[#Headers],[Code Project]],MATCH(MYCS8[[#This Row],[Project Code and Name ]],DC[Code Project],0),-3),"")</f>
        <v/>
      </c>
      <c r="C398" s="89"/>
      <c r="D398" s="89"/>
      <c r="E398" s="89"/>
      <c r="F398" s="89"/>
      <c r="G398" s="89"/>
      <c r="H398" s="89"/>
      <c r="I398" s="93"/>
      <c r="J398" s="93"/>
      <c r="K398" s="93"/>
      <c r="L398" s="93"/>
      <c r="M398" s="94">
        <f>I398+J398+K398+MYCS8[[#This Row],[Non contractual commitments]]</f>
        <v>0</v>
      </c>
      <c r="N398" s="93"/>
      <c r="O398" s="93"/>
      <c r="P398" s="93"/>
      <c r="Q398" s="93"/>
      <c r="R398" s="93"/>
      <c r="S398" s="89"/>
      <c r="T398" s="89"/>
      <c r="U398" s="96"/>
    </row>
    <row r="399" spans="1:21" ht="21" x14ac:dyDescent="0.45">
      <c r="A399" s="89"/>
      <c r="B399" s="90" t="str">
        <f ca="1">IFERROR(OFFSET(DC[[#Headers],[Code Project]],MATCH(MYCS8[[#This Row],[Project Code and Name ]],DC[Code Project],0),-3),"")</f>
        <v/>
      </c>
      <c r="C399" s="89"/>
      <c r="D399" s="89"/>
      <c r="E399" s="89"/>
      <c r="F399" s="89"/>
      <c r="G399" s="89"/>
      <c r="H399" s="89"/>
      <c r="I399" s="93"/>
      <c r="J399" s="93"/>
      <c r="K399" s="93"/>
      <c r="L399" s="93"/>
      <c r="M399" s="94">
        <f>I399+J399+K399+MYCS8[[#This Row],[Non contractual commitments]]</f>
        <v>0</v>
      </c>
      <c r="N399" s="93"/>
      <c r="O399" s="93"/>
      <c r="P399" s="93"/>
      <c r="Q399" s="93"/>
      <c r="R399" s="93"/>
      <c r="S399" s="89"/>
      <c r="T399" s="89"/>
      <c r="U399" s="96"/>
    </row>
    <row r="400" spans="1:21" ht="21" x14ac:dyDescent="0.45">
      <c r="A400" s="89"/>
      <c r="B400" s="90" t="str">
        <f ca="1">IFERROR(OFFSET(DC[[#Headers],[Code Project]],MATCH(MYCS8[[#This Row],[Project Code and Name ]],DC[Code Project],0),-3),"")</f>
        <v/>
      </c>
      <c r="C400" s="89"/>
      <c r="D400" s="89"/>
      <c r="E400" s="89"/>
      <c r="F400" s="89"/>
      <c r="G400" s="89"/>
      <c r="H400" s="89"/>
      <c r="I400" s="93"/>
      <c r="J400" s="93"/>
      <c r="K400" s="93"/>
      <c r="L400" s="93"/>
      <c r="M400" s="94">
        <f>I400+J400+K400+MYCS8[[#This Row],[Non contractual commitments]]</f>
        <v>0</v>
      </c>
      <c r="N400" s="93"/>
      <c r="O400" s="93"/>
      <c r="P400" s="93"/>
      <c r="Q400" s="93"/>
      <c r="R400" s="93"/>
      <c r="S400" s="89"/>
      <c r="T400" s="89"/>
      <c r="U400" s="96"/>
    </row>
    <row r="401" spans="1:21" ht="21" x14ac:dyDescent="0.45">
      <c r="A401" s="89"/>
      <c r="B401" s="90" t="str">
        <f ca="1">IFERROR(OFFSET(DC[[#Headers],[Code Project]],MATCH(MYCS8[[#This Row],[Project Code and Name ]],DC[Code Project],0),-3),"")</f>
        <v/>
      </c>
      <c r="C401" s="89"/>
      <c r="D401" s="89"/>
      <c r="E401" s="89"/>
      <c r="F401" s="89"/>
      <c r="G401" s="89"/>
      <c r="H401" s="89"/>
      <c r="I401" s="93"/>
      <c r="J401" s="93"/>
      <c r="K401" s="93"/>
      <c r="L401" s="93"/>
      <c r="M401" s="94">
        <f>I401+J401+K401+MYCS8[[#This Row],[Non contractual commitments]]</f>
        <v>0</v>
      </c>
      <c r="N401" s="93"/>
      <c r="O401" s="93"/>
      <c r="P401" s="93"/>
      <c r="Q401" s="93"/>
      <c r="R401" s="93"/>
      <c r="S401" s="89"/>
      <c r="T401" s="89"/>
      <c r="U401" s="96"/>
    </row>
    <row r="402" spans="1:21" ht="21" x14ac:dyDescent="0.45">
      <c r="A402" s="89"/>
      <c r="B402" s="90" t="str">
        <f ca="1">IFERROR(OFFSET(DC[[#Headers],[Code Project]],MATCH(MYCS8[[#This Row],[Project Code and Name ]],DC[Code Project],0),-3),"")</f>
        <v/>
      </c>
      <c r="C402" s="89"/>
      <c r="D402" s="89"/>
      <c r="E402" s="89"/>
      <c r="F402" s="89"/>
      <c r="G402" s="89"/>
      <c r="H402" s="89"/>
      <c r="I402" s="93"/>
      <c r="J402" s="93"/>
      <c r="K402" s="93"/>
      <c r="L402" s="93"/>
      <c r="M402" s="94">
        <f>I402+J402+K402+MYCS8[[#This Row],[Non contractual commitments]]</f>
        <v>0</v>
      </c>
      <c r="N402" s="93"/>
      <c r="O402" s="93"/>
      <c r="P402" s="93"/>
      <c r="Q402" s="93"/>
      <c r="R402" s="93"/>
      <c r="S402" s="89"/>
      <c r="T402" s="89"/>
      <c r="U402" s="96"/>
    </row>
    <row r="403" spans="1:21" ht="21" x14ac:dyDescent="0.45">
      <c r="A403" s="89"/>
      <c r="B403" s="90" t="str">
        <f ca="1">IFERROR(OFFSET(DC[[#Headers],[Code Project]],MATCH(MYCS8[[#This Row],[Project Code and Name ]],DC[Code Project],0),-3),"")</f>
        <v/>
      </c>
      <c r="C403" s="89"/>
      <c r="D403" s="89"/>
      <c r="E403" s="89"/>
      <c r="F403" s="89"/>
      <c r="G403" s="89"/>
      <c r="H403" s="89"/>
      <c r="I403" s="93"/>
      <c r="J403" s="93"/>
      <c r="K403" s="93"/>
      <c r="L403" s="93"/>
      <c r="M403" s="94">
        <f>I403+J403+K403+MYCS8[[#This Row],[Non contractual commitments]]</f>
        <v>0</v>
      </c>
      <c r="N403" s="93"/>
      <c r="O403" s="93"/>
      <c r="P403" s="93"/>
      <c r="Q403" s="93"/>
      <c r="R403" s="93"/>
      <c r="S403" s="89"/>
      <c r="T403" s="89"/>
      <c r="U403" s="96"/>
    </row>
    <row r="404" spans="1:21" ht="21" x14ac:dyDescent="0.45">
      <c r="A404" s="89"/>
      <c r="B404" s="90" t="str">
        <f ca="1">IFERROR(OFFSET(DC[[#Headers],[Code Project]],MATCH(MYCS8[[#This Row],[Project Code and Name ]],DC[Code Project],0),-3),"")</f>
        <v/>
      </c>
      <c r="C404" s="89"/>
      <c r="D404" s="89"/>
      <c r="E404" s="89"/>
      <c r="F404" s="89"/>
      <c r="G404" s="89"/>
      <c r="H404" s="89"/>
      <c r="I404" s="93"/>
      <c r="J404" s="93"/>
      <c r="K404" s="93"/>
      <c r="L404" s="93"/>
      <c r="M404" s="94">
        <f>I404+J404+K404+MYCS8[[#This Row],[Non contractual commitments]]</f>
        <v>0</v>
      </c>
      <c r="N404" s="93"/>
      <c r="O404" s="93"/>
      <c r="P404" s="93"/>
      <c r="Q404" s="93"/>
      <c r="R404" s="93"/>
      <c r="S404" s="89"/>
      <c r="T404" s="89"/>
      <c r="U404" s="96"/>
    </row>
    <row r="405" spans="1:21" ht="21" x14ac:dyDescent="0.45">
      <c r="A405" s="89"/>
      <c r="B405" s="90" t="str">
        <f ca="1">IFERROR(OFFSET(DC[[#Headers],[Code Project]],MATCH(MYCS8[[#This Row],[Project Code and Name ]],DC[Code Project],0),-3),"")</f>
        <v/>
      </c>
      <c r="C405" s="89"/>
      <c r="D405" s="89"/>
      <c r="E405" s="89"/>
      <c r="F405" s="89"/>
      <c r="G405" s="89"/>
      <c r="H405" s="89"/>
      <c r="I405" s="93"/>
      <c r="J405" s="93"/>
      <c r="K405" s="93"/>
      <c r="L405" s="93"/>
      <c r="M405" s="94">
        <f>I405+J405+K405+MYCS8[[#This Row],[Non contractual commitments]]</f>
        <v>0</v>
      </c>
      <c r="N405" s="93"/>
      <c r="O405" s="93"/>
      <c r="P405" s="93"/>
      <c r="Q405" s="93"/>
      <c r="R405" s="93"/>
      <c r="S405" s="89"/>
      <c r="T405" s="89"/>
      <c r="U405" s="96"/>
    </row>
    <row r="406" spans="1:21" ht="21" x14ac:dyDescent="0.45">
      <c r="A406" s="89"/>
      <c r="B406" s="90" t="str">
        <f ca="1">IFERROR(OFFSET(DC[[#Headers],[Code Project]],MATCH(MYCS8[[#This Row],[Project Code and Name ]],DC[Code Project],0),-3),"")</f>
        <v/>
      </c>
      <c r="C406" s="89"/>
      <c r="D406" s="89"/>
      <c r="E406" s="89"/>
      <c r="F406" s="89"/>
      <c r="G406" s="89"/>
      <c r="H406" s="89"/>
      <c r="I406" s="93"/>
      <c r="J406" s="93"/>
      <c r="K406" s="93"/>
      <c r="L406" s="93"/>
      <c r="M406" s="94">
        <f>I406+J406+K406+MYCS8[[#This Row],[Non contractual commitments]]</f>
        <v>0</v>
      </c>
      <c r="N406" s="93"/>
      <c r="O406" s="93"/>
      <c r="P406" s="93"/>
      <c r="Q406" s="93"/>
      <c r="R406" s="93"/>
      <c r="S406" s="89"/>
      <c r="T406" s="89"/>
      <c r="U406" s="96"/>
    </row>
    <row r="407" spans="1:21" ht="21" x14ac:dyDescent="0.45">
      <c r="A407" s="89"/>
      <c r="B407" s="90" t="str">
        <f ca="1">IFERROR(OFFSET(DC[[#Headers],[Code Project]],MATCH(MYCS8[[#This Row],[Project Code and Name ]],DC[Code Project],0),-3),"")</f>
        <v/>
      </c>
      <c r="C407" s="89"/>
      <c r="D407" s="89"/>
      <c r="E407" s="89"/>
      <c r="F407" s="89"/>
      <c r="G407" s="89"/>
      <c r="H407" s="89"/>
      <c r="I407" s="93"/>
      <c r="J407" s="93"/>
      <c r="K407" s="93"/>
      <c r="L407" s="93"/>
      <c r="M407" s="94">
        <f>I407+J407+K407+MYCS8[[#This Row],[Non contractual commitments]]</f>
        <v>0</v>
      </c>
      <c r="N407" s="93"/>
      <c r="O407" s="93"/>
      <c r="P407" s="93"/>
      <c r="Q407" s="93"/>
      <c r="R407" s="93"/>
      <c r="S407" s="89"/>
      <c r="T407" s="89"/>
      <c r="U407" s="96"/>
    </row>
    <row r="408" spans="1:21" ht="21" x14ac:dyDescent="0.45">
      <c r="A408" s="89"/>
      <c r="B408" s="90" t="str">
        <f ca="1">IFERROR(OFFSET(DC[[#Headers],[Code Project]],MATCH(MYCS8[[#This Row],[Project Code and Name ]],DC[Code Project],0),-3),"")</f>
        <v/>
      </c>
      <c r="C408" s="89"/>
      <c r="D408" s="89"/>
      <c r="E408" s="89"/>
      <c r="F408" s="89"/>
      <c r="G408" s="89"/>
      <c r="H408" s="89"/>
      <c r="I408" s="93"/>
      <c r="J408" s="93"/>
      <c r="K408" s="93"/>
      <c r="L408" s="93"/>
      <c r="M408" s="94">
        <f>I408+J408+K408+MYCS8[[#This Row],[Non contractual commitments]]</f>
        <v>0</v>
      </c>
      <c r="N408" s="93"/>
      <c r="O408" s="93"/>
      <c r="P408" s="93"/>
      <c r="Q408" s="93"/>
      <c r="R408" s="93"/>
      <c r="S408" s="89"/>
      <c r="T408" s="89"/>
      <c r="U408" s="96"/>
    </row>
    <row r="409" spans="1:21" ht="21" x14ac:dyDescent="0.45">
      <c r="A409" s="89"/>
      <c r="B409" s="90" t="str">
        <f ca="1">IFERROR(OFFSET(DC[[#Headers],[Code Project]],MATCH(MYCS8[[#This Row],[Project Code and Name ]],DC[Code Project],0),-3),"")</f>
        <v/>
      </c>
      <c r="C409" s="89"/>
      <c r="D409" s="89"/>
      <c r="E409" s="89"/>
      <c r="F409" s="89"/>
      <c r="G409" s="89"/>
      <c r="H409" s="89"/>
      <c r="I409" s="93"/>
      <c r="J409" s="93"/>
      <c r="K409" s="93"/>
      <c r="L409" s="93"/>
      <c r="M409" s="94">
        <f>I409+J409+K409+MYCS8[[#This Row],[Non contractual commitments]]</f>
        <v>0</v>
      </c>
      <c r="N409" s="93"/>
      <c r="O409" s="93"/>
      <c r="P409" s="93"/>
      <c r="Q409" s="93"/>
      <c r="R409" s="93"/>
      <c r="S409" s="89"/>
      <c r="T409" s="89"/>
      <c r="U409" s="96"/>
    </row>
    <row r="410" spans="1:21" ht="21" x14ac:dyDescent="0.45">
      <c r="A410" s="89"/>
      <c r="B410" s="90" t="str">
        <f ca="1">IFERROR(OFFSET(DC[[#Headers],[Code Project]],MATCH(MYCS8[[#This Row],[Project Code and Name ]],DC[Code Project],0),-3),"")</f>
        <v/>
      </c>
      <c r="C410" s="89"/>
      <c r="D410" s="89"/>
      <c r="E410" s="89"/>
      <c r="F410" s="89"/>
      <c r="G410" s="89"/>
      <c r="H410" s="89"/>
      <c r="I410" s="93"/>
      <c r="J410" s="93"/>
      <c r="K410" s="93"/>
      <c r="L410" s="93"/>
      <c r="M410" s="94">
        <f>I410+J410+K410+MYCS8[[#This Row],[Non contractual commitments]]</f>
        <v>0</v>
      </c>
      <c r="N410" s="93"/>
      <c r="O410" s="93"/>
      <c r="P410" s="93"/>
      <c r="Q410" s="93"/>
      <c r="R410" s="93"/>
      <c r="S410" s="89"/>
      <c r="T410" s="89"/>
      <c r="U410" s="96"/>
    </row>
    <row r="411" spans="1:21" ht="21" x14ac:dyDescent="0.45">
      <c r="A411" s="89"/>
      <c r="B411" s="90" t="str">
        <f ca="1">IFERROR(OFFSET(DC[[#Headers],[Code Project]],MATCH(MYCS8[[#This Row],[Project Code and Name ]],DC[Code Project],0),-3),"")</f>
        <v/>
      </c>
      <c r="C411" s="89"/>
      <c r="D411" s="89"/>
      <c r="E411" s="89"/>
      <c r="F411" s="89"/>
      <c r="G411" s="89"/>
      <c r="H411" s="89"/>
      <c r="I411" s="93"/>
      <c r="J411" s="93"/>
      <c r="K411" s="93"/>
      <c r="L411" s="93"/>
      <c r="M411" s="94">
        <f>I411+J411+K411+MYCS8[[#This Row],[Non contractual commitments]]</f>
        <v>0</v>
      </c>
      <c r="N411" s="93"/>
      <c r="O411" s="93"/>
      <c r="P411" s="93"/>
      <c r="Q411" s="93"/>
      <c r="R411" s="93"/>
      <c r="S411" s="89"/>
      <c r="T411" s="89"/>
      <c r="U411" s="96"/>
    </row>
    <row r="412" spans="1:21" ht="21" x14ac:dyDescent="0.45">
      <c r="A412" s="89"/>
      <c r="B412" s="90" t="str">
        <f ca="1">IFERROR(OFFSET(DC[[#Headers],[Code Project]],MATCH(MYCS8[[#This Row],[Project Code and Name ]],DC[Code Project],0),-3),"")</f>
        <v/>
      </c>
      <c r="C412" s="89"/>
      <c r="D412" s="89"/>
      <c r="E412" s="89"/>
      <c r="F412" s="89"/>
      <c r="G412" s="89"/>
      <c r="H412" s="89"/>
      <c r="I412" s="93"/>
      <c r="J412" s="93"/>
      <c r="K412" s="93"/>
      <c r="L412" s="93"/>
      <c r="M412" s="94">
        <f>I412+J412+K412+MYCS8[[#This Row],[Non contractual commitments]]</f>
        <v>0</v>
      </c>
      <c r="N412" s="93"/>
      <c r="O412" s="93"/>
      <c r="P412" s="93"/>
      <c r="Q412" s="93"/>
      <c r="R412" s="93"/>
      <c r="S412" s="89"/>
      <c r="T412" s="89"/>
      <c r="U412" s="96"/>
    </row>
    <row r="413" spans="1:21" ht="21" x14ac:dyDescent="0.45">
      <c r="A413" s="89"/>
      <c r="B413" s="90" t="str">
        <f ca="1">IFERROR(OFFSET(DC[[#Headers],[Code Project]],MATCH(MYCS8[[#This Row],[Project Code and Name ]],DC[Code Project],0),-3),"")</f>
        <v/>
      </c>
      <c r="C413" s="89"/>
      <c r="D413" s="89"/>
      <c r="E413" s="89"/>
      <c r="F413" s="89"/>
      <c r="G413" s="89"/>
      <c r="H413" s="89"/>
      <c r="I413" s="93"/>
      <c r="J413" s="93"/>
      <c r="K413" s="93"/>
      <c r="L413" s="93"/>
      <c r="M413" s="94">
        <f>I413+J413+K413+MYCS8[[#This Row],[Non contractual commitments]]</f>
        <v>0</v>
      </c>
      <c r="N413" s="93"/>
      <c r="O413" s="93"/>
      <c r="P413" s="93"/>
      <c r="Q413" s="93"/>
      <c r="R413" s="93"/>
      <c r="S413" s="89"/>
      <c r="T413" s="89"/>
      <c r="U413" s="96"/>
    </row>
    <row r="414" spans="1:21" ht="21" x14ac:dyDescent="0.45">
      <c r="A414" s="89"/>
      <c r="B414" s="90" t="str">
        <f ca="1">IFERROR(OFFSET(DC[[#Headers],[Code Project]],MATCH(MYCS8[[#This Row],[Project Code and Name ]],DC[Code Project],0),-3),"")</f>
        <v/>
      </c>
      <c r="C414" s="89"/>
      <c r="D414" s="89"/>
      <c r="E414" s="89"/>
      <c r="F414" s="89"/>
      <c r="G414" s="89"/>
      <c r="H414" s="89"/>
      <c r="I414" s="93"/>
      <c r="J414" s="93"/>
      <c r="K414" s="93"/>
      <c r="L414" s="93"/>
      <c r="M414" s="94">
        <f>I414+J414+K414+MYCS8[[#This Row],[Non contractual commitments]]</f>
        <v>0</v>
      </c>
      <c r="N414" s="93"/>
      <c r="O414" s="93"/>
      <c r="P414" s="93"/>
      <c r="Q414" s="93"/>
      <c r="R414" s="93"/>
      <c r="S414" s="89"/>
      <c r="T414" s="89"/>
      <c r="U414" s="96"/>
    </row>
    <row r="415" spans="1:21" ht="21" x14ac:dyDescent="0.45">
      <c r="A415" s="89"/>
      <c r="B415" s="90" t="str">
        <f ca="1">IFERROR(OFFSET(DC[[#Headers],[Code Project]],MATCH(MYCS8[[#This Row],[Project Code and Name ]],DC[Code Project],0),-3),"")</f>
        <v/>
      </c>
      <c r="C415" s="89"/>
      <c r="D415" s="89"/>
      <c r="E415" s="89"/>
      <c r="F415" s="89"/>
      <c r="G415" s="89"/>
      <c r="H415" s="89"/>
      <c r="I415" s="93"/>
      <c r="J415" s="93"/>
      <c r="K415" s="93"/>
      <c r="L415" s="93"/>
      <c r="M415" s="94">
        <f>I415+J415+K415+MYCS8[[#This Row],[Non contractual commitments]]</f>
        <v>0</v>
      </c>
      <c r="N415" s="93"/>
      <c r="O415" s="93"/>
      <c r="P415" s="93"/>
      <c r="Q415" s="93"/>
      <c r="R415" s="93"/>
      <c r="S415" s="89"/>
      <c r="T415" s="89"/>
      <c r="U415" s="96"/>
    </row>
    <row r="416" spans="1:21" ht="21" x14ac:dyDescent="0.45">
      <c r="A416" s="89"/>
      <c r="B416" s="90" t="str">
        <f ca="1">IFERROR(OFFSET(DC[[#Headers],[Code Project]],MATCH(MYCS8[[#This Row],[Project Code and Name ]],DC[Code Project],0),-3),"")</f>
        <v/>
      </c>
      <c r="C416" s="89"/>
      <c r="D416" s="89"/>
      <c r="E416" s="89"/>
      <c r="F416" s="89"/>
      <c r="G416" s="89"/>
      <c r="H416" s="89"/>
      <c r="I416" s="93"/>
      <c r="J416" s="93"/>
      <c r="K416" s="93"/>
      <c r="L416" s="93"/>
      <c r="M416" s="94">
        <f>I416+J416+K416+MYCS8[[#This Row],[Non contractual commitments]]</f>
        <v>0</v>
      </c>
      <c r="N416" s="93"/>
      <c r="O416" s="93"/>
      <c r="P416" s="93"/>
      <c r="Q416" s="93"/>
      <c r="R416" s="93"/>
      <c r="S416" s="89"/>
      <c r="T416" s="89"/>
      <c r="U416" s="96"/>
    </row>
    <row r="417" spans="1:21" ht="21" x14ac:dyDescent="0.45">
      <c r="A417" s="89"/>
      <c r="B417" s="90" t="str">
        <f ca="1">IFERROR(OFFSET(DC[[#Headers],[Code Project]],MATCH(MYCS8[[#This Row],[Project Code and Name ]],DC[Code Project],0),-3),"")</f>
        <v/>
      </c>
      <c r="C417" s="89"/>
      <c r="D417" s="89"/>
      <c r="E417" s="89"/>
      <c r="F417" s="89"/>
      <c r="G417" s="89"/>
      <c r="H417" s="89"/>
      <c r="I417" s="93"/>
      <c r="J417" s="93"/>
      <c r="K417" s="93"/>
      <c r="L417" s="93"/>
      <c r="M417" s="94">
        <f>I417+J417+K417+MYCS8[[#This Row],[Non contractual commitments]]</f>
        <v>0</v>
      </c>
      <c r="N417" s="93"/>
      <c r="O417" s="93"/>
      <c r="P417" s="93"/>
      <c r="Q417" s="93"/>
      <c r="R417" s="93"/>
      <c r="S417" s="89"/>
      <c r="T417" s="89"/>
      <c r="U417" s="96"/>
    </row>
    <row r="418" spans="1:21" ht="21" x14ac:dyDescent="0.45">
      <c r="A418" s="89"/>
      <c r="B418" s="90" t="str">
        <f ca="1">IFERROR(OFFSET(DC[[#Headers],[Code Project]],MATCH(MYCS8[[#This Row],[Project Code and Name ]],DC[Code Project],0),-3),"")</f>
        <v/>
      </c>
      <c r="C418" s="89"/>
      <c r="D418" s="89"/>
      <c r="E418" s="89"/>
      <c r="F418" s="89"/>
      <c r="G418" s="89"/>
      <c r="H418" s="89"/>
      <c r="I418" s="93"/>
      <c r="J418" s="93"/>
      <c r="K418" s="93"/>
      <c r="L418" s="93"/>
      <c r="M418" s="94">
        <f>I418+J418+K418+MYCS8[[#This Row],[Non contractual commitments]]</f>
        <v>0</v>
      </c>
      <c r="N418" s="93"/>
      <c r="O418" s="93"/>
      <c r="P418" s="93"/>
      <c r="Q418" s="93"/>
      <c r="R418" s="93"/>
      <c r="S418" s="89"/>
      <c r="T418" s="89"/>
      <c r="U418" s="96"/>
    </row>
    <row r="419" spans="1:21" ht="21" x14ac:dyDescent="0.45">
      <c r="A419" s="89"/>
      <c r="B419" s="90" t="str">
        <f ca="1">IFERROR(OFFSET(DC[[#Headers],[Code Project]],MATCH(MYCS8[[#This Row],[Project Code and Name ]],DC[Code Project],0),-3),"")</f>
        <v/>
      </c>
      <c r="C419" s="89"/>
      <c r="D419" s="89"/>
      <c r="E419" s="89"/>
      <c r="F419" s="89"/>
      <c r="G419" s="89"/>
      <c r="H419" s="89"/>
      <c r="I419" s="93"/>
      <c r="J419" s="93"/>
      <c r="K419" s="93"/>
      <c r="L419" s="93"/>
      <c r="M419" s="94">
        <f>I419+J419+K419+MYCS8[[#This Row],[Non contractual commitments]]</f>
        <v>0</v>
      </c>
      <c r="N419" s="93"/>
      <c r="O419" s="93"/>
      <c r="P419" s="93"/>
      <c r="Q419" s="93"/>
      <c r="R419" s="93"/>
      <c r="S419" s="89"/>
      <c r="T419" s="89"/>
      <c r="U419" s="96"/>
    </row>
    <row r="420" spans="1:21" ht="21" x14ac:dyDescent="0.45">
      <c r="A420" s="89"/>
      <c r="B420" s="90" t="str">
        <f ca="1">IFERROR(OFFSET(DC[[#Headers],[Code Project]],MATCH(MYCS8[[#This Row],[Project Code and Name ]],DC[Code Project],0),-3),"")</f>
        <v/>
      </c>
      <c r="C420" s="89"/>
      <c r="D420" s="89"/>
      <c r="E420" s="89"/>
      <c r="F420" s="89"/>
      <c r="G420" s="89"/>
      <c r="H420" s="89"/>
      <c r="I420" s="93"/>
      <c r="J420" s="93"/>
      <c r="K420" s="93"/>
      <c r="L420" s="93"/>
      <c r="M420" s="94">
        <f>I420+J420+K420+MYCS8[[#This Row],[Non contractual commitments]]</f>
        <v>0</v>
      </c>
      <c r="N420" s="93"/>
      <c r="O420" s="93"/>
      <c r="P420" s="93"/>
      <c r="Q420" s="93"/>
      <c r="R420" s="93"/>
      <c r="S420" s="89"/>
      <c r="T420" s="89"/>
      <c r="U420" s="96"/>
    </row>
    <row r="421" spans="1:21" ht="21" x14ac:dyDescent="0.45">
      <c r="A421" s="89"/>
      <c r="B421" s="90" t="str">
        <f ca="1">IFERROR(OFFSET(DC[[#Headers],[Code Project]],MATCH(MYCS8[[#This Row],[Project Code and Name ]],DC[Code Project],0),-3),"")</f>
        <v/>
      </c>
      <c r="C421" s="89"/>
      <c r="D421" s="89"/>
      <c r="E421" s="89"/>
      <c r="F421" s="89"/>
      <c r="G421" s="89"/>
      <c r="H421" s="89"/>
      <c r="I421" s="93"/>
      <c r="J421" s="93"/>
      <c r="K421" s="93"/>
      <c r="L421" s="93"/>
      <c r="M421" s="94">
        <f>I421+J421+K421+MYCS8[[#This Row],[Non contractual commitments]]</f>
        <v>0</v>
      </c>
      <c r="N421" s="93"/>
      <c r="O421" s="93"/>
      <c r="P421" s="93"/>
      <c r="Q421" s="93"/>
      <c r="R421" s="93"/>
      <c r="S421" s="89"/>
      <c r="T421" s="89"/>
      <c r="U421" s="96"/>
    </row>
    <row r="422" spans="1:21" ht="21" x14ac:dyDescent="0.45">
      <c r="A422" s="89"/>
      <c r="B422" s="90" t="str">
        <f ca="1">IFERROR(OFFSET(DC[[#Headers],[Code Project]],MATCH(MYCS8[[#This Row],[Project Code and Name ]],DC[Code Project],0),-3),"")</f>
        <v/>
      </c>
      <c r="C422" s="89"/>
      <c r="D422" s="89"/>
      <c r="E422" s="89"/>
      <c r="F422" s="89"/>
      <c r="G422" s="89"/>
      <c r="H422" s="89"/>
      <c r="I422" s="93"/>
      <c r="J422" s="93"/>
      <c r="K422" s="93"/>
      <c r="L422" s="93"/>
      <c r="M422" s="94">
        <f>I422+J422+K422+MYCS8[[#This Row],[Non contractual commitments]]</f>
        <v>0</v>
      </c>
      <c r="N422" s="93"/>
      <c r="O422" s="93"/>
      <c r="P422" s="93"/>
      <c r="Q422" s="93"/>
      <c r="R422" s="93"/>
      <c r="S422" s="89"/>
      <c r="T422" s="89"/>
      <c r="U422" s="96"/>
    </row>
    <row r="423" spans="1:21" ht="21" x14ac:dyDescent="0.45">
      <c r="A423" s="89"/>
      <c r="B423" s="90" t="str">
        <f ca="1">IFERROR(OFFSET(DC[[#Headers],[Code Project]],MATCH(MYCS8[[#This Row],[Project Code and Name ]],DC[Code Project],0),-3),"")</f>
        <v/>
      </c>
      <c r="C423" s="89"/>
      <c r="D423" s="89"/>
      <c r="E423" s="89"/>
      <c r="F423" s="89"/>
      <c r="G423" s="89"/>
      <c r="H423" s="89"/>
      <c r="I423" s="93"/>
      <c r="J423" s="93"/>
      <c r="K423" s="93"/>
      <c r="L423" s="93"/>
      <c r="M423" s="94">
        <f>I423+J423+K423+MYCS8[[#This Row],[Non contractual commitments]]</f>
        <v>0</v>
      </c>
      <c r="N423" s="93"/>
      <c r="O423" s="93"/>
      <c r="P423" s="93"/>
      <c r="Q423" s="93"/>
      <c r="R423" s="93"/>
      <c r="S423" s="89"/>
      <c r="T423" s="89"/>
      <c r="U423" s="96"/>
    </row>
    <row r="424" spans="1:21" ht="21" x14ac:dyDescent="0.45">
      <c r="A424" s="89"/>
      <c r="B424" s="90" t="str">
        <f ca="1">IFERROR(OFFSET(DC[[#Headers],[Code Project]],MATCH(MYCS8[[#This Row],[Project Code and Name ]],DC[Code Project],0),-3),"")</f>
        <v/>
      </c>
      <c r="C424" s="89"/>
      <c r="D424" s="89"/>
      <c r="E424" s="89"/>
      <c r="F424" s="89"/>
      <c r="G424" s="89"/>
      <c r="H424" s="89"/>
      <c r="I424" s="93"/>
      <c r="J424" s="93"/>
      <c r="K424" s="93"/>
      <c r="L424" s="93"/>
      <c r="M424" s="94">
        <f>I424+J424+K424+MYCS8[[#This Row],[Non contractual commitments]]</f>
        <v>0</v>
      </c>
      <c r="N424" s="93"/>
      <c r="O424" s="93"/>
      <c r="P424" s="93"/>
      <c r="Q424" s="93"/>
      <c r="R424" s="93"/>
      <c r="S424" s="89"/>
      <c r="T424" s="89"/>
      <c r="U424" s="96"/>
    </row>
    <row r="425" spans="1:21" ht="21" x14ac:dyDescent="0.45">
      <c r="A425" s="89"/>
      <c r="B425" s="90" t="str">
        <f ca="1">IFERROR(OFFSET(DC[[#Headers],[Code Project]],MATCH(MYCS8[[#This Row],[Project Code and Name ]],DC[Code Project],0),-3),"")</f>
        <v/>
      </c>
      <c r="C425" s="89"/>
      <c r="D425" s="89"/>
      <c r="E425" s="89"/>
      <c r="F425" s="89"/>
      <c r="G425" s="89"/>
      <c r="H425" s="89"/>
      <c r="I425" s="93"/>
      <c r="J425" s="93"/>
      <c r="K425" s="93"/>
      <c r="L425" s="93"/>
      <c r="M425" s="94">
        <f>I425+J425+K425+MYCS8[[#This Row],[Non contractual commitments]]</f>
        <v>0</v>
      </c>
      <c r="N425" s="93"/>
      <c r="O425" s="93"/>
      <c r="P425" s="93"/>
      <c r="Q425" s="93"/>
      <c r="R425" s="93"/>
      <c r="S425" s="89"/>
      <c r="T425" s="89"/>
      <c r="U425" s="96"/>
    </row>
    <row r="426" spans="1:21" ht="21" x14ac:dyDescent="0.45">
      <c r="A426" s="89"/>
      <c r="B426" s="90" t="str">
        <f ca="1">IFERROR(OFFSET(DC[[#Headers],[Code Project]],MATCH(MYCS8[[#This Row],[Project Code and Name ]],DC[Code Project],0),-3),"")</f>
        <v/>
      </c>
      <c r="C426" s="89"/>
      <c r="D426" s="89"/>
      <c r="E426" s="89"/>
      <c r="F426" s="89"/>
      <c r="G426" s="89"/>
      <c r="H426" s="89"/>
      <c r="I426" s="93"/>
      <c r="J426" s="93"/>
      <c r="K426" s="93"/>
      <c r="L426" s="93"/>
      <c r="M426" s="94">
        <f>I426+J426+K426+MYCS8[[#This Row],[Non contractual commitments]]</f>
        <v>0</v>
      </c>
      <c r="N426" s="93"/>
      <c r="O426" s="93"/>
      <c r="P426" s="93"/>
      <c r="Q426" s="93"/>
      <c r="R426" s="93"/>
      <c r="S426" s="89"/>
      <c r="T426" s="89"/>
      <c r="U426" s="96"/>
    </row>
    <row r="427" spans="1:21" ht="21" x14ac:dyDescent="0.45">
      <c r="A427" s="89"/>
      <c r="B427" s="90" t="str">
        <f ca="1">IFERROR(OFFSET(DC[[#Headers],[Code Project]],MATCH(MYCS8[[#This Row],[Project Code and Name ]],DC[Code Project],0),-3),"")</f>
        <v/>
      </c>
      <c r="C427" s="89"/>
      <c r="D427" s="89"/>
      <c r="E427" s="89"/>
      <c r="F427" s="89"/>
      <c r="G427" s="89"/>
      <c r="H427" s="89"/>
      <c r="I427" s="93"/>
      <c r="J427" s="93"/>
      <c r="K427" s="93"/>
      <c r="L427" s="93"/>
      <c r="M427" s="94">
        <f>I427+J427+K427+MYCS8[[#This Row],[Non contractual commitments]]</f>
        <v>0</v>
      </c>
      <c r="N427" s="93"/>
      <c r="O427" s="93"/>
      <c r="P427" s="93"/>
      <c r="Q427" s="93"/>
      <c r="R427" s="93"/>
      <c r="S427" s="89"/>
      <c r="T427" s="89"/>
      <c r="U427" s="96"/>
    </row>
    <row r="428" spans="1:21" ht="21" x14ac:dyDescent="0.45">
      <c r="A428" s="89"/>
      <c r="B428" s="90" t="str">
        <f ca="1">IFERROR(OFFSET(DC[[#Headers],[Code Project]],MATCH(MYCS8[[#This Row],[Project Code and Name ]],DC[Code Project],0),-3),"")</f>
        <v/>
      </c>
      <c r="C428" s="89"/>
      <c r="D428" s="89"/>
      <c r="E428" s="89"/>
      <c r="F428" s="89"/>
      <c r="G428" s="89"/>
      <c r="H428" s="89"/>
      <c r="I428" s="93"/>
      <c r="J428" s="93"/>
      <c r="K428" s="93"/>
      <c r="L428" s="93"/>
      <c r="M428" s="94">
        <f>I428+J428+K428+MYCS8[[#This Row],[Non contractual commitments]]</f>
        <v>0</v>
      </c>
      <c r="N428" s="93"/>
      <c r="O428" s="93"/>
      <c r="P428" s="93"/>
      <c r="Q428" s="93"/>
      <c r="R428" s="93"/>
      <c r="S428" s="89"/>
      <c r="T428" s="89"/>
      <c r="U428" s="96"/>
    </row>
    <row r="429" spans="1:21" ht="21" x14ac:dyDescent="0.45">
      <c r="A429" s="89"/>
      <c r="B429" s="90" t="str">
        <f ca="1">IFERROR(OFFSET(DC[[#Headers],[Code Project]],MATCH(MYCS8[[#This Row],[Project Code and Name ]],DC[Code Project],0),-3),"")</f>
        <v/>
      </c>
      <c r="C429" s="89"/>
      <c r="D429" s="89"/>
      <c r="E429" s="89"/>
      <c r="F429" s="89"/>
      <c r="G429" s="89"/>
      <c r="H429" s="89"/>
      <c r="I429" s="93"/>
      <c r="J429" s="93"/>
      <c r="K429" s="93"/>
      <c r="L429" s="93"/>
      <c r="M429" s="94">
        <f>I429+J429+K429+MYCS8[[#This Row],[Non contractual commitments]]</f>
        <v>0</v>
      </c>
      <c r="N429" s="93"/>
      <c r="O429" s="93"/>
      <c r="P429" s="93"/>
      <c r="Q429" s="93"/>
      <c r="R429" s="93"/>
      <c r="S429" s="89"/>
      <c r="T429" s="89"/>
      <c r="U429" s="96"/>
    </row>
    <row r="430" spans="1:21" ht="21" x14ac:dyDescent="0.45">
      <c r="A430" s="89"/>
      <c r="B430" s="90" t="str">
        <f ca="1">IFERROR(OFFSET(DC[[#Headers],[Code Project]],MATCH(MYCS8[[#This Row],[Project Code and Name ]],DC[Code Project],0),-3),"")</f>
        <v/>
      </c>
      <c r="C430" s="89"/>
      <c r="D430" s="89"/>
      <c r="E430" s="89"/>
      <c r="F430" s="89"/>
      <c r="G430" s="89"/>
      <c r="H430" s="89"/>
      <c r="I430" s="93"/>
      <c r="J430" s="93"/>
      <c r="K430" s="93"/>
      <c r="L430" s="93"/>
      <c r="M430" s="94">
        <f>I430+J430+K430+MYCS8[[#This Row],[Non contractual commitments]]</f>
        <v>0</v>
      </c>
      <c r="N430" s="93"/>
      <c r="O430" s="93"/>
      <c r="P430" s="93"/>
      <c r="Q430" s="93"/>
      <c r="R430" s="93"/>
      <c r="S430" s="89"/>
      <c r="T430" s="89"/>
      <c r="U430" s="96"/>
    </row>
    <row r="431" spans="1:21" ht="21" x14ac:dyDescent="0.45">
      <c r="A431" s="89"/>
      <c r="B431" s="90" t="str">
        <f ca="1">IFERROR(OFFSET(DC[[#Headers],[Code Project]],MATCH(MYCS8[[#This Row],[Project Code and Name ]],DC[Code Project],0),-3),"")</f>
        <v/>
      </c>
      <c r="C431" s="89"/>
      <c r="D431" s="89"/>
      <c r="E431" s="89"/>
      <c r="F431" s="89"/>
      <c r="G431" s="89"/>
      <c r="H431" s="89"/>
      <c r="I431" s="93"/>
      <c r="J431" s="93"/>
      <c r="K431" s="93"/>
      <c r="L431" s="93"/>
      <c r="M431" s="94">
        <f>I431+J431+K431+MYCS8[[#This Row],[Non contractual commitments]]</f>
        <v>0</v>
      </c>
      <c r="N431" s="93"/>
      <c r="O431" s="93"/>
      <c r="P431" s="93"/>
      <c r="Q431" s="93"/>
      <c r="R431" s="93"/>
      <c r="S431" s="89"/>
      <c r="T431" s="89"/>
      <c r="U431" s="96"/>
    </row>
    <row r="432" spans="1:21" ht="21" x14ac:dyDescent="0.45">
      <c r="A432" s="89"/>
      <c r="B432" s="90" t="str">
        <f ca="1">IFERROR(OFFSET(DC[[#Headers],[Code Project]],MATCH(MYCS8[[#This Row],[Project Code and Name ]],DC[Code Project],0),-3),"")</f>
        <v/>
      </c>
      <c r="C432" s="89"/>
      <c r="D432" s="89"/>
      <c r="E432" s="89"/>
      <c r="F432" s="89"/>
      <c r="G432" s="89"/>
      <c r="H432" s="89"/>
      <c r="I432" s="93"/>
      <c r="J432" s="93"/>
      <c r="K432" s="93"/>
      <c r="L432" s="93"/>
      <c r="M432" s="94">
        <f>I432+J432+K432+MYCS8[[#This Row],[Non contractual commitments]]</f>
        <v>0</v>
      </c>
      <c r="N432" s="93"/>
      <c r="O432" s="93"/>
      <c r="P432" s="93"/>
      <c r="Q432" s="93"/>
      <c r="R432" s="93"/>
      <c r="S432" s="89"/>
      <c r="T432" s="89"/>
      <c r="U432" s="96"/>
    </row>
    <row r="433" spans="1:21" ht="21" x14ac:dyDescent="0.45">
      <c r="A433" s="89"/>
      <c r="B433" s="90" t="str">
        <f ca="1">IFERROR(OFFSET(DC[[#Headers],[Code Project]],MATCH(MYCS8[[#This Row],[Project Code and Name ]],DC[Code Project],0),-3),"")</f>
        <v/>
      </c>
      <c r="C433" s="89"/>
      <c r="D433" s="89"/>
      <c r="E433" s="89"/>
      <c r="F433" s="89"/>
      <c r="G433" s="89"/>
      <c r="H433" s="89"/>
      <c r="I433" s="93"/>
      <c r="J433" s="93"/>
      <c r="K433" s="93"/>
      <c r="L433" s="93"/>
      <c r="M433" s="94">
        <f>I433+J433+K433+MYCS8[[#This Row],[Non contractual commitments]]</f>
        <v>0</v>
      </c>
      <c r="N433" s="93"/>
      <c r="O433" s="93"/>
      <c r="P433" s="93"/>
      <c r="Q433" s="93"/>
      <c r="R433" s="93"/>
      <c r="S433" s="89"/>
      <c r="T433" s="89"/>
      <c r="U433" s="96"/>
    </row>
    <row r="434" spans="1:21" ht="21" x14ac:dyDescent="0.45">
      <c r="A434" s="89"/>
      <c r="B434" s="90" t="str">
        <f ca="1">IFERROR(OFFSET(DC[[#Headers],[Code Project]],MATCH(MYCS8[[#This Row],[Project Code and Name ]],DC[Code Project],0),-3),"")</f>
        <v/>
      </c>
      <c r="C434" s="89"/>
      <c r="D434" s="89"/>
      <c r="E434" s="89"/>
      <c r="F434" s="89"/>
      <c r="G434" s="89"/>
      <c r="H434" s="89"/>
      <c r="I434" s="93"/>
      <c r="J434" s="93"/>
      <c r="K434" s="93"/>
      <c r="L434" s="93"/>
      <c r="M434" s="94">
        <f>I434+J434+K434+MYCS8[[#This Row],[Non contractual commitments]]</f>
        <v>0</v>
      </c>
      <c r="N434" s="93"/>
      <c r="O434" s="93"/>
      <c r="P434" s="93"/>
      <c r="Q434" s="93"/>
      <c r="R434" s="93"/>
      <c r="S434" s="89"/>
      <c r="T434" s="89"/>
      <c r="U434" s="96"/>
    </row>
    <row r="435" spans="1:21" ht="21" x14ac:dyDescent="0.45">
      <c r="A435" s="89"/>
      <c r="B435" s="90" t="str">
        <f ca="1">IFERROR(OFFSET(DC[[#Headers],[Code Project]],MATCH(MYCS8[[#This Row],[Project Code and Name ]],DC[Code Project],0),-3),"")</f>
        <v/>
      </c>
      <c r="C435" s="89"/>
      <c r="D435" s="89"/>
      <c r="E435" s="89"/>
      <c r="F435" s="89"/>
      <c r="G435" s="89"/>
      <c r="H435" s="89"/>
      <c r="I435" s="93"/>
      <c r="J435" s="93"/>
      <c r="K435" s="93"/>
      <c r="L435" s="93"/>
      <c r="M435" s="94">
        <f>I435+J435+K435+MYCS8[[#This Row],[Non contractual commitments]]</f>
        <v>0</v>
      </c>
      <c r="N435" s="93"/>
      <c r="O435" s="93"/>
      <c r="P435" s="93"/>
      <c r="Q435" s="93"/>
      <c r="R435" s="93"/>
      <c r="S435" s="89"/>
      <c r="T435" s="89"/>
      <c r="U435" s="96"/>
    </row>
    <row r="436" spans="1:21" ht="21" x14ac:dyDescent="0.45">
      <c r="A436" s="89"/>
      <c r="B436" s="90" t="str">
        <f ca="1">IFERROR(OFFSET(DC[[#Headers],[Code Project]],MATCH(MYCS8[[#This Row],[Project Code and Name ]],DC[Code Project],0),-3),"")</f>
        <v/>
      </c>
      <c r="C436" s="89"/>
      <c r="D436" s="89"/>
      <c r="E436" s="89"/>
      <c r="F436" s="89"/>
      <c r="G436" s="89"/>
      <c r="H436" s="89"/>
      <c r="I436" s="93"/>
      <c r="J436" s="93"/>
      <c r="K436" s="93"/>
      <c r="L436" s="93"/>
      <c r="M436" s="94">
        <f>I436+J436+K436+MYCS8[[#This Row],[Non contractual commitments]]</f>
        <v>0</v>
      </c>
      <c r="N436" s="93"/>
      <c r="O436" s="93"/>
      <c r="P436" s="93"/>
      <c r="Q436" s="93"/>
      <c r="R436" s="93"/>
      <c r="S436" s="89"/>
      <c r="T436" s="89"/>
      <c r="U436" s="96"/>
    </row>
    <row r="437" spans="1:21" ht="21" x14ac:dyDescent="0.45">
      <c r="A437" s="89"/>
      <c r="B437" s="90" t="str">
        <f ca="1">IFERROR(OFFSET(DC[[#Headers],[Code Project]],MATCH(MYCS8[[#This Row],[Project Code and Name ]],DC[Code Project],0),-3),"")</f>
        <v/>
      </c>
      <c r="C437" s="89"/>
      <c r="D437" s="89"/>
      <c r="E437" s="89"/>
      <c r="F437" s="89"/>
      <c r="G437" s="89"/>
      <c r="H437" s="89"/>
      <c r="I437" s="93"/>
      <c r="J437" s="93"/>
      <c r="K437" s="93"/>
      <c r="L437" s="93"/>
      <c r="M437" s="94">
        <f>I437+J437+K437+MYCS8[[#This Row],[Non contractual commitments]]</f>
        <v>0</v>
      </c>
      <c r="N437" s="93"/>
      <c r="O437" s="93"/>
      <c r="P437" s="93"/>
      <c r="Q437" s="93"/>
      <c r="R437" s="93"/>
      <c r="S437" s="89"/>
      <c r="T437" s="89"/>
      <c r="U437" s="96"/>
    </row>
    <row r="438" spans="1:21" ht="21" x14ac:dyDescent="0.45">
      <c r="A438" s="89"/>
      <c r="B438" s="90" t="str">
        <f ca="1">IFERROR(OFFSET(DC[[#Headers],[Code Project]],MATCH(MYCS8[[#This Row],[Project Code and Name ]],DC[Code Project],0),-3),"")</f>
        <v/>
      </c>
      <c r="C438" s="89"/>
      <c r="D438" s="89"/>
      <c r="E438" s="89"/>
      <c r="F438" s="89"/>
      <c r="G438" s="89"/>
      <c r="H438" s="89"/>
      <c r="I438" s="93"/>
      <c r="J438" s="93"/>
      <c r="K438" s="93"/>
      <c r="L438" s="93"/>
      <c r="M438" s="94">
        <f>I438+J438+K438+MYCS8[[#This Row],[Non contractual commitments]]</f>
        <v>0</v>
      </c>
      <c r="N438" s="93"/>
      <c r="O438" s="93"/>
      <c r="P438" s="93"/>
      <c r="Q438" s="93"/>
      <c r="R438" s="93"/>
      <c r="S438" s="89"/>
      <c r="T438" s="89"/>
      <c r="U438" s="96"/>
    </row>
    <row r="439" spans="1:21" ht="21" x14ac:dyDescent="0.45">
      <c r="A439" s="89"/>
      <c r="B439" s="90" t="str">
        <f ca="1">IFERROR(OFFSET(DC[[#Headers],[Code Project]],MATCH(MYCS8[[#This Row],[Project Code and Name ]],DC[Code Project],0),-3),"")</f>
        <v/>
      </c>
      <c r="C439" s="89"/>
      <c r="D439" s="89"/>
      <c r="E439" s="89"/>
      <c r="F439" s="89"/>
      <c r="G439" s="89"/>
      <c r="H439" s="89"/>
      <c r="I439" s="93"/>
      <c r="J439" s="93"/>
      <c r="K439" s="93"/>
      <c r="L439" s="93"/>
      <c r="M439" s="94">
        <f>I439+J439+K439+MYCS8[[#This Row],[Non contractual commitments]]</f>
        <v>0</v>
      </c>
      <c r="N439" s="93"/>
      <c r="O439" s="93"/>
      <c r="P439" s="93"/>
      <c r="Q439" s="93"/>
      <c r="R439" s="93"/>
      <c r="S439" s="89"/>
      <c r="T439" s="89"/>
      <c r="U439" s="96"/>
    </row>
    <row r="440" spans="1:21" ht="21" x14ac:dyDescent="0.45">
      <c r="A440" s="89"/>
      <c r="B440" s="90" t="str">
        <f ca="1">IFERROR(OFFSET(DC[[#Headers],[Code Project]],MATCH(MYCS8[[#This Row],[Project Code and Name ]],DC[Code Project],0),-3),"")</f>
        <v/>
      </c>
      <c r="C440" s="89"/>
      <c r="D440" s="89"/>
      <c r="E440" s="89"/>
      <c r="F440" s="89"/>
      <c r="G440" s="89"/>
      <c r="H440" s="89"/>
      <c r="I440" s="93"/>
      <c r="J440" s="93"/>
      <c r="K440" s="93"/>
      <c r="L440" s="93"/>
      <c r="M440" s="94">
        <f>I440+J440+K440+MYCS8[[#This Row],[Non contractual commitments]]</f>
        <v>0</v>
      </c>
      <c r="N440" s="93"/>
      <c r="O440" s="93"/>
      <c r="P440" s="93"/>
      <c r="Q440" s="93"/>
      <c r="R440" s="93"/>
      <c r="S440" s="89"/>
      <c r="T440" s="89"/>
      <c r="U440" s="96"/>
    </row>
    <row r="441" spans="1:21" ht="21" x14ac:dyDescent="0.45">
      <c r="A441" s="89"/>
      <c r="B441" s="90" t="str">
        <f ca="1">IFERROR(OFFSET(DC[[#Headers],[Code Project]],MATCH(MYCS8[[#This Row],[Project Code and Name ]],DC[Code Project],0),-3),"")</f>
        <v/>
      </c>
      <c r="C441" s="89"/>
      <c r="D441" s="89"/>
      <c r="E441" s="89"/>
      <c r="F441" s="89"/>
      <c r="G441" s="89"/>
      <c r="H441" s="89"/>
      <c r="I441" s="93"/>
      <c r="J441" s="93"/>
      <c r="K441" s="93"/>
      <c r="L441" s="93"/>
      <c r="M441" s="94">
        <f>I441+J441+K441+MYCS8[[#This Row],[Non contractual commitments]]</f>
        <v>0</v>
      </c>
      <c r="N441" s="93"/>
      <c r="O441" s="93"/>
      <c r="P441" s="93"/>
      <c r="Q441" s="93"/>
      <c r="R441" s="93"/>
      <c r="S441" s="89"/>
      <c r="T441" s="89"/>
      <c r="U441" s="96"/>
    </row>
    <row r="442" spans="1:21" ht="21" x14ac:dyDescent="0.45">
      <c r="A442" s="89"/>
      <c r="B442" s="90" t="str">
        <f ca="1">IFERROR(OFFSET(DC[[#Headers],[Code Project]],MATCH(MYCS8[[#This Row],[Project Code and Name ]],DC[Code Project],0),-3),"")</f>
        <v/>
      </c>
      <c r="C442" s="89"/>
      <c r="D442" s="89"/>
      <c r="E442" s="89"/>
      <c r="F442" s="89"/>
      <c r="G442" s="89"/>
      <c r="H442" s="89"/>
      <c r="I442" s="93"/>
      <c r="J442" s="93"/>
      <c r="K442" s="93"/>
      <c r="L442" s="93"/>
      <c r="M442" s="94">
        <f>I442+J442+K442+MYCS8[[#This Row],[Non contractual commitments]]</f>
        <v>0</v>
      </c>
      <c r="N442" s="93"/>
      <c r="O442" s="93"/>
      <c r="P442" s="93"/>
      <c r="Q442" s="93"/>
      <c r="R442" s="93"/>
      <c r="S442" s="89"/>
      <c r="T442" s="89"/>
      <c r="U442" s="96"/>
    </row>
    <row r="443" spans="1:21" ht="21" x14ac:dyDescent="0.45">
      <c r="A443" s="89"/>
      <c r="B443" s="90" t="str">
        <f ca="1">IFERROR(OFFSET(DC[[#Headers],[Code Project]],MATCH(MYCS8[[#This Row],[Project Code and Name ]],DC[Code Project],0),-3),"")</f>
        <v/>
      </c>
      <c r="C443" s="89"/>
      <c r="D443" s="89"/>
      <c r="E443" s="89"/>
      <c r="F443" s="89"/>
      <c r="G443" s="89"/>
      <c r="H443" s="89"/>
      <c r="I443" s="93"/>
      <c r="J443" s="93"/>
      <c r="K443" s="93"/>
      <c r="L443" s="93"/>
      <c r="M443" s="94">
        <f>I443+J443+K443+MYCS8[[#This Row],[Non contractual commitments]]</f>
        <v>0</v>
      </c>
      <c r="N443" s="93"/>
      <c r="O443" s="93"/>
      <c r="P443" s="93"/>
      <c r="Q443" s="93"/>
      <c r="R443" s="93"/>
      <c r="S443" s="89"/>
      <c r="T443" s="89"/>
      <c r="U443" s="96"/>
    </row>
    <row r="444" spans="1:21" ht="21" x14ac:dyDescent="0.45">
      <c r="A444" s="89"/>
      <c r="B444" s="90" t="str">
        <f ca="1">IFERROR(OFFSET(DC[[#Headers],[Code Project]],MATCH(MYCS8[[#This Row],[Project Code and Name ]],DC[Code Project],0),-3),"")</f>
        <v/>
      </c>
      <c r="C444" s="89"/>
      <c r="D444" s="89"/>
      <c r="E444" s="89"/>
      <c r="F444" s="89"/>
      <c r="G444" s="89"/>
      <c r="H444" s="89"/>
      <c r="I444" s="93"/>
      <c r="J444" s="93"/>
      <c r="K444" s="93"/>
      <c r="L444" s="93"/>
      <c r="M444" s="94">
        <f>I444+J444+K444+MYCS8[[#This Row],[Non contractual commitments]]</f>
        <v>0</v>
      </c>
      <c r="N444" s="93"/>
      <c r="O444" s="93"/>
      <c r="P444" s="93"/>
      <c r="Q444" s="93"/>
      <c r="R444" s="93"/>
      <c r="S444" s="89"/>
      <c r="T444" s="89"/>
      <c r="U444" s="96"/>
    </row>
    <row r="445" spans="1:21" ht="21" x14ac:dyDescent="0.45">
      <c r="A445" s="89"/>
      <c r="B445" s="90" t="str">
        <f ca="1">IFERROR(OFFSET(DC[[#Headers],[Code Project]],MATCH(MYCS8[[#This Row],[Project Code and Name ]],DC[Code Project],0),-3),"")</f>
        <v/>
      </c>
      <c r="C445" s="89"/>
      <c r="D445" s="89"/>
      <c r="E445" s="89"/>
      <c r="F445" s="89"/>
      <c r="G445" s="89"/>
      <c r="H445" s="89"/>
      <c r="I445" s="93"/>
      <c r="J445" s="93"/>
      <c r="K445" s="93"/>
      <c r="L445" s="93"/>
      <c r="M445" s="94">
        <f>I445+J445+K445+MYCS8[[#This Row],[Non contractual commitments]]</f>
        <v>0</v>
      </c>
      <c r="N445" s="93"/>
      <c r="O445" s="93"/>
      <c r="P445" s="93"/>
      <c r="Q445" s="93"/>
      <c r="R445" s="93"/>
      <c r="S445" s="89"/>
      <c r="T445" s="89"/>
      <c r="U445" s="96"/>
    </row>
    <row r="446" spans="1:21" ht="21" x14ac:dyDescent="0.45">
      <c r="A446" s="89"/>
      <c r="B446" s="90" t="str">
        <f ca="1">IFERROR(OFFSET(DC[[#Headers],[Code Project]],MATCH(MYCS8[[#This Row],[Project Code and Name ]],DC[Code Project],0),-3),"")</f>
        <v/>
      </c>
      <c r="C446" s="89"/>
      <c r="D446" s="89"/>
      <c r="E446" s="89"/>
      <c r="F446" s="89"/>
      <c r="G446" s="89"/>
      <c r="H446" s="89"/>
      <c r="I446" s="93"/>
      <c r="J446" s="93"/>
      <c r="K446" s="93"/>
      <c r="L446" s="93"/>
      <c r="M446" s="94">
        <f>I446+J446+K446+MYCS8[[#This Row],[Non contractual commitments]]</f>
        <v>0</v>
      </c>
      <c r="N446" s="93"/>
      <c r="O446" s="93"/>
      <c r="P446" s="93"/>
      <c r="Q446" s="93"/>
      <c r="R446" s="93"/>
      <c r="S446" s="89"/>
      <c r="T446" s="89"/>
      <c r="U446" s="96"/>
    </row>
    <row r="447" spans="1:21" ht="21" x14ac:dyDescent="0.45">
      <c r="A447" s="89"/>
      <c r="B447" s="90" t="str">
        <f ca="1">IFERROR(OFFSET(DC[[#Headers],[Code Project]],MATCH(MYCS8[[#This Row],[Project Code and Name ]],DC[Code Project],0),-3),"")</f>
        <v/>
      </c>
      <c r="C447" s="89"/>
      <c r="D447" s="89"/>
      <c r="E447" s="89"/>
      <c r="F447" s="89"/>
      <c r="G447" s="89"/>
      <c r="H447" s="89"/>
      <c r="I447" s="93"/>
      <c r="J447" s="93"/>
      <c r="K447" s="93"/>
      <c r="L447" s="93"/>
      <c r="M447" s="94">
        <f>I447+J447+K447+MYCS8[[#This Row],[Non contractual commitments]]</f>
        <v>0</v>
      </c>
      <c r="N447" s="93"/>
      <c r="O447" s="93"/>
      <c r="P447" s="93"/>
      <c r="Q447" s="93"/>
      <c r="R447" s="93"/>
      <c r="S447" s="89"/>
      <c r="T447" s="89"/>
      <c r="U447" s="96"/>
    </row>
    <row r="448" spans="1:21" ht="21" x14ac:dyDescent="0.45">
      <c r="A448" s="89"/>
      <c r="B448" s="90" t="str">
        <f ca="1">IFERROR(OFFSET(DC[[#Headers],[Code Project]],MATCH(MYCS8[[#This Row],[Project Code and Name ]],DC[Code Project],0),-3),"")</f>
        <v/>
      </c>
      <c r="C448" s="89"/>
      <c r="D448" s="89"/>
      <c r="E448" s="89"/>
      <c r="F448" s="89"/>
      <c r="G448" s="89"/>
      <c r="H448" s="89"/>
      <c r="I448" s="93"/>
      <c r="J448" s="93"/>
      <c r="K448" s="93"/>
      <c r="L448" s="93"/>
      <c r="M448" s="94">
        <f>I448+J448+K448+MYCS8[[#This Row],[Non contractual commitments]]</f>
        <v>0</v>
      </c>
      <c r="N448" s="93"/>
      <c r="O448" s="93"/>
      <c r="P448" s="93"/>
      <c r="Q448" s="93"/>
      <c r="R448" s="93"/>
      <c r="S448" s="89"/>
      <c r="T448" s="89"/>
      <c r="U448" s="96"/>
    </row>
    <row r="449" spans="1:21" ht="21" x14ac:dyDescent="0.45">
      <c r="A449" s="89"/>
      <c r="B449" s="90" t="str">
        <f ca="1">IFERROR(OFFSET(DC[[#Headers],[Code Project]],MATCH(MYCS8[[#This Row],[Project Code and Name ]],DC[Code Project],0),-3),"")</f>
        <v/>
      </c>
      <c r="C449" s="89"/>
      <c r="D449" s="89"/>
      <c r="E449" s="89"/>
      <c r="F449" s="89"/>
      <c r="G449" s="89"/>
      <c r="H449" s="89"/>
      <c r="I449" s="93"/>
      <c r="J449" s="93"/>
      <c r="K449" s="93"/>
      <c r="L449" s="93"/>
      <c r="M449" s="94">
        <f>I449+J449+K449+MYCS8[[#This Row],[Non contractual commitments]]</f>
        <v>0</v>
      </c>
      <c r="N449" s="93"/>
      <c r="O449" s="93"/>
      <c r="P449" s="93"/>
      <c r="Q449" s="93"/>
      <c r="R449" s="93"/>
      <c r="S449" s="89"/>
      <c r="T449" s="89"/>
      <c r="U449" s="96"/>
    </row>
    <row r="450" spans="1:21" ht="21" x14ac:dyDescent="0.45">
      <c r="A450" s="89"/>
      <c r="B450" s="90" t="str">
        <f ca="1">IFERROR(OFFSET(DC[[#Headers],[Code Project]],MATCH(MYCS8[[#This Row],[Project Code and Name ]],DC[Code Project],0),-3),"")</f>
        <v/>
      </c>
      <c r="C450" s="89"/>
      <c r="D450" s="89"/>
      <c r="E450" s="89"/>
      <c r="F450" s="89"/>
      <c r="G450" s="89"/>
      <c r="H450" s="89"/>
      <c r="I450" s="93"/>
      <c r="J450" s="93"/>
      <c r="K450" s="93"/>
      <c r="L450" s="93"/>
      <c r="M450" s="94">
        <f>I450+J450+K450+MYCS8[[#This Row],[Non contractual commitments]]</f>
        <v>0</v>
      </c>
      <c r="N450" s="93"/>
      <c r="O450" s="93"/>
      <c r="P450" s="93"/>
      <c r="Q450" s="93"/>
      <c r="R450" s="93"/>
      <c r="S450" s="89"/>
      <c r="T450" s="89"/>
      <c r="U450" s="96"/>
    </row>
    <row r="451" spans="1:21" ht="21" x14ac:dyDescent="0.45">
      <c r="A451" s="89"/>
      <c r="B451" s="90" t="str">
        <f ca="1">IFERROR(OFFSET(DC[[#Headers],[Code Project]],MATCH(MYCS8[[#This Row],[Project Code and Name ]],DC[Code Project],0),-3),"")</f>
        <v/>
      </c>
      <c r="C451" s="89"/>
      <c r="D451" s="89"/>
      <c r="E451" s="89"/>
      <c r="F451" s="89"/>
      <c r="G451" s="89"/>
      <c r="H451" s="89"/>
      <c r="I451" s="93"/>
      <c r="J451" s="93"/>
      <c r="K451" s="93"/>
      <c r="L451" s="93"/>
      <c r="M451" s="94">
        <f>I451+J451+K451+MYCS8[[#This Row],[Non contractual commitments]]</f>
        <v>0</v>
      </c>
      <c r="N451" s="93"/>
      <c r="O451" s="93"/>
      <c r="P451" s="93"/>
      <c r="Q451" s="93"/>
      <c r="R451" s="93"/>
      <c r="S451" s="89"/>
      <c r="T451" s="89"/>
      <c r="U451" s="96"/>
    </row>
    <row r="452" spans="1:21" ht="21" x14ac:dyDescent="0.45">
      <c r="A452" s="89"/>
      <c r="B452" s="90" t="str">
        <f ca="1">IFERROR(OFFSET(DC[[#Headers],[Code Project]],MATCH(MYCS8[[#This Row],[Project Code and Name ]],DC[Code Project],0),-3),"")</f>
        <v/>
      </c>
      <c r="C452" s="89"/>
      <c r="D452" s="89"/>
      <c r="E452" s="89"/>
      <c r="F452" s="89"/>
      <c r="G452" s="89"/>
      <c r="H452" s="89"/>
      <c r="I452" s="93"/>
      <c r="J452" s="93"/>
      <c r="K452" s="93"/>
      <c r="L452" s="93"/>
      <c r="M452" s="94">
        <f>I452+J452+K452+MYCS8[[#This Row],[Non contractual commitments]]</f>
        <v>0</v>
      </c>
      <c r="N452" s="93"/>
      <c r="O452" s="93"/>
      <c r="P452" s="93"/>
      <c r="Q452" s="93"/>
      <c r="R452" s="93"/>
      <c r="S452" s="89"/>
      <c r="T452" s="89"/>
      <c r="U452" s="96"/>
    </row>
    <row r="453" spans="1:21" ht="21" x14ac:dyDescent="0.45">
      <c r="A453" s="89"/>
      <c r="B453" s="90" t="str">
        <f ca="1">IFERROR(OFFSET(DC[[#Headers],[Code Project]],MATCH(MYCS8[[#This Row],[Project Code and Name ]],DC[Code Project],0),-3),"")</f>
        <v/>
      </c>
      <c r="C453" s="89"/>
      <c r="D453" s="89"/>
      <c r="E453" s="89"/>
      <c r="F453" s="89"/>
      <c r="G453" s="89"/>
      <c r="H453" s="89"/>
      <c r="I453" s="93"/>
      <c r="J453" s="93"/>
      <c r="K453" s="93"/>
      <c r="L453" s="93"/>
      <c r="M453" s="94">
        <f>I453+J453+K453+MYCS8[[#This Row],[Non contractual commitments]]</f>
        <v>0</v>
      </c>
      <c r="N453" s="93"/>
      <c r="O453" s="93"/>
      <c r="P453" s="93"/>
      <c r="Q453" s="93"/>
      <c r="R453" s="93"/>
      <c r="S453" s="89"/>
      <c r="T453" s="89"/>
      <c r="U453" s="96"/>
    </row>
    <row r="454" spans="1:21" ht="21" x14ac:dyDescent="0.45">
      <c r="A454" s="89"/>
      <c r="B454" s="90" t="str">
        <f ca="1">IFERROR(OFFSET(DC[[#Headers],[Code Project]],MATCH(MYCS8[[#This Row],[Project Code and Name ]],DC[Code Project],0),-3),"")</f>
        <v/>
      </c>
      <c r="C454" s="89"/>
      <c r="D454" s="89"/>
      <c r="E454" s="89"/>
      <c r="F454" s="89"/>
      <c r="G454" s="89"/>
      <c r="H454" s="89"/>
      <c r="I454" s="93"/>
      <c r="J454" s="93"/>
      <c r="K454" s="93"/>
      <c r="L454" s="93"/>
      <c r="M454" s="94">
        <f>I454+J454+K454+MYCS8[[#This Row],[Non contractual commitments]]</f>
        <v>0</v>
      </c>
      <c r="N454" s="93"/>
      <c r="O454" s="93"/>
      <c r="P454" s="93"/>
      <c r="Q454" s="93"/>
      <c r="R454" s="93"/>
      <c r="S454" s="89"/>
      <c r="T454" s="89"/>
      <c r="U454" s="96"/>
    </row>
    <row r="455" spans="1:21" ht="21" x14ac:dyDescent="0.45">
      <c r="A455" s="89"/>
      <c r="B455" s="90" t="str">
        <f ca="1">IFERROR(OFFSET(DC[[#Headers],[Code Project]],MATCH(MYCS8[[#This Row],[Project Code and Name ]],DC[Code Project],0),-3),"")</f>
        <v/>
      </c>
      <c r="C455" s="89"/>
      <c r="D455" s="89"/>
      <c r="E455" s="89"/>
      <c r="F455" s="89"/>
      <c r="G455" s="89"/>
      <c r="H455" s="89"/>
      <c r="I455" s="93"/>
      <c r="J455" s="93"/>
      <c r="K455" s="93"/>
      <c r="L455" s="93"/>
      <c r="M455" s="94">
        <f>I455+J455+K455+MYCS8[[#This Row],[Non contractual commitments]]</f>
        <v>0</v>
      </c>
      <c r="N455" s="93"/>
      <c r="O455" s="93"/>
      <c r="P455" s="93"/>
      <c r="Q455" s="93"/>
      <c r="R455" s="93"/>
      <c r="S455" s="89"/>
      <c r="T455" s="89"/>
      <c r="U455" s="96"/>
    </row>
    <row r="456" spans="1:21" ht="21" x14ac:dyDescent="0.45">
      <c r="A456" s="89"/>
      <c r="B456" s="90" t="str">
        <f ca="1">IFERROR(OFFSET(DC[[#Headers],[Code Project]],MATCH(MYCS8[[#This Row],[Project Code and Name ]],DC[Code Project],0),-3),"")</f>
        <v/>
      </c>
      <c r="C456" s="89"/>
      <c r="D456" s="89"/>
      <c r="E456" s="89"/>
      <c r="F456" s="89"/>
      <c r="G456" s="89"/>
      <c r="H456" s="89"/>
      <c r="I456" s="93"/>
      <c r="J456" s="93"/>
      <c r="K456" s="93"/>
      <c r="L456" s="93"/>
      <c r="M456" s="94">
        <f>I456+J456+K456+MYCS8[[#This Row],[Non contractual commitments]]</f>
        <v>0</v>
      </c>
      <c r="N456" s="93"/>
      <c r="O456" s="93"/>
      <c r="P456" s="93"/>
      <c r="Q456" s="93"/>
      <c r="R456" s="93"/>
      <c r="S456" s="89"/>
      <c r="T456" s="89"/>
      <c r="U456" s="96"/>
    </row>
    <row r="457" spans="1:21" ht="21" x14ac:dyDescent="0.45">
      <c r="A457" s="89"/>
      <c r="B457" s="90" t="str">
        <f ca="1">IFERROR(OFFSET(DC[[#Headers],[Code Project]],MATCH(MYCS8[[#This Row],[Project Code and Name ]],DC[Code Project],0),-3),"")</f>
        <v/>
      </c>
      <c r="C457" s="89"/>
      <c r="D457" s="89"/>
      <c r="E457" s="89"/>
      <c r="F457" s="89"/>
      <c r="G457" s="89"/>
      <c r="H457" s="89"/>
      <c r="I457" s="93"/>
      <c r="J457" s="93"/>
      <c r="K457" s="93"/>
      <c r="L457" s="93"/>
      <c r="M457" s="94">
        <f>I457+J457+K457+MYCS8[[#This Row],[Non contractual commitments]]</f>
        <v>0</v>
      </c>
      <c r="N457" s="93"/>
      <c r="O457" s="93"/>
      <c r="P457" s="93"/>
      <c r="Q457" s="93"/>
      <c r="R457" s="93"/>
      <c r="S457" s="89"/>
      <c r="T457" s="89"/>
      <c r="U457" s="96"/>
    </row>
    <row r="458" spans="1:21" ht="21" x14ac:dyDescent="0.45">
      <c r="A458" s="89"/>
      <c r="B458" s="90" t="str">
        <f ca="1">IFERROR(OFFSET(DC[[#Headers],[Code Project]],MATCH(MYCS8[[#This Row],[Project Code and Name ]],DC[Code Project],0),-3),"")</f>
        <v/>
      </c>
      <c r="C458" s="89"/>
      <c r="D458" s="89"/>
      <c r="E458" s="89"/>
      <c r="F458" s="89"/>
      <c r="G458" s="89"/>
      <c r="H458" s="89"/>
      <c r="I458" s="93"/>
      <c r="J458" s="93"/>
      <c r="K458" s="93"/>
      <c r="L458" s="93"/>
      <c r="M458" s="94">
        <f>I458+J458+K458+MYCS8[[#This Row],[Non contractual commitments]]</f>
        <v>0</v>
      </c>
      <c r="N458" s="93"/>
      <c r="O458" s="93"/>
      <c r="P458" s="93"/>
      <c r="Q458" s="93"/>
      <c r="R458" s="93"/>
      <c r="S458" s="89"/>
      <c r="T458" s="89"/>
      <c r="U458" s="96"/>
    </row>
    <row r="459" spans="1:21" ht="21" x14ac:dyDescent="0.45">
      <c r="A459" s="89"/>
      <c r="B459" s="90" t="str">
        <f ca="1">IFERROR(OFFSET(DC[[#Headers],[Code Project]],MATCH(MYCS8[[#This Row],[Project Code and Name ]],DC[Code Project],0),-3),"")</f>
        <v/>
      </c>
      <c r="C459" s="89"/>
      <c r="D459" s="89"/>
      <c r="E459" s="89"/>
      <c r="F459" s="89"/>
      <c r="G459" s="89"/>
      <c r="H459" s="89"/>
      <c r="I459" s="93"/>
      <c r="J459" s="93"/>
      <c r="K459" s="93"/>
      <c r="L459" s="93"/>
      <c r="M459" s="94">
        <f>I459+J459+K459+MYCS8[[#This Row],[Non contractual commitments]]</f>
        <v>0</v>
      </c>
      <c r="N459" s="93"/>
      <c r="O459" s="93"/>
      <c r="P459" s="93"/>
      <c r="Q459" s="93"/>
      <c r="R459" s="93"/>
      <c r="S459" s="89"/>
      <c r="T459" s="89"/>
      <c r="U459" s="96"/>
    </row>
    <row r="460" spans="1:21" ht="21" x14ac:dyDescent="0.45">
      <c r="A460" s="89"/>
      <c r="B460" s="90" t="str">
        <f ca="1">IFERROR(OFFSET(DC[[#Headers],[Code Project]],MATCH(MYCS8[[#This Row],[Project Code and Name ]],DC[Code Project],0),-3),"")</f>
        <v/>
      </c>
      <c r="C460" s="89"/>
      <c r="D460" s="89"/>
      <c r="E460" s="89"/>
      <c r="F460" s="89"/>
      <c r="G460" s="89"/>
      <c r="H460" s="89"/>
      <c r="I460" s="93"/>
      <c r="J460" s="93"/>
      <c r="K460" s="93"/>
      <c r="L460" s="93"/>
      <c r="M460" s="94">
        <f>I460+J460+K460+MYCS8[[#This Row],[Non contractual commitments]]</f>
        <v>0</v>
      </c>
      <c r="N460" s="93"/>
      <c r="O460" s="93"/>
      <c r="P460" s="93"/>
      <c r="Q460" s="93"/>
      <c r="R460" s="93"/>
      <c r="S460" s="89"/>
      <c r="T460" s="89"/>
      <c r="U460" s="96"/>
    </row>
    <row r="461" spans="1:21" ht="21" x14ac:dyDescent="0.45">
      <c r="A461" s="89"/>
      <c r="B461" s="90" t="str">
        <f ca="1">IFERROR(OFFSET(DC[[#Headers],[Code Project]],MATCH(MYCS8[[#This Row],[Project Code and Name ]],DC[Code Project],0),-3),"")</f>
        <v/>
      </c>
      <c r="C461" s="89"/>
      <c r="D461" s="89"/>
      <c r="E461" s="89"/>
      <c r="F461" s="89"/>
      <c r="G461" s="89"/>
      <c r="H461" s="89"/>
      <c r="I461" s="93"/>
      <c r="J461" s="93"/>
      <c r="K461" s="93"/>
      <c r="L461" s="93"/>
      <c r="M461" s="94">
        <f>I461+J461+K461+MYCS8[[#This Row],[Non contractual commitments]]</f>
        <v>0</v>
      </c>
      <c r="N461" s="93"/>
      <c r="O461" s="93"/>
      <c r="P461" s="93"/>
      <c r="Q461" s="93"/>
      <c r="R461" s="93"/>
      <c r="S461" s="89"/>
      <c r="T461" s="89"/>
      <c r="U461" s="96"/>
    </row>
    <row r="462" spans="1:21" ht="21" x14ac:dyDescent="0.45">
      <c r="A462" s="89"/>
      <c r="B462" s="90" t="str">
        <f ca="1">IFERROR(OFFSET(DC[[#Headers],[Code Project]],MATCH(MYCS8[[#This Row],[Project Code and Name ]],DC[Code Project],0),-3),"")</f>
        <v/>
      </c>
      <c r="C462" s="89"/>
      <c r="D462" s="89"/>
      <c r="E462" s="89"/>
      <c r="F462" s="89"/>
      <c r="G462" s="89"/>
      <c r="H462" s="89"/>
      <c r="I462" s="93"/>
      <c r="J462" s="93"/>
      <c r="K462" s="93"/>
      <c r="L462" s="93"/>
      <c r="M462" s="94">
        <f>I462+J462+K462+MYCS8[[#This Row],[Non contractual commitments]]</f>
        <v>0</v>
      </c>
      <c r="N462" s="93"/>
      <c r="O462" s="93"/>
      <c r="P462" s="93"/>
      <c r="Q462" s="93"/>
      <c r="R462" s="93"/>
      <c r="S462" s="89"/>
      <c r="T462" s="89"/>
      <c r="U462" s="96"/>
    </row>
    <row r="463" spans="1:21" ht="21" x14ac:dyDescent="0.45">
      <c r="A463" s="89"/>
      <c r="B463" s="90" t="str">
        <f ca="1">IFERROR(OFFSET(DC[[#Headers],[Code Project]],MATCH(MYCS8[[#This Row],[Project Code and Name ]],DC[Code Project],0),-3),"")</f>
        <v/>
      </c>
      <c r="C463" s="89"/>
      <c r="D463" s="89"/>
      <c r="E463" s="89"/>
      <c r="F463" s="89"/>
      <c r="G463" s="89"/>
      <c r="H463" s="89"/>
      <c r="I463" s="93"/>
      <c r="J463" s="93"/>
      <c r="K463" s="93"/>
      <c r="L463" s="93"/>
      <c r="M463" s="94">
        <f>I463+J463+K463+MYCS8[[#This Row],[Non contractual commitments]]</f>
        <v>0</v>
      </c>
      <c r="N463" s="93"/>
      <c r="O463" s="93"/>
      <c r="P463" s="93"/>
      <c r="Q463" s="93"/>
      <c r="R463" s="93"/>
      <c r="S463" s="89"/>
      <c r="T463" s="89"/>
      <c r="U463" s="96"/>
    </row>
    <row r="464" spans="1:21" ht="21" x14ac:dyDescent="0.45">
      <c r="A464" s="89"/>
      <c r="B464" s="90" t="str">
        <f ca="1">IFERROR(OFFSET(DC[[#Headers],[Code Project]],MATCH(MYCS8[[#This Row],[Project Code and Name ]],DC[Code Project],0),-3),"")</f>
        <v/>
      </c>
      <c r="C464" s="89"/>
      <c r="D464" s="89"/>
      <c r="E464" s="89"/>
      <c r="F464" s="89"/>
      <c r="G464" s="89"/>
      <c r="H464" s="89"/>
      <c r="I464" s="93"/>
      <c r="J464" s="93"/>
      <c r="K464" s="93"/>
      <c r="L464" s="93"/>
      <c r="M464" s="94">
        <f>I464+J464+K464+MYCS8[[#This Row],[Non contractual commitments]]</f>
        <v>0</v>
      </c>
      <c r="N464" s="93"/>
      <c r="O464" s="93"/>
      <c r="P464" s="93"/>
      <c r="Q464" s="93"/>
      <c r="R464" s="93"/>
      <c r="S464" s="89"/>
      <c r="T464" s="89"/>
      <c r="U464" s="96"/>
    </row>
    <row r="465" spans="1:21" ht="21" x14ac:dyDescent="0.45">
      <c r="A465" s="89"/>
      <c r="B465" s="90" t="str">
        <f ca="1">IFERROR(OFFSET(DC[[#Headers],[Code Project]],MATCH(MYCS8[[#This Row],[Project Code and Name ]],DC[Code Project],0),-3),"")</f>
        <v/>
      </c>
      <c r="C465" s="89"/>
      <c r="D465" s="89"/>
      <c r="E465" s="89"/>
      <c r="F465" s="89"/>
      <c r="G465" s="89"/>
      <c r="H465" s="89"/>
      <c r="I465" s="93"/>
      <c r="J465" s="93"/>
      <c r="K465" s="93"/>
      <c r="L465" s="93"/>
      <c r="M465" s="94">
        <f>I465+J465+K465+MYCS8[[#This Row],[Non contractual commitments]]</f>
        <v>0</v>
      </c>
      <c r="N465" s="93"/>
      <c r="O465" s="93"/>
      <c r="P465" s="93"/>
      <c r="Q465" s="93"/>
      <c r="R465" s="93"/>
      <c r="S465" s="89"/>
      <c r="T465" s="89"/>
      <c r="U465" s="96"/>
    </row>
    <row r="466" spans="1:21" ht="21" x14ac:dyDescent="0.45">
      <c r="A466" s="89"/>
      <c r="B466" s="90" t="str">
        <f ca="1">IFERROR(OFFSET(DC[[#Headers],[Code Project]],MATCH(MYCS8[[#This Row],[Project Code and Name ]],DC[Code Project],0),-3),"")</f>
        <v/>
      </c>
      <c r="C466" s="89"/>
      <c r="D466" s="89"/>
      <c r="E466" s="89"/>
      <c r="F466" s="89"/>
      <c r="G466" s="89"/>
      <c r="H466" s="89"/>
      <c r="I466" s="93"/>
      <c r="J466" s="93"/>
      <c r="K466" s="93"/>
      <c r="L466" s="93"/>
      <c r="M466" s="94">
        <f>I466+J466+K466+MYCS8[[#This Row],[Non contractual commitments]]</f>
        <v>0</v>
      </c>
      <c r="N466" s="93"/>
      <c r="O466" s="93"/>
      <c r="P466" s="93"/>
      <c r="Q466" s="93"/>
      <c r="R466" s="93"/>
      <c r="S466" s="89"/>
      <c r="T466" s="89"/>
      <c r="U466" s="96"/>
    </row>
    <row r="467" spans="1:21" ht="21" x14ac:dyDescent="0.45">
      <c r="A467" s="89"/>
      <c r="B467" s="90" t="str">
        <f ca="1">IFERROR(OFFSET(DC[[#Headers],[Code Project]],MATCH(MYCS8[[#This Row],[Project Code and Name ]],DC[Code Project],0),-3),"")</f>
        <v/>
      </c>
      <c r="C467" s="89"/>
      <c r="D467" s="89"/>
      <c r="E467" s="89"/>
      <c r="F467" s="89"/>
      <c r="G467" s="89"/>
      <c r="H467" s="89"/>
      <c r="I467" s="93"/>
      <c r="J467" s="93"/>
      <c r="K467" s="93"/>
      <c r="L467" s="93"/>
      <c r="M467" s="94">
        <f>I467+J467+K467+MYCS8[[#This Row],[Non contractual commitments]]</f>
        <v>0</v>
      </c>
      <c r="N467" s="93"/>
      <c r="O467" s="93"/>
      <c r="P467" s="93"/>
      <c r="Q467" s="93"/>
      <c r="R467" s="93"/>
      <c r="S467" s="89"/>
      <c r="T467" s="89"/>
      <c r="U467" s="96"/>
    </row>
    <row r="468" spans="1:21" ht="21" x14ac:dyDescent="0.45">
      <c r="A468" s="89"/>
      <c r="B468" s="90" t="str">
        <f ca="1">IFERROR(OFFSET(DC[[#Headers],[Code Project]],MATCH(MYCS8[[#This Row],[Project Code and Name ]],DC[Code Project],0),-3),"")</f>
        <v/>
      </c>
      <c r="C468" s="89"/>
      <c r="D468" s="89"/>
      <c r="E468" s="89"/>
      <c r="F468" s="89"/>
      <c r="G468" s="89"/>
      <c r="H468" s="89"/>
      <c r="I468" s="93"/>
      <c r="J468" s="93"/>
      <c r="K468" s="93"/>
      <c r="L468" s="93"/>
      <c r="M468" s="94">
        <f>I468+J468+K468+MYCS8[[#This Row],[Non contractual commitments]]</f>
        <v>0</v>
      </c>
      <c r="N468" s="93"/>
      <c r="O468" s="93"/>
      <c r="P468" s="93"/>
      <c r="Q468" s="93"/>
      <c r="R468" s="93"/>
      <c r="S468" s="89"/>
      <c r="T468" s="89"/>
      <c r="U468" s="96"/>
    </row>
    <row r="469" spans="1:21" ht="21" x14ac:dyDescent="0.45">
      <c r="A469" s="89"/>
      <c r="B469" s="90" t="str">
        <f ca="1">IFERROR(OFFSET(DC[[#Headers],[Code Project]],MATCH(MYCS8[[#This Row],[Project Code and Name ]],DC[Code Project],0),-3),"")</f>
        <v/>
      </c>
      <c r="C469" s="89"/>
      <c r="D469" s="89"/>
      <c r="E469" s="89"/>
      <c r="F469" s="89"/>
      <c r="G469" s="89"/>
      <c r="H469" s="89"/>
      <c r="I469" s="93"/>
      <c r="J469" s="93"/>
      <c r="K469" s="93"/>
      <c r="L469" s="93"/>
      <c r="M469" s="94">
        <f>I469+J469+K469+MYCS8[[#This Row],[Non contractual commitments]]</f>
        <v>0</v>
      </c>
      <c r="N469" s="93"/>
      <c r="O469" s="93"/>
      <c r="P469" s="93"/>
      <c r="Q469" s="93"/>
      <c r="R469" s="93"/>
      <c r="S469" s="89"/>
      <c r="T469" s="89"/>
      <c r="U469" s="96"/>
    </row>
    <row r="470" spans="1:21" ht="21" x14ac:dyDescent="0.45">
      <c r="A470" s="89"/>
      <c r="B470" s="90" t="str">
        <f ca="1">IFERROR(OFFSET(DC[[#Headers],[Code Project]],MATCH(MYCS8[[#This Row],[Project Code and Name ]],DC[Code Project],0),-3),"")</f>
        <v/>
      </c>
      <c r="C470" s="89"/>
      <c r="D470" s="89"/>
      <c r="E470" s="89"/>
      <c r="F470" s="89"/>
      <c r="G470" s="89"/>
      <c r="H470" s="89"/>
      <c r="I470" s="93"/>
      <c r="J470" s="93"/>
      <c r="K470" s="93"/>
      <c r="L470" s="93"/>
      <c r="M470" s="94">
        <f>I470+J470+K470+MYCS8[[#This Row],[Non contractual commitments]]</f>
        <v>0</v>
      </c>
      <c r="N470" s="93"/>
      <c r="O470" s="93"/>
      <c r="P470" s="93"/>
      <c r="Q470" s="93"/>
      <c r="R470" s="93"/>
      <c r="S470" s="89"/>
      <c r="T470" s="89"/>
      <c r="U470" s="96"/>
    </row>
    <row r="471" spans="1:21" ht="21" x14ac:dyDescent="0.45">
      <c r="A471" s="89"/>
      <c r="B471" s="90" t="str">
        <f ca="1">IFERROR(OFFSET(DC[[#Headers],[Code Project]],MATCH(MYCS8[[#This Row],[Project Code and Name ]],DC[Code Project],0),-3),"")</f>
        <v/>
      </c>
      <c r="C471" s="89"/>
      <c r="D471" s="89"/>
      <c r="E471" s="89"/>
      <c r="F471" s="89"/>
      <c r="G471" s="89"/>
      <c r="H471" s="89"/>
      <c r="I471" s="93"/>
      <c r="J471" s="93"/>
      <c r="K471" s="93"/>
      <c r="L471" s="93"/>
      <c r="M471" s="94">
        <f>I471+J471+K471+MYCS8[[#This Row],[Non contractual commitments]]</f>
        <v>0</v>
      </c>
      <c r="N471" s="93"/>
      <c r="O471" s="93"/>
      <c r="P471" s="93"/>
      <c r="Q471" s="93"/>
      <c r="R471" s="93"/>
      <c r="S471" s="89"/>
      <c r="T471" s="89"/>
      <c r="U471" s="96"/>
    </row>
    <row r="472" spans="1:21" ht="21" x14ac:dyDescent="0.45">
      <c r="A472" s="89"/>
      <c r="B472" s="90" t="str">
        <f ca="1">IFERROR(OFFSET(DC[[#Headers],[Code Project]],MATCH(MYCS8[[#This Row],[Project Code and Name ]],DC[Code Project],0),-3),"")</f>
        <v/>
      </c>
      <c r="C472" s="89"/>
      <c r="D472" s="89"/>
      <c r="E472" s="89"/>
      <c r="F472" s="89"/>
      <c r="G472" s="89"/>
      <c r="H472" s="89"/>
      <c r="I472" s="93"/>
      <c r="J472" s="93"/>
      <c r="K472" s="93"/>
      <c r="L472" s="93"/>
      <c r="M472" s="94">
        <f>I472+J472+K472+MYCS8[[#This Row],[Non contractual commitments]]</f>
        <v>0</v>
      </c>
      <c r="N472" s="93"/>
      <c r="O472" s="93"/>
      <c r="P472" s="93"/>
      <c r="Q472" s="93"/>
      <c r="R472" s="93"/>
      <c r="S472" s="89"/>
      <c r="T472" s="89"/>
      <c r="U472" s="96"/>
    </row>
    <row r="473" spans="1:21" ht="21" x14ac:dyDescent="0.45">
      <c r="A473" s="89"/>
      <c r="B473" s="90" t="str">
        <f ca="1">IFERROR(OFFSET(DC[[#Headers],[Code Project]],MATCH(MYCS8[[#This Row],[Project Code and Name ]],DC[Code Project],0),-3),"")</f>
        <v/>
      </c>
      <c r="C473" s="89"/>
      <c r="D473" s="89"/>
      <c r="E473" s="89"/>
      <c r="F473" s="89"/>
      <c r="G473" s="89"/>
      <c r="H473" s="89"/>
      <c r="I473" s="93"/>
      <c r="J473" s="93"/>
      <c r="K473" s="93"/>
      <c r="L473" s="93"/>
      <c r="M473" s="94">
        <f>I473+J473+K473+MYCS8[[#This Row],[Non contractual commitments]]</f>
        <v>0</v>
      </c>
      <c r="N473" s="93"/>
      <c r="O473" s="93"/>
      <c r="P473" s="93"/>
      <c r="Q473" s="93"/>
      <c r="R473" s="93"/>
      <c r="S473" s="89"/>
      <c r="T473" s="89"/>
      <c r="U473" s="96"/>
    </row>
    <row r="474" spans="1:21" ht="21" x14ac:dyDescent="0.45">
      <c r="A474" s="89"/>
      <c r="B474" s="90" t="str">
        <f ca="1">IFERROR(OFFSET(DC[[#Headers],[Code Project]],MATCH(MYCS8[[#This Row],[Project Code and Name ]],DC[Code Project],0),-3),"")</f>
        <v/>
      </c>
      <c r="C474" s="89"/>
      <c r="D474" s="89"/>
      <c r="E474" s="89"/>
      <c r="F474" s="89"/>
      <c r="G474" s="89"/>
      <c r="H474" s="89"/>
      <c r="I474" s="93"/>
      <c r="J474" s="93"/>
      <c r="K474" s="93"/>
      <c r="L474" s="93"/>
      <c r="M474" s="94">
        <f>I474+J474+K474+MYCS8[[#This Row],[Non contractual commitments]]</f>
        <v>0</v>
      </c>
      <c r="N474" s="93"/>
      <c r="O474" s="93"/>
      <c r="P474" s="93"/>
      <c r="Q474" s="93"/>
      <c r="R474" s="93"/>
      <c r="S474" s="89"/>
      <c r="T474" s="89"/>
      <c r="U474" s="96"/>
    </row>
    <row r="475" spans="1:21" ht="21" x14ac:dyDescent="0.45">
      <c r="A475" s="89"/>
      <c r="B475" s="90" t="str">
        <f ca="1">IFERROR(OFFSET(DC[[#Headers],[Code Project]],MATCH(MYCS8[[#This Row],[Project Code and Name ]],DC[Code Project],0),-3),"")</f>
        <v/>
      </c>
      <c r="C475" s="89"/>
      <c r="D475" s="89"/>
      <c r="E475" s="89"/>
      <c r="F475" s="89"/>
      <c r="G475" s="89"/>
      <c r="H475" s="89"/>
      <c r="I475" s="93"/>
      <c r="J475" s="93"/>
      <c r="K475" s="93"/>
      <c r="L475" s="93"/>
      <c r="M475" s="94">
        <f>I475+J475+K475+MYCS8[[#This Row],[Non contractual commitments]]</f>
        <v>0</v>
      </c>
      <c r="N475" s="93"/>
      <c r="O475" s="93"/>
      <c r="P475" s="93"/>
      <c r="Q475" s="93"/>
      <c r="R475" s="93"/>
      <c r="S475" s="89"/>
      <c r="T475" s="89"/>
      <c r="U475" s="96"/>
    </row>
    <row r="476" spans="1:21" ht="21" x14ac:dyDescent="0.45">
      <c r="A476" s="89"/>
      <c r="B476" s="90" t="str">
        <f ca="1">IFERROR(OFFSET(DC[[#Headers],[Code Project]],MATCH(MYCS8[[#This Row],[Project Code and Name ]],DC[Code Project],0),-3),"")</f>
        <v/>
      </c>
      <c r="C476" s="89"/>
      <c r="D476" s="89"/>
      <c r="E476" s="89"/>
      <c r="F476" s="89"/>
      <c r="G476" s="89"/>
      <c r="H476" s="89"/>
      <c r="I476" s="93"/>
      <c r="J476" s="93"/>
      <c r="K476" s="93"/>
      <c r="L476" s="93"/>
      <c r="M476" s="94">
        <f>I476+J476+K476+MYCS8[[#This Row],[Non contractual commitments]]</f>
        <v>0</v>
      </c>
      <c r="N476" s="93"/>
      <c r="O476" s="93"/>
      <c r="P476" s="93"/>
      <c r="Q476" s="93"/>
      <c r="R476" s="93"/>
      <c r="S476" s="89"/>
      <c r="T476" s="89"/>
      <c r="U476" s="96"/>
    </row>
    <row r="477" spans="1:21" ht="21" x14ac:dyDescent="0.45">
      <c r="A477" s="89"/>
      <c r="B477" s="90" t="str">
        <f ca="1">IFERROR(OFFSET(DC[[#Headers],[Code Project]],MATCH(MYCS8[[#This Row],[Project Code and Name ]],DC[Code Project],0),-3),"")</f>
        <v/>
      </c>
      <c r="C477" s="89"/>
      <c r="D477" s="89"/>
      <c r="E477" s="89"/>
      <c r="F477" s="89"/>
      <c r="G477" s="89"/>
      <c r="H477" s="89"/>
      <c r="I477" s="93"/>
      <c r="J477" s="93"/>
      <c r="K477" s="93"/>
      <c r="L477" s="93"/>
      <c r="M477" s="94">
        <f>I477+J477+K477+MYCS8[[#This Row],[Non contractual commitments]]</f>
        <v>0</v>
      </c>
      <c r="N477" s="93"/>
      <c r="O477" s="93"/>
      <c r="P477" s="93"/>
      <c r="Q477" s="93"/>
      <c r="R477" s="93"/>
      <c r="S477" s="89"/>
      <c r="T477" s="89"/>
      <c r="U477" s="96"/>
    </row>
    <row r="478" spans="1:21" ht="21" x14ac:dyDescent="0.45">
      <c r="A478" s="89"/>
      <c r="B478" s="90" t="str">
        <f ca="1">IFERROR(OFFSET(DC[[#Headers],[Code Project]],MATCH(MYCS8[[#This Row],[Project Code and Name ]],DC[Code Project],0),-3),"")</f>
        <v/>
      </c>
      <c r="C478" s="89"/>
      <c r="D478" s="89"/>
      <c r="E478" s="89"/>
      <c r="F478" s="89"/>
      <c r="G478" s="89"/>
      <c r="H478" s="89"/>
      <c r="I478" s="93"/>
      <c r="J478" s="93"/>
      <c r="K478" s="93"/>
      <c r="L478" s="93"/>
      <c r="M478" s="94">
        <f>I478+J478+K478+MYCS8[[#This Row],[Non contractual commitments]]</f>
        <v>0</v>
      </c>
      <c r="N478" s="93"/>
      <c r="O478" s="93"/>
      <c r="P478" s="93"/>
      <c r="Q478" s="93"/>
      <c r="R478" s="93"/>
      <c r="S478" s="89"/>
      <c r="T478" s="89"/>
      <c r="U478" s="96"/>
    </row>
    <row r="479" spans="1:21" ht="21" x14ac:dyDescent="0.45">
      <c r="A479" s="89"/>
      <c r="B479" s="90" t="str">
        <f ca="1">IFERROR(OFFSET(DC[[#Headers],[Code Project]],MATCH(MYCS8[[#This Row],[Project Code and Name ]],DC[Code Project],0),-3),"")</f>
        <v/>
      </c>
      <c r="C479" s="89"/>
      <c r="D479" s="89"/>
      <c r="E479" s="89"/>
      <c r="F479" s="89"/>
      <c r="G479" s="89"/>
      <c r="H479" s="89"/>
      <c r="I479" s="93"/>
      <c r="J479" s="93"/>
      <c r="K479" s="93"/>
      <c r="L479" s="93"/>
      <c r="M479" s="94">
        <f>I479+J479+K479+MYCS8[[#This Row],[Non contractual commitments]]</f>
        <v>0</v>
      </c>
      <c r="N479" s="93"/>
      <c r="O479" s="93"/>
      <c r="P479" s="93"/>
      <c r="Q479" s="93"/>
      <c r="R479" s="93"/>
      <c r="S479" s="89"/>
      <c r="T479" s="89"/>
      <c r="U479" s="96"/>
    </row>
    <row r="480" spans="1:21" ht="21" x14ac:dyDescent="0.45">
      <c r="A480" s="89"/>
      <c r="B480" s="90" t="str">
        <f ca="1">IFERROR(OFFSET(DC[[#Headers],[Code Project]],MATCH(MYCS8[[#This Row],[Project Code and Name ]],DC[Code Project],0),-3),"")</f>
        <v/>
      </c>
      <c r="C480" s="89"/>
      <c r="D480" s="89"/>
      <c r="E480" s="89"/>
      <c r="F480" s="89"/>
      <c r="G480" s="89"/>
      <c r="H480" s="89"/>
      <c r="I480" s="93"/>
      <c r="J480" s="93"/>
      <c r="K480" s="93"/>
      <c r="L480" s="93"/>
      <c r="M480" s="94">
        <f>I480+J480+K480+MYCS8[[#This Row],[Non contractual commitments]]</f>
        <v>0</v>
      </c>
      <c r="N480" s="93"/>
      <c r="O480" s="93"/>
      <c r="P480" s="93"/>
      <c r="Q480" s="93"/>
      <c r="R480" s="93"/>
      <c r="S480" s="89"/>
      <c r="T480" s="89"/>
      <c r="U480" s="96"/>
    </row>
    <row r="481" spans="1:21" ht="21" x14ac:dyDescent="0.45">
      <c r="A481" s="89"/>
      <c r="B481" s="90" t="str">
        <f ca="1">IFERROR(OFFSET(DC[[#Headers],[Code Project]],MATCH(MYCS8[[#This Row],[Project Code and Name ]],DC[Code Project],0),-3),"")</f>
        <v/>
      </c>
      <c r="C481" s="89"/>
      <c r="D481" s="89"/>
      <c r="E481" s="89"/>
      <c r="F481" s="89"/>
      <c r="G481" s="89"/>
      <c r="H481" s="89"/>
      <c r="I481" s="93"/>
      <c r="J481" s="93"/>
      <c r="K481" s="93"/>
      <c r="L481" s="93"/>
      <c r="M481" s="94">
        <f>I481+J481+K481+MYCS8[[#This Row],[Non contractual commitments]]</f>
        <v>0</v>
      </c>
      <c r="N481" s="93"/>
      <c r="O481" s="93"/>
      <c r="P481" s="93"/>
      <c r="Q481" s="93"/>
      <c r="R481" s="93"/>
      <c r="S481" s="89"/>
      <c r="T481" s="89"/>
      <c r="U481" s="96"/>
    </row>
    <row r="482" spans="1:21" ht="21" x14ac:dyDescent="0.45">
      <c r="A482" s="89"/>
      <c r="B482" s="90" t="str">
        <f ca="1">IFERROR(OFFSET(DC[[#Headers],[Code Project]],MATCH(MYCS8[[#This Row],[Project Code and Name ]],DC[Code Project],0),-3),"")</f>
        <v/>
      </c>
      <c r="C482" s="89"/>
      <c r="D482" s="89"/>
      <c r="E482" s="89"/>
      <c r="F482" s="89"/>
      <c r="G482" s="89"/>
      <c r="H482" s="89"/>
      <c r="I482" s="93"/>
      <c r="J482" s="93"/>
      <c r="K482" s="93"/>
      <c r="L482" s="93"/>
      <c r="M482" s="94">
        <f>I482+J482+K482+MYCS8[[#This Row],[Non contractual commitments]]</f>
        <v>0</v>
      </c>
      <c r="N482" s="93"/>
      <c r="O482" s="93"/>
      <c r="P482" s="93"/>
      <c r="Q482" s="93"/>
      <c r="R482" s="93"/>
      <c r="S482" s="89"/>
      <c r="T482" s="89"/>
      <c r="U482" s="96"/>
    </row>
    <row r="483" spans="1:21" ht="21" x14ac:dyDescent="0.45">
      <c r="A483" s="89"/>
      <c r="B483" s="90" t="str">
        <f ca="1">IFERROR(OFFSET(DC[[#Headers],[Code Project]],MATCH(MYCS8[[#This Row],[Project Code and Name ]],DC[Code Project],0),-3),"")</f>
        <v/>
      </c>
      <c r="C483" s="89"/>
      <c r="D483" s="89"/>
      <c r="E483" s="89"/>
      <c r="F483" s="89"/>
      <c r="G483" s="89"/>
      <c r="H483" s="89"/>
      <c r="I483" s="93"/>
      <c r="J483" s="93"/>
      <c r="K483" s="93"/>
      <c r="L483" s="93"/>
      <c r="M483" s="94">
        <f>I483+J483+K483+MYCS8[[#This Row],[Non contractual commitments]]</f>
        <v>0</v>
      </c>
      <c r="N483" s="93"/>
      <c r="O483" s="93"/>
      <c r="P483" s="93"/>
      <c r="Q483" s="93"/>
      <c r="R483" s="93"/>
      <c r="S483" s="89"/>
      <c r="T483" s="89"/>
      <c r="U483" s="96"/>
    </row>
    <row r="484" spans="1:21" ht="21" x14ac:dyDescent="0.45">
      <c r="A484" s="89"/>
      <c r="B484" s="90" t="str">
        <f ca="1">IFERROR(OFFSET(DC[[#Headers],[Code Project]],MATCH(MYCS8[[#This Row],[Project Code and Name ]],DC[Code Project],0),-3),"")</f>
        <v/>
      </c>
      <c r="C484" s="89"/>
      <c r="D484" s="89"/>
      <c r="E484" s="89"/>
      <c r="F484" s="89"/>
      <c r="G484" s="89"/>
      <c r="H484" s="89"/>
      <c r="I484" s="93"/>
      <c r="J484" s="93"/>
      <c r="K484" s="93"/>
      <c r="L484" s="93"/>
      <c r="M484" s="94">
        <f>I484+J484+K484+MYCS8[[#This Row],[Non contractual commitments]]</f>
        <v>0</v>
      </c>
      <c r="N484" s="93"/>
      <c r="O484" s="93"/>
      <c r="P484" s="93"/>
      <c r="Q484" s="93"/>
      <c r="R484" s="93"/>
      <c r="S484" s="89"/>
      <c r="T484" s="89"/>
      <c r="U484" s="96"/>
    </row>
    <row r="485" spans="1:21" ht="21" x14ac:dyDescent="0.45">
      <c r="A485" s="89"/>
      <c r="B485" s="90" t="str">
        <f ca="1">IFERROR(OFFSET(DC[[#Headers],[Code Project]],MATCH(MYCS8[[#This Row],[Project Code and Name ]],DC[Code Project],0),-3),"")</f>
        <v/>
      </c>
      <c r="C485" s="89"/>
      <c r="D485" s="89"/>
      <c r="E485" s="89"/>
      <c r="F485" s="89"/>
      <c r="G485" s="89"/>
      <c r="H485" s="89"/>
      <c r="I485" s="93"/>
      <c r="J485" s="93"/>
      <c r="K485" s="93"/>
      <c r="L485" s="93"/>
      <c r="M485" s="94">
        <f>I485+J485+K485+MYCS8[[#This Row],[Non contractual commitments]]</f>
        <v>0</v>
      </c>
      <c r="N485" s="93"/>
      <c r="O485" s="93"/>
      <c r="P485" s="93"/>
      <c r="Q485" s="93"/>
      <c r="R485" s="93"/>
      <c r="S485" s="89"/>
      <c r="T485" s="89"/>
      <c r="U485" s="96"/>
    </row>
    <row r="486" spans="1:21" ht="21" x14ac:dyDescent="0.45">
      <c r="A486" s="89"/>
      <c r="B486" s="90" t="str">
        <f ca="1">IFERROR(OFFSET(DC[[#Headers],[Code Project]],MATCH(MYCS8[[#This Row],[Project Code and Name ]],DC[Code Project],0),-3),"")</f>
        <v/>
      </c>
      <c r="C486" s="89"/>
      <c r="D486" s="89"/>
      <c r="E486" s="89"/>
      <c r="F486" s="89"/>
      <c r="G486" s="89"/>
      <c r="H486" s="89"/>
      <c r="I486" s="93"/>
      <c r="J486" s="93"/>
      <c r="K486" s="93"/>
      <c r="L486" s="93"/>
      <c r="M486" s="94">
        <f>I486+J486+K486+MYCS8[[#This Row],[Non contractual commitments]]</f>
        <v>0</v>
      </c>
      <c r="N486" s="93"/>
      <c r="O486" s="93"/>
      <c r="P486" s="93"/>
      <c r="Q486" s="93"/>
      <c r="R486" s="93"/>
      <c r="S486" s="89"/>
      <c r="T486" s="89"/>
      <c r="U486" s="96"/>
    </row>
    <row r="487" spans="1:21" ht="21" x14ac:dyDescent="0.45">
      <c r="A487" s="89"/>
      <c r="B487" s="90" t="str">
        <f ca="1">IFERROR(OFFSET(DC[[#Headers],[Code Project]],MATCH(MYCS8[[#This Row],[Project Code and Name ]],DC[Code Project],0),-3),"")</f>
        <v/>
      </c>
      <c r="C487" s="89"/>
      <c r="D487" s="89"/>
      <c r="E487" s="89"/>
      <c r="F487" s="89"/>
      <c r="G487" s="89"/>
      <c r="H487" s="89"/>
      <c r="I487" s="93"/>
      <c r="J487" s="93"/>
      <c r="K487" s="93"/>
      <c r="L487" s="93"/>
      <c r="M487" s="94">
        <f>I487+J487+K487+MYCS8[[#This Row],[Non contractual commitments]]</f>
        <v>0</v>
      </c>
      <c r="N487" s="93"/>
      <c r="O487" s="93"/>
      <c r="P487" s="93"/>
      <c r="Q487" s="93"/>
      <c r="R487" s="93"/>
      <c r="S487" s="89"/>
      <c r="T487" s="89"/>
      <c r="U487" s="96"/>
    </row>
    <row r="488" spans="1:21" ht="21" x14ac:dyDescent="0.45">
      <c r="A488" s="89"/>
      <c r="B488" s="90" t="str">
        <f ca="1">IFERROR(OFFSET(DC[[#Headers],[Code Project]],MATCH(MYCS8[[#This Row],[Project Code and Name ]],DC[Code Project],0),-3),"")</f>
        <v/>
      </c>
      <c r="C488" s="89"/>
      <c r="D488" s="89"/>
      <c r="E488" s="89"/>
      <c r="F488" s="89"/>
      <c r="G488" s="89"/>
      <c r="H488" s="89"/>
      <c r="I488" s="93"/>
      <c r="J488" s="93"/>
      <c r="K488" s="93"/>
      <c r="L488" s="93"/>
      <c r="M488" s="94">
        <f>I488+J488+K488+MYCS8[[#This Row],[Non contractual commitments]]</f>
        <v>0</v>
      </c>
      <c r="N488" s="93"/>
      <c r="O488" s="93"/>
      <c r="P488" s="93"/>
      <c r="Q488" s="93"/>
      <c r="R488" s="93"/>
      <c r="S488" s="89"/>
      <c r="T488" s="89"/>
      <c r="U488" s="96"/>
    </row>
    <row r="489" spans="1:21" ht="21" x14ac:dyDescent="0.45">
      <c r="A489" s="89"/>
      <c r="B489" s="90" t="str">
        <f ca="1">IFERROR(OFFSET(DC[[#Headers],[Code Project]],MATCH(MYCS8[[#This Row],[Project Code and Name ]],DC[Code Project],0),-3),"")</f>
        <v/>
      </c>
      <c r="C489" s="89"/>
      <c r="D489" s="89"/>
      <c r="E489" s="89"/>
      <c r="F489" s="89"/>
      <c r="G489" s="89"/>
      <c r="H489" s="89"/>
      <c r="I489" s="93"/>
      <c r="J489" s="93"/>
      <c r="K489" s="93"/>
      <c r="L489" s="93"/>
      <c r="M489" s="94">
        <f>I489+J489+K489+MYCS8[[#This Row],[Non contractual commitments]]</f>
        <v>0</v>
      </c>
      <c r="N489" s="93"/>
      <c r="O489" s="93"/>
      <c r="P489" s="93"/>
      <c r="Q489" s="93"/>
      <c r="R489" s="93"/>
      <c r="S489" s="89"/>
      <c r="T489" s="89"/>
      <c r="U489" s="96"/>
    </row>
    <row r="490" spans="1:21" ht="21" x14ac:dyDescent="0.45">
      <c r="A490" s="89"/>
      <c r="B490" s="90" t="str">
        <f ca="1">IFERROR(OFFSET(DC[[#Headers],[Code Project]],MATCH(MYCS8[[#This Row],[Project Code and Name ]],DC[Code Project],0),-3),"")</f>
        <v/>
      </c>
      <c r="C490" s="89"/>
      <c r="D490" s="89"/>
      <c r="E490" s="89"/>
      <c r="F490" s="89"/>
      <c r="G490" s="89"/>
      <c r="H490" s="89"/>
      <c r="I490" s="93"/>
      <c r="J490" s="93"/>
      <c r="K490" s="93"/>
      <c r="L490" s="93"/>
      <c r="M490" s="94">
        <f>I490+J490+K490+MYCS8[[#This Row],[Non contractual commitments]]</f>
        <v>0</v>
      </c>
      <c r="N490" s="93"/>
      <c r="O490" s="93"/>
      <c r="P490" s="93"/>
      <c r="Q490" s="93"/>
      <c r="R490" s="93"/>
      <c r="S490" s="89"/>
      <c r="T490" s="89"/>
      <c r="U490" s="96"/>
    </row>
    <row r="491" spans="1:21" ht="21" x14ac:dyDescent="0.45">
      <c r="A491" s="89"/>
      <c r="B491" s="90" t="str">
        <f ca="1">IFERROR(OFFSET(DC[[#Headers],[Code Project]],MATCH(MYCS8[[#This Row],[Project Code and Name ]],DC[Code Project],0),-3),"")</f>
        <v/>
      </c>
      <c r="C491" s="89"/>
      <c r="D491" s="89"/>
      <c r="E491" s="89"/>
      <c r="F491" s="89"/>
      <c r="G491" s="89"/>
      <c r="H491" s="89"/>
      <c r="I491" s="93"/>
      <c r="J491" s="93"/>
      <c r="K491" s="93"/>
      <c r="L491" s="93"/>
      <c r="M491" s="94">
        <f>I491+J491+K491+MYCS8[[#This Row],[Non contractual commitments]]</f>
        <v>0</v>
      </c>
      <c r="N491" s="93"/>
      <c r="O491" s="93"/>
      <c r="P491" s="93"/>
      <c r="Q491" s="93"/>
      <c r="R491" s="93"/>
      <c r="S491" s="89"/>
      <c r="T491" s="89"/>
      <c r="U491" s="96"/>
    </row>
    <row r="492" spans="1:21" ht="21" x14ac:dyDescent="0.45">
      <c r="A492" s="89"/>
      <c r="B492" s="90" t="str">
        <f ca="1">IFERROR(OFFSET(DC[[#Headers],[Code Project]],MATCH(MYCS8[[#This Row],[Project Code and Name ]],DC[Code Project],0),-3),"")</f>
        <v/>
      </c>
      <c r="C492" s="89"/>
      <c r="D492" s="89"/>
      <c r="E492" s="89"/>
      <c r="F492" s="89"/>
      <c r="G492" s="89"/>
      <c r="H492" s="89"/>
      <c r="I492" s="93"/>
      <c r="J492" s="93"/>
      <c r="K492" s="93"/>
      <c r="L492" s="93"/>
      <c r="M492" s="94">
        <f>I492+J492+K492+MYCS8[[#This Row],[Non contractual commitments]]</f>
        <v>0</v>
      </c>
      <c r="N492" s="93"/>
      <c r="O492" s="93"/>
      <c r="P492" s="93"/>
      <c r="Q492" s="93"/>
      <c r="R492" s="93"/>
      <c r="S492" s="89"/>
      <c r="T492" s="89"/>
      <c r="U492" s="96"/>
    </row>
    <row r="493" spans="1:21" ht="21" x14ac:dyDescent="0.45">
      <c r="A493" s="89"/>
      <c r="B493" s="90" t="str">
        <f ca="1">IFERROR(OFFSET(DC[[#Headers],[Code Project]],MATCH(MYCS8[[#This Row],[Project Code and Name ]],DC[Code Project],0),-3),"")</f>
        <v/>
      </c>
      <c r="C493" s="89"/>
      <c r="D493" s="89"/>
      <c r="E493" s="89"/>
      <c r="F493" s="89"/>
      <c r="G493" s="89"/>
      <c r="H493" s="89"/>
      <c r="I493" s="93"/>
      <c r="J493" s="93"/>
      <c r="K493" s="93"/>
      <c r="L493" s="93"/>
      <c r="M493" s="94">
        <f>I493+J493+K493+MYCS8[[#This Row],[Non contractual commitments]]</f>
        <v>0</v>
      </c>
      <c r="N493" s="93"/>
      <c r="O493" s="93"/>
      <c r="P493" s="93"/>
      <c r="Q493" s="93"/>
      <c r="R493" s="93"/>
      <c r="S493" s="89"/>
      <c r="T493" s="89"/>
      <c r="U493" s="96"/>
    </row>
    <row r="494" spans="1:21" ht="21" x14ac:dyDescent="0.45">
      <c r="A494" s="89"/>
      <c r="B494" s="90" t="str">
        <f ca="1">IFERROR(OFFSET(DC[[#Headers],[Code Project]],MATCH(MYCS8[[#This Row],[Project Code and Name ]],DC[Code Project],0),-3),"")</f>
        <v/>
      </c>
      <c r="C494" s="89"/>
      <c r="D494" s="89"/>
      <c r="E494" s="89"/>
      <c r="F494" s="89"/>
      <c r="G494" s="89"/>
      <c r="H494" s="89"/>
      <c r="I494" s="93"/>
      <c r="J494" s="93"/>
      <c r="K494" s="93"/>
      <c r="L494" s="93"/>
      <c r="M494" s="94">
        <f>I494+J494+K494+MYCS8[[#This Row],[Non contractual commitments]]</f>
        <v>0</v>
      </c>
      <c r="N494" s="93"/>
      <c r="O494" s="93"/>
      <c r="P494" s="93"/>
      <c r="Q494" s="93"/>
      <c r="R494" s="93"/>
      <c r="S494" s="89"/>
      <c r="T494" s="89"/>
      <c r="U494" s="96"/>
    </row>
    <row r="495" spans="1:21" ht="21" x14ac:dyDescent="0.45">
      <c r="A495" s="89"/>
      <c r="B495" s="90" t="str">
        <f ca="1">IFERROR(OFFSET(DC[[#Headers],[Code Project]],MATCH(MYCS8[[#This Row],[Project Code and Name ]],DC[Code Project],0),-3),"")</f>
        <v/>
      </c>
      <c r="C495" s="89"/>
      <c r="D495" s="89"/>
      <c r="E495" s="89"/>
      <c r="F495" s="89"/>
      <c r="G495" s="89"/>
      <c r="H495" s="89"/>
      <c r="I495" s="93"/>
      <c r="J495" s="93"/>
      <c r="K495" s="93"/>
      <c r="L495" s="93"/>
      <c r="M495" s="94">
        <f>I495+J495+K495+MYCS8[[#This Row],[Non contractual commitments]]</f>
        <v>0</v>
      </c>
      <c r="N495" s="93"/>
      <c r="O495" s="93"/>
      <c r="P495" s="93"/>
      <c r="Q495" s="93"/>
      <c r="R495" s="93"/>
      <c r="S495" s="89"/>
      <c r="T495" s="89"/>
      <c r="U495" s="96"/>
    </row>
    <row r="496" spans="1:21" ht="21" x14ac:dyDescent="0.45">
      <c r="A496" s="89"/>
      <c r="B496" s="90" t="str">
        <f ca="1">IFERROR(OFFSET(DC[[#Headers],[Code Project]],MATCH(MYCS8[[#This Row],[Project Code and Name ]],DC[Code Project],0),-3),"")</f>
        <v/>
      </c>
      <c r="C496" s="89"/>
      <c r="D496" s="89"/>
      <c r="E496" s="89"/>
      <c r="F496" s="89"/>
      <c r="G496" s="89"/>
      <c r="H496" s="89"/>
      <c r="I496" s="93"/>
      <c r="J496" s="93"/>
      <c r="K496" s="93"/>
      <c r="L496" s="93"/>
      <c r="M496" s="94">
        <f>I496+J496+K496+MYCS8[[#This Row],[Non contractual commitments]]</f>
        <v>0</v>
      </c>
      <c r="N496" s="93"/>
      <c r="O496" s="93"/>
      <c r="P496" s="93"/>
      <c r="Q496" s="93"/>
      <c r="R496" s="93"/>
      <c r="S496" s="89"/>
      <c r="T496" s="89"/>
      <c r="U496" s="96"/>
    </row>
    <row r="497" spans="1:21" ht="21" x14ac:dyDescent="0.45">
      <c r="A497" s="89"/>
      <c r="B497" s="90" t="str">
        <f ca="1">IFERROR(OFFSET(DC[[#Headers],[Code Project]],MATCH(MYCS8[[#This Row],[Project Code and Name ]],DC[Code Project],0),-3),"")</f>
        <v/>
      </c>
      <c r="C497" s="89"/>
      <c r="D497" s="89"/>
      <c r="E497" s="89"/>
      <c r="F497" s="89"/>
      <c r="G497" s="89"/>
      <c r="H497" s="89"/>
      <c r="I497" s="93"/>
      <c r="J497" s="93"/>
      <c r="K497" s="93"/>
      <c r="L497" s="93"/>
      <c r="M497" s="94">
        <f>I497+J497+K497+MYCS8[[#This Row],[Non contractual commitments]]</f>
        <v>0</v>
      </c>
      <c r="N497" s="93"/>
      <c r="O497" s="93"/>
      <c r="P497" s="93"/>
      <c r="Q497" s="93"/>
      <c r="R497" s="93"/>
      <c r="S497" s="89"/>
      <c r="T497" s="89"/>
      <c r="U497" s="96"/>
    </row>
    <row r="498" spans="1:21" ht="21" x14ac:dyDescent="0.45">
      <c r="A498" s="89"/>
      <c r="B498" s="90" t="str">
        <f ca="1">IFERROR(OFFSET(DC[[#Headers],[Code Project]],MATCH(MYCS8[[#This Row],[Project Code and Name ]],DC[Code Project],0),-3),"")</f>
        <v/>
      </c>
      <c r="C498" s="89"/>
      <c r="D498" s="89"/>
      <c r="E498" s="89"/>
      <c r="F498" s="89"/>
      <c r="G498" s="89"/>
      <c r="H498" s="89"/>
      <c r="I498" s="93"/>
      <c r="J498" s="93"/>
      <c r="K498" s="93"/>
      <c r="L498" s="93"/>
      <c r="M498" s="94">
        <f>I498+J498+K498+MYCS8[[#This Row],[Non contractual commitments]]</f>
        <v>0</v>
      </c>
      <c r="N498" s="93"/>
      <c r="O498" s="93"/>
      <c r="P498" s="93"/>
      <c r="Q498" s="93"/>
      <c r="R498" s="93"/>
      <c r="S498" s="89"/>
      <c r="T498" s="89"/>
      <c r="U498" s="96"/>
    </row>
    <row r="499" spans="1:21" ht="21" x14ac:dyDescent="0.45">
      <c r="A499" s="89"/>
      <c r="B499" s="90" t="str">
        <f ca="1">IFERROR(OFFSET(DC[[#Headers],[Code Project]],MATCH(MYCS8[[#This Row],[Project Code and Name ]],DC[Code Project],0),-3),"")</f>
        <v/>
      </c>
      <c r="C499" s="89"/>
      <c r="D499" s="89"/>
      <c r="E499" s="89"/>
      <c r="F499" s="89"/>
      <c r="G499" s="89"/>
      <c r="H499" s="89"/>
      <c r="I499" s="93"/>
      <c r="J499" s="93"/>
      <c r="K499" s="93"/>
      <c r="L499" s="93"/>
      <c r="M499" s="94">
        <f>I499+J499+K499+MYCS8[[#This Row],[Non contractual commitments]]</f>
        <v>0</v>
      </c>
      <c r="N499" s="93"/>
      <c r="O499" s="93"/>
      <c r="P499" s="93"/>
      <c r="Q499" s="93"/>
      <c r="R499" s="93"/>
      <c r="S499" s="89"/>
      <c r="T499" s="89"/>
      <c r="U499" s="96"/>
    </row>
    <row r="500" spans="1:21" ht="21" x14ac:dyDescent="0.45">
      <c r="A500" s="89"/>
      <c r="B500" s="90" t="str">
        <f ca="1">IFERROR(OFFSET(DC[[#Headers],[Code Project]],MATCH(MYCS8[[#This Row],[Project Code and Name ]],DC[Code Project],0),-3),"")</f>
        <v/>
      </c>
      <c r="C500" s="89"/>
      <c r="D500" s="89"/>
      <c r="E500" s="89"/>
      <c r="F500" s="89"/>
      <c r="G500" s="89"/>
      <c r="H500" s="89"/>
      <c r="I500" s="93"/>
      <c r="J500" s="93"/>
      <c r="K500" s="93"/>
      <c r="L500" s="93"/>
      <c r="M500" s="94">
        <f>I500+J500+K500+MYCS8[[#This Row],[Non contractual commitments]]</f>
        <v>0</v>
      </c>
      <c r="N500" s="93"/>
      <c r="O500" s="93"/>
      <c r="P500" s="93"/>
      <c r="Q500" s="93"/>
      <c r="R500" s="93"/>
      <c r="S500" s="89"/>
      <c r="T500" s="89"/>
      <c r="U500" s="96"/>
    </row>
    <row r="501" spans="1:21" ht="21" x14ac:dyDescent="0.45">
      <c r="A501" s="89"/>
      <c r="B501" s="90" t="str">
        <f ca="1">IFERROR(OFFSET(DC[[#Headers],[Code Project]],MATCH(MYCS8[[#This Row],[Project Code and Name ]],DC[Code Project],0),-3),"")</f>
        <v/>
      </c>
      <c r="C501" s="89"/>
      <c r="D501" s="89"/>
      <c r="E501" s="89"/>
      <c r="F501" s="89"/>
      <c r="G501" s="89"/>
      <c r="H501" s="89"/>
      <c r="I501" s="93"/>
      <c r="J501" s="93"/>
      <c r="K501" s="93"/>
      <c r="L501" s="93"/>
      <c r="M501" s="94">
        <f>I501+J501+K501+MYCS8[[#This Row],[Non contractual commitments]]</f>
        <v>0</v>
      </c>
      <c r="N501" s="93"/>
      <c r="O501" s="93"/>
      <c r="P501" s="93"/>
      <c r="Q501" s="93"/>
      <c r="R501" s="93"/>
      <c r="S501" s="89"/>
      <c r="T501" s="89"/>
      <c r="U501" s="96"/>
    </row>
    <row r="502" spans="1:21" ht="21" x14ac:dyDescent="0.45">
      <c r="A502" s="89"/>
      <c r="B502" s="90" t="str">
        <f ca="1">IFERROR(OFFSET(DC[[#Headers],[Code Project]],MATCH(MYCS8[[#This Row],[Project Code and Name ]],DC[Code Project],0),-3),"")</f>
        <v/>
      </c>
      <c r="C502" s="89"/>
      <c r="D502" s="89"/>
      <c r="E502" s="89"/>
      <c r="F502" s="89"/>
      <c r="G502" s="89"/>
      <c r="H502" s="89"/>
      <c r="I502" s="93"/>
      <c r="J502" s="93"/>
      <c r="K502" s="93"/>
      <c r="L502" s="93"/>
      <c r="M502" s="94">
        <f>I502+J502+K502+MYCS8[[#This Row],[Non contractual commitments]]</f>
        <v>0</v>
      </c>
      <c r="N502" s="93"/>
      <c r="O502" s="93"/>
      <c r="P502" s="93"/>
      <c r="Q502" s="93"/>
      <c r="R502" s="93"/>
      <c r="S502" s="89"/>
      <c r="T502" s="89"/>
      <c r="U502" s="96"/>
    </row>
    <row r="503" spans="1:21" ht="21" x14ac:dyDescent="0.45">
      <c r="A503" s="89"/>
      <c r="B503" s="90" t="str">
        <f ca="1">IFERROR(OFFSET(DC[[#Headers],[Code Project]],MATCH(MYCS8[[#This Row],[Project Code and Name ]],DC[Code Project],0),-3),"")</f>
        <v/>
      </c>
      <c r="C503" s="89"/>
      <c r="D503" s="89"/>
      <c r="E503" s="89"/>
      <c r="F503" s="89"/>
      <c r="G503" s="89"/>
      <c r="H503" s="89"/>
      <c r="I503" s="93"/>
      <c r="J503" s="93"/>
      <c r="K503" s="93"/>
      <c r="L503" s="93"/>
      <c r="M503" s="94">
        <f>I503+J503+K503+MYCS8[[#This Row],[Non contractual commitments]]</f>
        <v>0</v>
      </c>
      <c r="N503" s="93"/>
      <c r="O503" s="93"/>
      <c r="P503" s="93"/>
      <c r="Q503" s="93"/>
      <c r="R503" s="93"/>
      <c r="S503" s="89"/>
      <c r="T503" s="89"/>
      <c r="U503" s="96"/>
    </row>
    <row r="504" spans="1:21" ht="21" x14ac:dyDescent="0.45">
      <c r="A504" s="89"/>
      <c r="B504" s="90" t="str">
        <f ca="1">IFERROR(OFFSET(DC[[#Headers],[Code Project]],MATCH(MYCS8[[#This Row],[Project Code and Name ]],DC[Code Project],0),-3),"")</f>
        <v/>
      </c>
      <c r="C504" s="89"/>
      <c r="D504" s="89"/>
      <c r="E504" s="89"/>
      <c r="F504" s="89"/>
      <c r="G504" s="89"/>
      <c r="H504" s="89"/>
      <c r="I504" s="93"/>
      <c r="J504" s="93"/>
      <c r="K504" s="93"/>
      <c r="L504" s="93"/>
      <c r="M504" s="94">
        <f>I504+J504+K504+MYCS8[[#This Row],[Non contractual commitments]]</f>
        <v>0</v>
      </c>
      <c r="N504" s="93"/>
      <c r="O504" s="93"/>
      <c r="P504" s="93"/>
      <c r="Q504" s="93"/>
      <c r="R504" s="93"/>
      <c r="S504" s="89"/>
      <c r="T504" s="89"/>
      <c r="U504" s="96"/>
    </row>
    <row r="505" spans="1:21" ht="21" x14ac:dyDescent="0.45">
      <c r="A505" s="89"/>
      <c r="B505" s="90" t="str">
        <f ca="1">IFERROR(OFFSET(DC[[#Headers],[Code Project]],MATCH(MYCS8[[#This Row],[Project Code and Name ]],DC[Code Project],0),-3),"")</f>
        <v/>
      </c>
      <c r="C505" s="89"/>
      <c r="D505" s="89"/>
      <c r="E505" s="89"/>
      <c r="F505" s="89"/>
      <c r="G505" s="89"/>
      <c r="H505" s="89"/>
      <c r="I505" s="93"/>
      <c r="J505" s="93"/>
      <c r="K505" s="93"/>
      <c r="L505" s="93"/>
      <c r="M505" s="94">
        <f>I505+J505+K505+MYCS8[[#This Row],[Non contractual commitments]]</f>
        <v>0</v>
      </c>
      <c r="N505" s="93"/>
      <c r="O505" s="93"/>
      <c r="P505" s="93"/>
      <c r="Q505" s="93"/>
      <c r="R505" s="93"/>
      <c r="S505" s="89"/>
      <c r="T505" s="89"/>
      <c r="U505" s="96"/>
    </row>
    <row r="506" spans="1:21" ht="21" x14ac:dyDescent="0.45">
      <c r="A506" s="89"/>
      <c r="B506" s="90" t="str">
        <f ca="1">IFERROR(OFFSET(DC[[#Headers],[Code Project]],MATCH(MYCS8[[#This Row],[Project Code and Name ]],DC[Code Project],0),-3),"")</f>
        <v/>
      </c>
      <c r="C506" s="89"/>
      <c r="D506" s="89"/>
      <c r="E506" s="89"/>
      <c r="F506" s="89"/>
      <c r="G506" s="89"/>
      <c r="H506" s="89"/>
      <c r="I506" s="93"/>
      <c r="J506" s="93"/>
      <c r="K506" s="93"/>
      <c r="L506" s="93"/>
      <c r="M506" s="94">
        <f>I506+J506+K506+MYCS8[[#This Row],[Non contractual commitments]]</f>
        <v>0</v>
      </c>
      <c r="N506" s="93"/>
      <c r="O506" s="93"/>
      <c r="P506" s="93"/>
      <c r="Q506" s="93"/>
      <c r="R506" s="93"/>
      <c r="S506" s="89"/>
      <c r="T506" s="89"/>
      <c r="U506" s="96"/>
    </row>
    <row r="507" spans="1:21" ht="21" x14ac:dyDescent="0.45">
      <c r="A507" s="89"/>
      <c r="B507" s="90" t="str">
        <f ca="1">IFERROR(OFFSET(DC[[#Headers],[Code Project]],MATCH(MYCS8[[#This Row],[Project Code and Name ]],DC[Code Project],0),-3),"")</f>
        <v/>
      </c>
      <c r="C507" s="89"/>
      <c r="D507" s="89"/>
      <c r="E507" s="89"/>
      <c r="F507" s="89"/>
      <c r="G507" s="89"/>
      <c r="H507" s="89"/>
      <c r="I507" s="93"/>
      <c r="J507" s="93"/>
      <c r="K507" s="93"/>
      <c r="L507" s="93"/>
      <c r="M507" s="94">
        <f>I507+J507+K507+MYCS8[[#This Row],[Non contractual commitments]]</f>
        <v>0</v>
      </c>
      <c r="N507" s="93"/>
      <c r="O507" s="93"/>
      <c r="P507" s="93"/>
      <c r="Q507" s="93"/>
      <c r="R507" s="93"/>
      <c r="S507" s="89"/>
      <c r="T507" s="89"/>
      <c r="U507" s="96"/>
    </row>
    <row r="508" spans="1:21" ht="21" x14ac:dyDescent="0.45">
      <c r="A508" s="89"/>
      <c r="B508" s="90" t="str">
        <f ca="1">IFERROR(OFFSET(DC[[#Headers],[Code Project]],MATCH(MYCS8[[#This Row],[Project Code and Name ]],DC[Code Project],0),-3),"")</f>
        <v/>
      </c>
      <c r="C508" s="89"/>
      <c r="D508" s="89"/>
      <c r="E508" s="89"/>
      <c r="F508" s="89"/>
      <c r="G508" s="89"/>
      <c r="H508" s="89"/>
      <c r="I508" s="93"/>
      <c r="J508" s="93"/>
      <c r="K508" s="93"/>
      <c r="L508" s="93"/>
      <c r="M508" s="94">
        <f>I508+J508+K508+MYCS8[[#This Row],[Non contractual commitments]]</f>
        <v>0</v>
      </c>
      <c r="N508" s="93"/>
      <c r="O508" s="93"/>
      <c r="P508" s="93"/>
      <c r="Q508" s="93"/>
      <c r="R508" s="93"/>
      <c r="S508" s="89"/>
      <c r="T508" s="89"/>
      <c r="U508" s="96"/>
    </row>
    <row r="509" spans="1:21" ht="21" x14ac:dyDescent="0.45">
      <c r="A509" s="89"/>
      <c r="B509" s="90" t="str">
        <f ca="1">IFERROR(OFFSET(DC[[#Headers],[Code Project]],MATCH(MYCS8[[#This Row],[Project Code and Name ]],DC[Code Project],0),-3),"")</f>
        <v/>
      </c>
      <c r="C509" s="89"/>
      <c r="D509" s="89"/>
      <c r="E509" s="89"/>
      <c r="F509" s="89"/>
      <c r="G509" s="89"/>
      <c r="H509" s="89"/>
      <c r="I509" s="93"/>
      <c r="J509" s="93"/>
      <c r="K509" s="93"/>
      <c r="L509" s="93"/>
      <c r="M509" s="94">
        <f>I509+J509+K509+MYCS8[[#This Row],[Non contractual commitments]]</f>
        <v>0</v>
      </c>
      <c r="N509" s="93"/>
      <c r="O509" s="93"/>
      <c r="P509" s="93"/>
      <c r="Q509" s="93"/>
      <c r="R509" s="93"/>
      <c r="S509" s="89"/>
      <c r="T509" s="89"/>
      <c r="U509" s="96"/>
    </row>
    <row r="510" spans="1:21" ht="21" x14ac:dyDescent="0.45">
      <c r="A510" s="89"/>
      <c r="B510" s="90" t="str">
        <f ca="1">IFERROR(OFFSET(DC[[#Headers],[Code Project]],MATCH(MYCS8[[#This Row],[Project Code and Name ]],DC[Code Project],0),-3),"")</f>
        <v/>
      </c>
      <c r="C510" s="89"/>
      <c r="D510" s="89"/>
      <c r="E510" s="89"/>
      <c r="F510" s="89"/>
      <c r="G510" s="89"/>
      <c r="H510" s="89"/>
      <c r="I510" s="93"/>
      <c r="J510" s="93"/>
      <c r="K510" s="93"/>
      <c r="L510" s="93"/>
      <c r="M510" s="94">
        <f>I510+J510+K510+MYCS8[[#This Row],[Non contractual commitments]]</f>
        <v>0</v>
      </c>
      <c r="N510" s="93"/>
      <c r="O510" s="93"/>
      <c r="P510" s="93"/>
      <c r="Q510" s="93"/>
      <c r="R510" s="93"/>
      <c r="S510" s="89"/>
      <c r="T510" s="89"/>
      <c r="U510" s="96"/>
    </row>
    <row r="511" spans="1:21" ht="21" x14ac:dyDescent="0.45">
      <c r="A511" s="89"/>
      <c r="B511" s="90" t="str">
        <f ca="1">IFERROR(OFFSET(DC[[#Headers],[Code Project]],MATCH(MYCS8[[#This Row],[Project Code and Name ]],DC[Code Project],0),-3),"")</f>
        <v/>
      </c>
      <c r="C511" s="89"/>
      <c r="D511" s="89"/>
      <c r="E511" s="89"/>
      <c r="F511" s="89"/>
      <c r="G511" s="89"/>
      <c r="H511" s="89"/>
      <c r="I511" s="93"/>
      <c r="J511" s="93"/>
      <c r="K511" s="93"/>
      <c r="L511" s="93"/>
      <c r="M511" s="94">
        <f>I511+J511+K511+MYCS8[[#This Row],[Non contractual commitments]]</f>
        <v>0</v>
      </c>
      <c r="N511" s="93"/>
      <c r="O511" s="93"/>
      <c r="P511" s="93"/>
      <c r="Q511" s="93"/>
      <c r="R511" s="93"/>
      <c r="S511" s="89"/>
      <c r="T511" s="89"/>
      <c r="U511" s="96"/>
    </row>
    <row r="512" spans="1:21" ht="21" x14ac:dyDescent="0.45">
      <c r="A512" s="89"/>
      <c r="B512" s="90" t="str">
        <f ca="1">IFERROR(OFFSET(DC[[#Headers],[Code Project]],MATCH(MYCS8[[#This Row],[Project Code and Name ]],DC[Code Project],0),-3),"")</f>
        <v/>
      </c>
      <c r="C512" s="89"/>
      <c r="D512" s="89"/>
      <c r="E512" s="89"/>
      <c r="F512" s="89"/>
      <c r="G512" s="89"/>
      <c r="H512" s="89"/>
      <c r="I512" s="93"/>
      <c r="J512" s="93"/>
      <c r="K512" s="93"/>
      <c r="L512" s="93"/>
      <c r="M512" s="94">
        <f>I512+J512+K512+MYCS8[[#This Row],[Non contractual commitments]]</f>
        <v>0</v>
      </c>
      <c r="N512" s="93"/>
      <c r="O512" s="93"/>
      <c r="P512" s="93"/>
      <c r="Q512" s="93"/>
      <c r="R512" s="93"/>
      <c r="S512" s="89"/>
      <c r="T512" s="89"/>
      <c r="U512" s="96"/>
    </row>
    <row r="513" spans="1:21" ht="21" x14ac:dyDescent="0.45">
      <c r="A513" s="89"/>
      <c r="B513" s="90" t="str">
        <f ca="1">IFERROR(OFFSET(DC[[#Headers],[Code Project]],MATCH(MYCS8[[#This Row],[Project Code and Name ]],DC[Code Project],0),-3),"")</f>
        <v/>
      </c>
      <c r="C513" s="89"/>
      <c r="D513" s="89"/>
      <c r="E513" s="89"/>
      <c r="F513" s="89"/>
      <c r="G513" s="89"/>
      <c r="H513" s="89"/>
      <c r="I513" s="93"/>
      <c r="J513" s="93"/>
      <c r="K513" s="93"/>
      <c r="L513" s="93"/>
      <c r="M513" s="94">
        <f>I513+J513+K513+MYCS8[[#This Row],[Non contractual commitments]]</f>
        <v>0</v>
      </c>
      <c r="N513" s="93"/>
      <c r="O513" s="93"/>
      <c r="P513" s="93"/>
      <c r="Q513" s="93"/>
      <c r="R513" s="93"/>
      <c r="S513" s="89"/>
      <c r="T513" s="89"/>
      <c r="U513" s="96"/>
    </row>
    <row r="514" spans="1:21" ht="21" x14ac:dyDescent="0.45">
      <c r="A514" s="89"/>
      <c r="B514" s="90" t="str">
        <f ca="1">IFERROR(OFFSET(DC[[#Headers],[Code Project]],MATCH(MYCS8[[#This Row],[Project Code and Name ]],DC[Code Project],0),-3),"")</f>
        <v/>
      </c>
      <c r="C514" s="89"/>
      <c r="D514" s="89"/>
      <c r="E514" s="89"/>
      <c r="F514" s="89"/>
      <c r="G514" s="89"/>
      <c r="H514" s="89"/>
      <c r="I514" s="93"/>
      <c r="J514" s="93"/>
      <c r="K514" s="93"/>
      <c r="L514" s="93"/>
      <c r="M514" s="94">
        <f>I514+J514+K514+MYCS8[[#This Row],[Non contractual commitments]]</f>
        <v>0</v>
      </c>
      <c r="N514" s="93"/>
      <c r="O514" s="93"/>
      <c r="P514" s="93"/>
      <c r="Q514" s="93"/>
      <c r="R514" s="93"/>
      <c r="S514" s="89"/>
      <c r="T514" s="89"/>
      <c r="U514" s="96"/>
    </row>
    <row r="515" spans="1:21" ht="21" x14ac:dyDescent="0.45">
      <c r="A515" s="89"/>
      <c r="B515" s="90" t="str">
        <f ca="1">IFERROR(OFFSET(DC[[#Headers],[Code Project]],MATCH(MYCS8[[#This Row],[Project Code and Name ]],DC[Code Project],0),-3),"")</f>
        <v/>
      </c>
      <c r="C515" s="89"/>
      <c r="D515" s="89"/>
      <c r="E515" s="89"/>
      <c r="F515" s="89"/>
      <c r="G515" s="89"/>
      <c r="H515" s="89"/>
      <c r="I515" s="93"/>
      <c r="J515" s="93"/>
      <c r="K515" s="93"/>
      <c r="L515" s="93"/>
      <c r="M515" s="94">
        <f>I515+J515+K515+MYCS8[[#This Row],[Non contractual commitments]]</f>
        <v>0</v>
      </c>
      <c r="N515" s="93"/>
      <c r="O515" s="93"/>
      <c r="P515" s="93"/>
      <c r="Q515" s="93"/>
      <c r="R515" s="93"/>
      <c r="S515" s="89"/>
      <c r="T515" s="89"/>
      <c r="U515" s="96"/>
    </row>
    <row r="516" spans="1:21" ht="21" x14ac:dyDescent="0.45">
      <c r="A516" s="89"/>
      <c r="B516" s="90" t="str">
        <f ca="1">IFERROR(OFFSET(DC[[#Headers],[Code Project]],MATCH(MYCS8[[#This Row],[Project Code and Name ]],DC[Code Project],0),-3),"")</f>
        <v/>
      </c>
      <c r="C516" s="89"/>
      <c r="D516" s="89"/>
      <c r="E516" s="89"/>
      <c r="F516" s="89"/>
      <c r="G516" s="89"/>
      <c r="H516" s="89"/>
      <c r="I516" s="93"/>
      <c r="J516" s="93"/>
      <c r="K516" s="93"/>
      <c r="L516" s="93"/>
      <c r="M516" s="94">
        <f>I516+J516+K516+MYCS8[[#This Row],[Non contractual commitments]]</f>
        <v>0</v>
      </c>
      <c r="N516" s="93"/>
      <c r="O516" s="93"/>
      <c r="P516" s="93"/>
      <c r="Q516" s="93"/>
      <c r="R516" s="93"/>
      <c r="S516" s="89"/>
      <c r="T516" s="89"/>
      <c r="U516" s="96"/>
    </row>
    <row r="517" spans="1:21" ht="21" x14ac:dyDescent="0.45">
      <c r="A517" s="89"/>
      <c r="B517" s="90" t="str">
        <f ca="1">IFERROR(OFFSET(DC[[#Headers],[Code Project]],MATCH(MYCS8[[#This Row],[Project Code and Name ]],DC[Code Project],0),-3),"")</f>
        <v/>
      </c>
      <c r="C517" s="89"/>
      <c r="D517" s="89"/>
      <c r="E517" s="89"/>
      <c r="F517" s="89"/>
      <c r="G517" s="89"/>
      <c r="H517" s="89"/>
      <c r="I517" s="93"/>
      <c r="J517" s="93"/>
      <c r="K517" s="93"/>
      <c r="L517" s="93"/>
      <c r="M517" s="94">
        <f>I517+J517+K517+MYCS8[[#This Row],[Non contractual commitments]]</f>
        <v>0</v>
      </c>
      <c r="N517" s="93"/>
      <c r="O517" s="93"/>
      <c r="P517" s="93"/>
      <c r="Q517" s="93"/>
      <c r="R517" s="93"/>
      <c r="S517" s="89"/>
      <c r="T517" s="89"/>
      <c r="U517" s="96"/>
    </row>
    <row r="518" spans="1:21" ht="21" x14ac:dyDescent="0.45">
      <c r="A518" s="89"/>
      <c r="B518" s="90" t="str">
        <f ca="1">IFERROR(OFFSET(DC[[#Headers],[Code Project]],MATCH(MYCS8[[#This Row],[Project Code and Name ]],DC[Code Project],0),-3),"")</f>
        <v/>
      </c>
      <c r="C518" s="89"/>
      <c r="D518" s="89"/>
      <c r="E518" s="89"/>
      <c r="F518" s="89"/>
      <c r="G518" s="89"/>
      <c r="H518" s="89"/>
      <c r="I518" s="93"/>
      <c r="J518" s="93"/>
      <c r="K518" s="93"/>
      <c r="L518" s="93"/>
      <c r="M518" s="94">
        <f>I518+J518+K518+MYCS8[[#This Row],[Non contractual commitments]]</f>
        <v>0</v>
      </c>
      <c r="N518" s="93"/>
      <c r="O518" s="93"/>
      <c r="P518" s="93"/>
      <c r="Q518" s="93"/>
      <c r="R518" s="93"/>
      <c r="S518" s="89"/>
      <c r="T518" s="89"/>
      <c r="U518" s="96"/>
    </row>
    <row r="519" spans="1:21" ht="21" x14ac:dyDescent="0.45">
      <c r="A519" s="89"/>
      <c r="B519" s="90" t="str">
        <f ca="1">IFERROR(OFFSET(DC[[#Headers],[Code Project]],MATCH(MYCS8[[#This Row],[Project Code and Name ]],DC[Code Project],0),-3),"")</f>
        <v/>
      </c>
      <c r="C519" s="89"/>
      <c r="D519" s="89"/>
      <c r="E519" s="89"/>
      <c r="F519" s="89"/>
      <c r="G519" s="89"/>
      <c r="H519" s="89"/>
      <c r="I519" s="93"/>
      <c r="J519" s="93"/>
      <c r="K519" s="93"/>
      <c r="L519" s="93"/>
      <c r="M519" s="94">
        <f>I519+J519+K519+MYCS8[[#This Row],[Non contractual commitments]]</f>
        <v>0</v>
      </c>
      <c r="N519" s="93"/>
      <c r="O519" s="93"/>
      <c r="P519" s="93"/>
      <c r="Q519" s="93"/>
      <c r="R519" s="93"/>
      <c r="S519" s="89"/>
      <c r="T519" s="89"/>
      <c r="U519" s="96"/>
    </row>
    <row r="520" spans="1:21" ht="21" x14ac:dyDescent="0.45">
      <c r="A520" s="89"/>
      <c r="B520" s="90" t="str">
        <f ca="1">IFERROR(OFFSET(DC[[#Headers],[Code Project]],MATCH(MYCS8[[#This Row],[Project Code and Name ]],DC[Code Project],0),-3),"")</f>
        <v/>
      </c>
      <c r="C520" s="89"/>
      <c r="D520" s="89"/>
      <c r="E520" s="89"/>
      <c r="F520" s="89"/>
      <c r="G520" s="89"/>
      <c r="H520" s="89"/>
      <c r="I520" s="93"/>
      <c r="J520" s="93"/>
      <c r="K520" s="93"/>
      <c r="L520" s="93"/>
      <c r="M520" s="94">
        <f>I520+J520+K520+MYCS8[[#This Row],[Non contractual commitments]]</f>
        <v>0</v>
      </c>
      <c r="N520" s="93"/>
      <c r="O520" s="93"/>
      <c r="P520" s="93"/>
      <c r="Q520" s="93"/>
      <c r="R520" s="93"/>
      <c r="S520" s="89"/>
      <c r="T520" s="89"/>
      <c r="U520" s="96"/>
    </row>
    <row r="521" spans="1:21" ht="21" x14ac:dyDescent="0.45">
      <c r="A521" s="89"/>
      <c r="B521" s="90" t="str">
        <f ca="1">IFERROR(OFFSET(DC[[#Headers],[Code Project]],MATCH(MYCS8[[#This Row],[Project Code and Name ]],DC[Code Project],0),-3),"")</f>
        <v/>
      </c>
      <c r="C521" s="89"/>
      <c r="D521" s="89"/>
      <c r="E521" s="89"/>
      <c r="F521" s="89"/>
      <c r="G521" s="89"/>
      <c r="H521" s="89"/>
      <c r="I521" s="93"/>
      <c r="J521" s="93"/>
      <c r="K521" s="93"/>
      <c r="L521" s="93"/>
      <c r="M521" s="94">
        <f>I521+J521+K521+MYCS8[[#This Row],[Non contractual commitments]]</f>
        <v>0</v>
      </c>
      <c r="N521" s="93"/>
      <c r="O521" s="93"/>
      <c r="P521" s="93"/>
      <c r="Q521" s="93"/>
      <c r="R521" s="93"/>
      <c r="S521" s="89"/>
      <c r="T521" s="89"/>
      <c r="U521" s="96"/>
    </row>
    <row r="522" spans="1:21" ht="21" x14ac:dyDescent="0.45">
      <c r="A522" s="89"/>
      <c r="B522" s="90" t="str">
        <f ca="1">IFERROR(OFFSET(DC[[#Headers],[Code Project]],MATCH(MYCS8[[#This Row],[Project Code and Name ]],DC[Code Project],0),-3),"")</f>
        <v/>
      </c>
      <c r="C522" s="89"/>
      <c r="D522" s="89"/>
      <c r="E522" s="89"/>
      <c r="F522" s="89"/>
      <c r="G522" s="89"/>
      <c r="H522" s="89"/>
      <c r="I522" s="93"/>
      <c r="J522" s="93"/>
      <c r="K522" s="93"/>
      <c r="L522" s="93"/>
      <c r="M522" s="94">
        <f>I522+J522+K522+MYCS8[[#This Row],[Non contractual commitments]]</f>
        <v>0</v>
      </c>
      <c r="N522" s="93"/>
      <c r="O522" s="93"/>
      <c r="P522" s="93"/>
      <c r="Q522" s="93"/>
      <c r="R522" s="93"/>
      <c r="S522" s="89"/>
      <c r="T522" s="89"/>
      <c r="U522" s="96"/>
    </row>
    <row r="523" spans="1:21" ht="21" x14ac:dyDescent="0.45">
      <c r="A523" s="89"/>
      <c r="B523" s="90" t="str">
        <f ca="1">IFERROR(OFFSET(DC[[#Headers],[Code Project]],MATCH(MYCS8[[#This Row],[Project Code and Name ]],DC[Code Project],0),-3),"")</f>
        <v/>
      </c>
      <c r="C523" s="89"/>
      <c r="D523" s="89"/>
      <c r="E523" s="89"/>
      <c r="F523" s="89"/>
      <c r="G523" s="89"/>
      <c r="H523" s="89"/>
      <c r="I523" s="93"/>
      <c r="J523" s="93"/>
      <c r="K523" s="93"/>
      <c r="L523" s="93"/>
      <c r="M523" s="94">
        <f>I523+J523+K523+MYCS8[[#This Row],[Non contractual commitments]]</f>
        <v>0</v>
      </c>
      <c r="N523" s="93"/>
      <c r="O523" s="93"/>
      <c r="P523" s="93"/>
      <c r="Q523" s="93"/>
      <c r="R523" s="93"/>
      <c r="S523" s="89"/>
      <c r="T523" s="89"/>
      <c r="U523" s="96"/>
    </row>
    <row r="524" spans="1:21" ht="21" x14ac:dyDescent="0.45">
      <c r="A524" s="89"/>
      <c r="B524" s="90" t="str">
        <f ca="1">IFERROR(OFFSET(DC[[#Headers],[Code Project]],MATCH(MYCS8[[#This Row],[Project Code and Name ]],DC[Code Project],0),-3),"")</f>
        <v/>
      </c>
      <c r="C524" s="89"/>
      <c r="D524" s="89"/>
      <c r="E524" s="89"/>
      <c r="F524" s="89"/>
      <c r="G524" s="89"/>
      <c r="H524" s="89"/>
      <c r="I524" s="93"/>
      <c r="J524" s="93"/>
      <c r="K524" s="93"/>
      <c r="L524" s="93"/>
      <c r="M524" s="94">
        <f>I524+J524+K524+MYCS8[[#This Row],[Non contractual commitments]]</f>
        <v>0</v>
      </c>
      <c r="N524" s="93"/>
      <c r="O524" s="93"/>
      <c r="P524" s="93"/>
      <c r="Q524" s="93"/>
      <c r="R524" s="93"/>
      <c r="S524" s="89"/>
      <c r="T524" s="89"/>
      <c r="U524" s="96"/>
    </row>
    <row r="525" spans="1:21" ht="21" x14ac:dyDescent="0.45">
      <c r="A525" s="89"/>
      <c r="B525" s="90" t="str">
        <f ca="1">IFERROR(OFFSET(DC[[#Headers],[Code Project]],MATCH(MYCS8[[#This Row],[Project Code and Name ]],DC[Code Project],0),-3),"")</f>
        <v/>
      </c>
      <c r="C525" s="89"/>
      <c r="D525" s="89"/>
      <c r="E525" s="89"/>
      <c r="F525" s="89"/>
      <c r="G525" s="89"/>
      <c r="H525" s="89"/>
      <c r="I525" s="93"/>
      <c r="J525" s="93"/>
      <c r="K525" s="93"/>
      <c r="L525" s="93"/>
      <c r="M525" s="94">
        <f>I525+J525+K525+MYCS8[[#This Row],[Non contractual commitments]]</f>
        <v>0</v>
      </c>
      <c r="N525" s="93"/>
      <c r="O525" s="93"/>
      <c r="P525" s="93"/>
      <c r="Q525" s="93"/>
      <c r="R525" s="93"/>
      <c r="S525" s="89"/>
      <c r="T525" s="89"/>
      <c r="U525" s="96"/>
    </row>
    <row r="526" spans="1:21" ht="21" x14ac:dyDescent="0.45">
      <c r="A526" s="89"/>
      <c r="B526" s="90" t="str">
        <f ca="1">IFERROR(OFFSET(DC[[#Headers],[Code Project]],MATCH(MYCS8[[#This Row],[Project Code and Name ]],DC[Code Project],0),-3),"")</f>
        <v/>
      </c>
      <c r="C526" s="89"/>
      <c r="D526" s="89"/>
      <c r="E526" s="89"/>
      <c r="F526" s="89"/>
      <c r="G526" s="89"/>
      <c r="H526" s="89"/>
      <c r="I526" s="93"/>
      <c r="J526" s="93"/>
      <c r="K526" s="93"/>
      <c r="L526" s="93"/>
      <c r="M526" s="94">
        <f>I526+J526+K526+MYCS8[[#This Row],[Non contractual commitments]]</f>
        <v>0</v>
      </c>
      <c r="N526" s="93"/>
      <c r="O526" s="93"/>
      <c r="P526" s="93"/>
      <c r="Q526" s="93"/>
      <c r="R526" s="93"/>
      <c r="S526" s="89"/>
      <c r="T526" s="89"/>
      <c r="U526" s="96"/>
    </row>
    <row r="527" spans="1:21" ht="21" x14ac:dyDescent="0.45">
      <c r="A527" s="89"/>
      <c r="B527" s="90" t="str">
        <f ca="1">IFERROR(OFFSET(DC[[#Headers],[Code Project]],MATCH(MYCS8[[#This Row],[Project Code and Name ]],DC[Code Project],0),-3),"")</f>
        <v/>
      </c>
      <c r="C527" s="89"/>
      <c r="D527" s="89"/>
      <c r="E527" s="89"/>
      <c r="F527" s="89"/>
      <c r="G527" s="89"/>
      <c r="H527" s="89"/>
      <c r="I527" s="93"/>
      <c r="J527" s="93"/>
      <c r="K527" s="93"/>
      <c r="L527" s="93"/>
      <c r="M527" s="94">
        <f>I527+J527+K527+MYCS8[[#This Row],[Non contractual commitments]]</f>
        <v>0</v>
      </c>
      <c r="N527" s="93"/>
      <c r="O527" s="93"/>
      <c r="P527" s="93"/>
      <c r="Q527" s="93"/>
      <c r="R527" s="93"/>
      <c r="S527" s="89"/>
      <c r="T527" s="89"/>
      <c r="U527" s="96"/>
    </row>
    <row r="528" spans="1:21" ht="21" x14ac:dyDescent="0.45">
      <c r="A528" s="89"/>
      <c r="B528" s="90" t="str">
        <f ca="1">IFERROR(OFFSET(DC[[#Headers],[Code Project]],MATCH(MYCS8[[#This Row],[Project Code and Name ]],DC[Code Project],0),-3),"")</f>
        <v/>
      </c>
      <c r="C528" s="89"/>
      <c r="D528" s="89"/>
      <c r="E528" s="89"/>
      <c r="F528" s="89"/>
      <c r="G528" s="89"/>
      <c r="H528" s="89"/>
      <c r="I528" s="93"/>
      <c r="J528" s="93"/>
      <c r="K528" s="93"/>
      <c r="L528" s="93"/>
      <c r="M528" s="94">
        <f>I528+J528+K528+MYCS8[[#This Row],[Non contractual commitments]]</f>
        <v>0</v>
      </c>
      <c r="N528" s="93"/>
      <c r="O528" s="93"/>
      <c r="P528" s="93"/>
      <c r="Q528" s="93"/>
      <c r="R528" s="93"/>
      <c r="S528" s="89"/>
      <c r="T528" s="89"/>
      <c r="U528" s="96"/>
    </row>
    <row r="529" spans="1:21" ht="21" x14ac:dyDescent="0.45">
      <c r="A529" s="89"/>
      <c r="B529" s="90" t="str">
        <f ca="1">IFERROR(OFFSET(DC[[#Headers],[Code Project]],MATCH(MYCS8[[#This Row],[Project Code and Name ]],DC[Code Project],0),-3),"")</f>
        <v/>
      </c>
      <c r="C529" s="89"/>
      <c r="D529" s="89"/>
      <c r="E529" s="89"/>
      <c r="F529" s="89"/>
      <c r="G529" s="89"/>
      <c r="H529" s="89"/>
      <c r="I529" s="93"/>
      <c r="J529" s="93"/>
      <c r="K529" s="93"/>
      <c r="L529" s="93"/>
      <c r="M529" s="94">
        <f>I529+J529+K529+MYCS8[[#This Row],[Non contractual commitments]]</f>
        <v>0</v>
      </c>
      <c r="N529" s="93"/>
      <c r="O529" s="93"/>
      <c r="P529" s="93"/>
      <c r="Q529" s="93"/>
      <c r="R529" s="93"/>
      <c r="S529" s="89"/>
      <c r="T529" s="89"/>
      <c r="U529" s="96"/>
    </row>
    <row r="530" spans="1:21" ht="21" x14ac:dyDescent="0.45">
      <c r="A530" s="89"/>
      <c r="B530" s="90" t="str">
        <f ca="1">IFERROR(OFFSET(DC[[#Headers],[Code Project]],MATCH(MYCS8[[#This Row],[Project Code and Name ]],DC[Code Project],0),-3),"")</f>
        <v/>
      </c>
      <c r="C530" s="89"/>
      <c r="D530" s="89"/>
      <c r="E530" s="89"/>
      <c r="F530" s="89"/>
      <c r="G530" s="89"/>
      <c r="H530" s="89"/>
      <c r="I530" s="93"/>
      <c r="J530" s="93"/>
      <c r="K530" s="93"/>
      <c r="L530" s="93"/>
      <c r="M530" s="94">
        <f>I530+J530+K530+MYCS8[[#This Row],[Non contractual commitments]]</f>
        <v>0</v>
      </c>
      <c r="N530" s="93"/>
      <c r="O530" s="93"/>
      <c r="P530" s="93"/>
      <c r="Q530" s="93"/>
      <c r="R530" s="93"/>
      <c r="S530" s="89"/>
      <c r="T530" s="89"/>
      <c r="U530" s="96"/>
    </row>
    <row r="531" spans="1:21" ht="21" x14ac:dyDescent="0.45">
      <c r="A531" s="89"/>
      <c r="B531" s="90" t="str">
        <f ca="1">IFERROR(OFFSET(DC[[#Headers],[Code Project]],MATCH(MYCS8[[#This Row],[Project Code and Name ]],DC[Code Project],0),-3),"")</f>
        <v/>
      </c>
      <c r="C531" s="89"/>
      <c r="D531" s="89"/>
      <c r="E531" s="89"/>
      <c r="F531" s="89"/>
      <c r="G531" s="89"/>
      <c r="H531" s="89"/>
      <c r="I531" s="93"/>
      <c r="J531" s="93"/>
      <c r="K531" s="93"/>
      <c r="L531" s="93"/>
      <c r="M531" s="94">
        <f>I531+J531+K531+MYCS8[[#This Row],[Non contractual commitments]]</f>
        <v>0</v>
      </c>
      <c r="N531" s="93"/>
      <c r="O531" s="93"/>
      <c r="P531" s="93"/>
      <c r="Q531" s="93"/>
      <c r="R531" s="93"/>
      <c r="S531" s="89"/>
      <c r="T531" s="89"/>
      <c r="U531" s="96"/>
    </row>
    <row r="532" spans="1:21" ht="21" x14ac:dyDescent="0.45">
      <c r="A532" s="89"/>
      <c r="B532" s="90" t="str">
        <f ca="1">IFERROR(OFFSET(DC[[#Headers],[Code Project]],MATCH(MYCS8[[#This Row],[Project Code and Name ]],DC[Code Project],0),-3),"")</f>
        <v/>
      </c>
      <c r="C532" s="89"/>
      <c r="D532" s="89"/>
      <c r="E532" s="89"/>
      <c r="F532" s="89"/>
      <c r="G532" s="89"/>
      <c r="H532" s="89"/>
      <c r="I532" s="93"/>
      <c r="J532" s="93"/>
      <c r="K532" s="93"/>
      <c r="L532" s="93"/>
      <c r="M532" s="94">
        <f>I532+J532+K532+MYCS8[[#This Row],[Non contractual commitments]]</f>
        <v>0</v>
      </c>
      <c r="N532" s="93"/>
      <c r="O532" s="93"/>
      <c r="P532" s="93"/>
      <c r="Q532" s="93"/>
      <c r="R532" s="93"/>
      <c r="S532" s="89"/>
      <c r="T532" s="89"/>
      <c r="U532" s="96"/>
    </row>
    <row r="533" spans="1:21" ht="21" x14ac:dyDescent="0.45">
      <c r="A533" s="89"/>
      <c r="B533" s="90" t="str">
        <f ca="1">IFERROR(OFFSET(DC[[#Headers],[Code Project]],MATCH(MYCS8[[#This Row],[Project Code and Name ]],DC[Code Project],0),-3),"")</f>
        <v/>
      </c>
      <c r="C533" s="89"/>
      <c r="D533" s="89"/>
      <c r="E533" s="89"/>
      <c r="F533" s="89"/>
      <c r="G533" s="89"/>
      <c r="H533" s="89"/>
      <c r="I533" s="93"/>
      <c r="J533" s="93"/>
      <c r="K533" s="93"/>
      <c r="L533" s="93"/>
      <c r="M533" s="94">
        <f>I533+J533+K533+MYCS8[[#This Row],[Non contractual commitments]]</f>
        <v>0</v>
      </c>
      <c r="N533" s="93"/>
      <c r="O533" s="93"/>
      <c r="P533" s="93"/>
      <c r="Q533" s="93"/>
      <c r="R533" s="93"/>
      <c r="S533" s="89"/>
      <c r="T533" s="89"/>
      <c r="U533" s="96"/>
    </row>
    <row r="534" spans="1:21" ht="21" x14ac:dyDescent="0.45">
      <c r="A534" s="89"/>
      <c r="B534" s="90" t="str">
        <f ca="1">IFERROR(OFFSET(DC[[#Headers],[Code Project]],MATCH(MYCS8[[#This Row],[Project Code and Name ]],DC[Code Project],0),-3),"")</f>
        <v/>
      </c>
      <c r="C534" s="89"/>
      <c r="D534" s="89"/>
      <c r="E534" s="89"/>
      <c r="F534" s="89"/>
      <c r="G534" s="89"/>
      <c r="H534" s="89"/>
      <c r="I534" s="93"/>
      <c r="J534" s="93"/>
      <c r="K534" s="93"/>
      <c r="L534" s="93"/>
      <c r="M534" s="94">
        <f>I534+J534+K534+MYCS8[[#This Row],[Non contractual commitments]]</f>
        <v>0</v>
      </c>
      <c r="N534" s="93"/>
      <c r="O534" s="93"/>
      <c r="P534" s="93"/>
      <c r="Q534" s="93"/>
      <c r="R534" s="93"/>
      <c r="S534" s="89"/>
      <c r="T534" s="89"/>
      <c r="U534" s="96"/>
    </row>
    <row r="535" spans="1:21" ht="21" x14ac:dyDescent="0.45">
      <c r="A535" s="89"/>
      <c r="B535" s="90" t="str">
        <f ca="1">IFERROR(OFFSET(DC[[#Headers],[Code Project]],MATCH(MYCS8[[#This Row],[Project Code and Name ]],DC[Code Project],0),-3),"")</f>
        <v/>
      </c>
      <c r="C535" s="89"/>
      <c r="D535" s="89"/>
      <c r="E535" s="89"/>
      <c r="F535" s="89"/>
      <c r="G535" s="89"/>
      <c r="H535" s="89"/>
      <c r="I535" s="93"/>
      <c r="J535" s="93"/>
      <c r="K535" s="93"/>
      <c r="L535" s="93"/>
      <c r="M535" s="94">
        <f>I535+J535+K535+MYCS8[[#This Row],[Non contractual commitments]]</f>
        <v>0</v>
      </c>
      <c r="N535" s="93"/>
      <c r="O535" s="93"/>
      <c r="P535" s="93"/>
      <c r="Q535" s="93"/>
      <c r="R535" s="93"/>
      <c r="S535" s="89"/>
      <c r="T535" s="89"/>
      <c r="U535" s="96"/>
    </row>
    <row r="536" spans="1:21" ht="21" x14ac:dyDescent="0.45">
      <c r="A536" s="89"/>
      <c r="B536" s="90" t="str">
        <f ca="1">IFERROR(OFFSET(DC[[#Headers],[Code Project]],MATCH(MYCS8[[#This Row],[Project Code and Name ]],DC[Code Project],0),-3),"")</f>
        <v/>
      </c>
      <c r="C536" s="89"/>
      <c r="D536" s="89"/>
      <c r="E536" s="89"/>
      <c r="F536" s="89"/>
      <c r="G536" s="89"/>
      <c r="H536" s="89"/>
      <c r="I536" s="93"/>
      <c r="J536" s="93"/>
      <c r="K536" s="93"/>
      <c r="L536" s="93"/>
      <c r="M536" s="94">
        <f>I536+J536+K536+MYCS8[[#This Row],[Non contractual commitments]]</f>
        <v>0</v>
      </c>
      <c r="N536" s="93"/>
      <c r="O536" s="93"/>
      <c r="P536" s="93"/>
      <c r="Q536" s="93"/>
      <c r="R536" s="93"/>
      <c r="S536" s="89"/>
      <c r="T536" s="89"/>
      <c r="U536" s="96"/>
    </row>
    <row r="537" spans="1:21" ht="21" x14ac:dyDescent="0.45">
      <c r="A537" s="89"/>
      <c r="B537" s="90" t="str">
        <f ca="1">IFERROR(OFFSET(DC[[#Headers],[Code Project]],MATCH(MYCS8[[#This Row],[Project Code and Name ]],DC[Code Project],0),-3),"")</f>
        <v/>
      </c>
      <c r="C537" s="89"/>
      <c r="D537" s="89"/>
      <c r="E537" s="89"/>
      <c r="F537" s="89"/>
      <c r="G537" s="89"/>
      <c r="H537" s="89"/>
      <c r="I537" s="93"/>
      <c r="J537" s="93"/>
      <c r="K537" s="93"/>
      <c r="L537" s="93"/>
      <c r="M537" s="94">
        <f>I537+J537+K537+MYCS8[[#This Row],[Non contractual commitments]]</f>
        <v>0</v>
      </c>
      <c r="N537" s="93"/>
      <c r="O537" s="93"/>
      <c r="P537" s="93"/>
      <c r="Q537" s="93"/>
      <c r="R537" s="93"/>
      <c r="S537" s="89"/>
      <c r="T537" s="89"/>
      <c r="U537" s="96"/>
    </row>
    <row r="538" spans="1:21" ht="21" x14ac:dyDescent="0.45">
      <c r="A538" s="89"/>
      <c r="B538" s="90" t="str">
        <f ca="1">IFERROR(OFFSET(DC[[#Headers],[Code Project]],MATCH(MYCS8[[#This Row],[Project Code and Name ]],DC[Code Project],0),-3),"")</f>
        <v/>
      </c>
      <c r="C538" s="89"/>
      <c r="D538" s="89"/>
      <c r="E538" s="89"/>
      <c r="F538" s="89"/>
      <c r="G538" s="89"/>
      <c r="H538" s="89"/>
      <c r="I538" s="93"/>
      <c r="J538" s="93"/>
      <c r="K538" s="93"/>
      <c r="L538" s="93"/>
      <c r="M538" s="94">
        <f>I538+J538+K538+MYCS8[[#This Row],[Non contractual commitments]]</f>
        <v>0</v>
      </c>
      <c r="N538" s="93"/>
      <c r="O538" s="93"/>
      <c r="P538" s="93"/>
      <c r="Q538" s="93"/>
      <c r="R538" s="93"/>
      <c r="S538" s="89"/>
      <c r="T538" s="89"/>
      <c r="U538" s="96"/>
    </row>
    <row r="539" spans="1:21" ht="21" x14ac:dyDescent="0.45">
      <c r="A539" s="89"/>
      <c r="B539" s="90" t="str">
        <f ca="1">IFERROR(OFFSET(DC[[#Headers],[Code Project]],MATCH(MYCS8[[#This Row],[Project Code and Name ]],DC[Code Project],0),-3),"")</f>
        <v/>
      </c>
      <c r="C539" s="89"/>
      <c r="D539" s="89"/>
      <c r="E539" s="89"/>
      <c r="F539" s="89"/>
      <c r="G539" s="89"/>
      <c r="H539" s="89"/>
      <c r="I539" s="93"/>
      <c r="J539" s="93"/>
      <c r="K539" s="93"/>
      <c r="L539" s="93"/>
      <c r="M539" s="94">
        <f>I539+J539+K539+MYCS8[[#This Row],[Non contractual commitments]]</f>
        <v>0</v>
      </c>
      <c r="N539" s="93"/>
      <c r="O539" s="93"/>
      <c r="P539" s="93"/>
      <c r="Q539" s="93"/>
      <c r="R539" s="93"/>
      <c r="S539" s="89"/>
      <c r="T539" s="89"/>
      <c r="U539" s="96"/>
    </row>
    <row r="540" spans="1:21" ht="21" x14ac:dyDescent="0.45">
      <c r="A540" s="89"/>
      <c r="B540" s="90" t="str">
        <f ca="1">IFERROR(OFFSET(DC[[#Headers],[Code Project]],MATCH(MYCS8[[#This Row],[Project Code and Name ]],DC[Code Project],0),-3),"")</f>
        <v/>
      </c>
      <c r="C540" s="89"/>
      <c r="D540" s="89"/>
      <c r="E540" s="89"/>
      <c r="F540" s="89"/>
      <c r="G540" s="89"/>
      <c r="H540" s="89"/>
      <c r="I540" s="93"/>
      <c r="J540" s="93"/>
      <c r="K540" s="93"/>
      <c r="L540" s="93"/>
      <c r="M540" s="94">
        <f>I540+J540+K540+MYCS8[[#This Row],[Non contractual commitments]]</f>
        <v>0</v>
      </c>
      <c r="N540" s="93"/>
      <c r="O540" s="93"/>
      <c r="P540" s="93"/>
      <c r="Q540" s="93"/>
      <c r="R540" s="93"/>
      <c r="S540" s="89"/>
      <c r="T540" s="89"/>
      <c r="U540" s="96"/>
    </row>
    <row r="541" spans="1:21" ht="21" x14ac:dyDescent="0.45">
      <c r="A541" s="89"/>
      <c r="B541" s="90" t="str">
        <f ca="1">IFERROR(OFFSET(DC[[#Headers],[Code Project]],MATCH(MYCS8[[#This Row],[Project Code and Name ]],DC[Code Project],0),-3),"")</f>
        <v/>
      </c>
      <c r="C541" s="89"/>
      <c r="D541" s="89"/>
      <c r="E541" s="89"/>
      <c r="F541" s="89"/>
      <c r="G541" s="89"/>
      <c r="H541" s="89"/>
      <c r="I541" s="93"/>
      <c r="J541" s="93"/>
      <c r="K541" s="93"/>
      <c r="L541" s="93"/>
      <c r="M541" s="94">
        <f>I541+J541+K541+MYCS8[[#This Row],[Non contractual commitments]]</f>
        <v>0</v>
      </c>
      <c r="N541" s="93"/>
      <c r="O541" s="93"/>
      <c r="P541" s="93"/>
      <c r="Q541" s="93"/>
      <c r="R541" s="93"/>
      <c r="S541" s="89"/>
      <c r="T541" s="89"/>
      <c r="U541" s="96"/>
    </row>
    <row r="542" spans="1:21" ht="21" x14ac:dyDescent="0.45">
      <c r="A542" s="89"/>
      <c r="B542" s="90" t="str">
        <f ca="1">IFERROR(OFFSET(DC[[#Headers],[Code Project]],MATCH(MYCS8[[#This Row],[Project Code and Name ]],DC[Code Project],0),-3),"")</f>
        <v/>
      </c>
      <c r="C542" s="89"/>
      <c r="D542" s="89"/>
      <c r="E542" s="89"/>
      <c r="F542" s="89"/>
      <c r="G542" s="89"/>
      <c r="H542" s="89"/>
      <c r="I542" s="93"/>
      <c r="J542" s="93"/>
      <c r="K542" s="93"/>
      <c r="L542" s="93"/>
      <c r="M542" s="94">
        <f>I542+J542+K542+MYCS8[[#This Row],[Non contractual commitments]]</f>
        <v>0</v>
      </c>
      <c r="N542" s="93"/>
      <c r="O542" s="93"/>
      <c r="P542" s="93"/>
      <c r="Q542" s="93"/>
      <c r="R542" s="93"/>
      <c r="S542" s="89"/>
      <c r="T542" s="89"/>
      <c r="U542" s="96"/>
    </row>
    <row r="543" spans="1:21" ht="21" x14ac:dyDescent="0.45">
      <c r="A543" s="89"/>
      <c r="B543" s="90" t="str">
        <f ca="1">IFERROR(OFFSET(DC[[#Headers],[Code Project]],MATCH(MYCS8[[#This Row],[Project Code and Name ]],DC[Code Project],0),-3),"")</f>
        <v/>
      </c>
      <c r="C543" s="89"/>
      <c r="D543" s="89"/>
      <c r="E543" s="89"/>
      <c r="F543" s="89"/>
      <c r="G543" s="89"/>
      <c r="H543" s="89"/>
      <c r="I543" s="93"/>
      <c r="J543" s="93"/>
      <c r="K543" s="93"/>
      <c r="L543" s="93"/>
      <c r="M543" s="94">
        <f>I543+J543+K543+MYCS8[[#This Row],[Non contractual commitments]]</f>
        <v>0</v>
      </c>
      <c r="N543" s="93"/>
      <c r="O543" s="93"/>
      <c r="P543" s="93"/>
      <c r="Q543" s="93"/>
      <c r="R543" s="93"/>
      <c r="S543" s="89"/>
      <c r="T543" s="89"/>
      <c r="U543" s="96"/>
    </row>
    <row r="544" spans="1:21" ht="21" x14ac:dyDescent="0.45">
      <c r="A544" s="89"/>
      <c r="B544" s="90" t="str">
        <f ca="1">IFERROR(OFFSET(DC[[#Headers],[Code Project]],MATCH(MYCS8[[#This Row],[Project Code and Name ]],DC[Code Project],0),-3),"")</f>
        <v/>
      </c>
      <c r="C544" s="89"/>
      <c r="D544" s="89"/>
      <c r="E544" s="89"/>
      <c r="F544" s="89"/>
      <c r="G544" s="89"/>
      <c r="H544" s="89"/>
      <c r="I544" s="93"/>
      <c r="J544" s="93"/>
      <c r="K544" s="93"/>
      <c r="L544" s="93"/>
      <c r="M544" s="94">
        <f>I544+J544+K544+MYCS8[[#This Row],[Non contractual commitments]]</f>
        <v>0</v>
      </c>
      <c r="N544" s="93"/>
      <c r="O544" s="93"/>
      <c r="P544" s="93"/>
      <c r="Q544" s="93"/>
      <c r="R544" s="93"/>
      <c r="S544" s="89"/>
      <c r="T544" s="89"/>
      <c r="U544" s="96"/>
    </row>
    <row r="545" spans="1:21" ht="21" x14ac:dyDescent="0.45">
      <c r="A545" s="89"/>
      <c r="B545" s="90" t="str">
        <f ca="1">IFERROR(OFFSET(DC[[#Headers],[Code Project]],MATCH(MYCS8[[#This Row],[Project Code and Name ]],DC[Code Project],0),-3),"")</f>
        <v/>
      </c>
      <c r="C545" s="89"/>
      <c r="D545" s="89"/>
      <c r="E545" s="89"/>
      <c r="F545" s="89"/>
      <c r="G545" s="89"/>
      <c r="H545" s="89"/>
      <c r="I545" s="93"/>
      <c r="J545" s="93"/>
      <c r="K545" s="93"/>
      <c r="L545" s="93"/>
      <c r="M545" s="94">
        <f>I545+J545+K545+MYCS8[[#This Row],[Non contractual commitments]]</f>
        <v>0</v>
      </c>
      <c r="N545" s="93"/>
      <c r="O545" s="93"/>
      <c r="P545" s="93"/>
      <c r="Q545" s="93"/>
      <c r="R545" s="93"/>
      <c r="S545" s="89"/>
      <c r="T545" s="89"/>
      <c r="U545" s="96"/>
    </row>
    <row r="546" spans="1:21" ht="21" x14ac:dyDescent="0.45">
      <c r="A546" s="89"/>
      <c r="B546" s="90" t="str">
        <f ca="1">IFERROR(OFFSET(DC[[#Headers],[Code Project]],MATCH(MYCS8[[#This Row],[Project Code and Name ]],DC[Code Project],0),-3),"")</f>
        <v/>
      </c>
      <c r="C546" s="89"/>
      <c r="D546" s="89"/>
      <c r="E546" s="89"/>
      <c r="F546" s="89"/>
      <c r="G546" s="89"/>
      <c r="H546" s="89"/>
      <c r="I546" s="93"/>
      <c r="J546" s="93"/>
      <c r="K546" s="93"/>
      <c r="L546" s="93"/>
      <c r="M546" s="94">
        <f>I546+J546+K546+MYCS8[[#This Row],[Non contractual commitments]]</f>
        <v>0</v>
      </c>
      <c r="N546" s="93"/>
      <c r="O546" s="93"/>
      <c r="P546" s="93"/>
      <c r="Q546" s="93"/>
      <c r="R546" s="93"/>
      <c r="S546" s="89"/>
      <c r="T546" s="89"/>
      <c r="U546" s="96"/>
    </row>
    <row r="547" spans="1:21" ht="21" x14ac:dyDescent="0.45">
      <c r="A547" s="89"/>
      <c r="B547" s="90" t="str">
        <f ca="1">IFERROR(OFFSET(DC[[#Headers],[Code Project]],MATCH(MYCS8[[#This Row],[Project Code and Name ]],DC[Code Project],0),-3),"")</f>
        <v/>
      </c>
      <c r="C547" s="89"/>
      <c r="D547" s="89"/>
      <c r="E547" s="89"/>
      <c r="F547" s="89"/>
      <c r="G547" s="89"/>
      <c r="H547" s="89"/>
      <c r="I547" s="93"/>
      <c r="J547" s="93"/>
      <c r="K547" s="93"/>
      <c r="L547" s="93"/>
      <c r="M547" s="94">
        <f>I547+J547+K547+MYCS8[[#This Row],[Non contractual commitments]]</f>
        <v>0</v>
      </c>
      <c r="N547" s="93"/>
      <c r="O547" s="93"/>
      <c r="P547" s="93"/>
      <c r="Q547" s="93"/>
      <c r="R547" s="93"/>
      <c r="S547" s="89"/>
      <c r="T547" s="89"/>
      <c r="U547" s="96"/>
    </row>
    <row r="548" spans="1:21" ht="21" x14ac:dyDescent="0.45">
      <c r="A548" s="89"/>
      <c r="B548" s="90" t="str">
        <f ca="1">IFERROR(OFFSET(DC[[#Headers],[Code Project]],MATCH(MYCS8[[#This Row],[Project Code and Name ]],DC[Code Project],0),-3),"")</f>
        <v/>
      </c>
      <c r="C548" s="89"/>
      <c r="D548" s="89"/>
      <c r="E548" s="89"/>
      <c r="F548" s="89"/>
      <c r="G548" s="89"/>
      <c r="H548" s="89"/>
      <c r="I548" s="93"/>
      <c r="J548" s="93"/>
      <c r="K548" s="93"/>
      <c r="L548" s="93"/>
      <c r="M548" s="94">
        <f>I548+J548+K548+MYCS8[[#This Row],[Non contractual commitments]]</f>
        <v>0</v>
      </c>
      <c r="N548" s="93"/>
      <c r="O548" s="93"/>
      <c r="P548" s="93"/>
      <c r="Q548" s="93"/>
      <c r="R548" s="93"/>
      <c r="S548" s="89"/>
      <c r="T548" s="89"/>
      <c r="U548" s="96"/>
    </row>
    <row r="549" spans="1:21" ht="21" x14ac:dyDescent="0.45">
      <c r="A549" s="89"/>
      <c r="B549" s="90" t="str">
        <f ca="1">IFERROR(OFFSET(DC[[#Headers],[Code Project]],MATCH(MYCS8[[#This Row],[Project Code and Name ]],DC[Code Project],0),-3),"")</f>
        <v/>
      </c>
      <c r="C549" s="89"/>
      <c r="D549" s="89"/>
      <c r="E549" s="89"/>
      <c r="F549" s="89"/>
      <c r="G549" s="89"/>
      <c r="H549" s="89"/>
      <c r="I549" s="93"/>
      <c r="J549" s="93"/>
      <c r="K549" s="93"/>
      <c r="L549" s="93"/>
      <c r="M549" s="94">
        <f>I549+J549+K549+MYCS8[[#This Row],[Non contractual commitments]]</f>
        <v>0</v>
      </c>
      <c r="N549" s="93"/>
      <c r="O549" s="93"/>
      <c r="P549" s="93"/>
      <c r="Q549" s="93"/>
      <c r="R549" s="93"/>
      <c r="S549" s="89"/>
      <c r="T549" s="89"/>
      <c r="U549" s="96"/>
    </row>
    <row r="550" spans="1:21" ht="21" x14ac:dyDescent="0.45">
      <c r="A550" s="89"/>
      <c r="B550" s="90" t="str">
        <f ca="1">IFERROR(OFFSET(DC[[#Headers],[Code Project]],MATCH(MYCS8[[#This Row],[Project Code and Name ]],DC[Code Project],0),-3),"")</f>
        <v/>
      </c>
      <c r="C550" s="89"/>
      <c r="D550" s="89"/>
      <c r="E550" s="89"/>
      <c r="F550" s="89"/>
      <c r="G550" s="89"/>
      <c r="H550" s="89"/>
      <c r="I550" s="93"/>
      <c r="J550" s="93"/>
      <c r="K550" s="93"/>
      <c r="L550" s="93"/>
      <c r="M550" s="94">
        <f>I550+J550+K550+MYCS8[[#This Row],[Non contractual commitments]]</f>
        <v>0</v>
      </c>
      <c r="N550" s="93"/>
      <c r="O550" s="93"/>
      <c r="P550" s="93"/>
      <c r="Q550" s="93"/>
      <c r="R550" s="93"/>
      <c r="S550" s="89"/>
      <c r="T550" s="89"/>
      <c r="U550" s="96"/>
    </row>
    <row r="551" spans="1:21" ht="21" x14ac:dyDescent="0.45">
      <c r="A551" s="89"/>
      <c r="B551" s="90" t="str">
        <f ca="1">IFERROR(OFFSET(DC[[#Headers],[Code Project]],MATCH(MYCS8[[#This Row],[Project Code and Name ]],DC[Code Project],0),-3),"")</f>
        <v/>
      </c>
      <c r="C551" s="89"/>
      <c r="D551" s="89"/>
      <c r="E551" s="89"/>
      <c r="F551" s="89"/>
      <c r="G551" s="89"/>
      <c r="H551" s="89"/>
      <c r="I551" s="93"/>
      <c r="J551" s="93"/>
      <c r="K551" s="93"/>
      <c r="L551" s="93"/>
      <c r="M551" s="94">
        <f>I551+J551+K551+MYCS8[[#This Row],[Non contractual commitments]]</f>
        <v>0</v>
      </c>
      <c r="N551" s="93"/>
      <c r="O551" s="93"/>
      <c r="P551" s="93"/>
      <c r="Q551" s="93"/>
      <c r="R551" s="93"/>
      <c r="S551" s="89"/>
      <c r="T551" s="89"/>
      <c r="U551" s="96"/>
    </row>
    <row r="552" spans="1:21" ht="21" x14ac:dyDescent="0.45">
      <c r="A552" s="89"/>
      <c r="B552" s="90" t="str">
        <f ca="1">IFERROR(OFFSET(DC[[#Headers],[Code Project]],MATCH(MYCS8[[#This Row],[Project Code and Name ]],DC[Code Project],0),-3),"")</f>
        <v/>
      </c>
      <c r="C552" s="89"/>
      <c r="D552" s="89"/>
      <c r="E552" s="89"/>
      <c r="F552" s="89"/>
      <c r="G552" s="89"/>
      <c r="H552" s="89"/>
      <c r="I552" s="93"/>
      <c r="J552" s="93"/>
      <c r="K552" s="93"/>
      <c r="L552" s="93"/>
      <c r="M552" s="94">
        <f>I552+J552+K552+MYCS8[[#This Row],[Non contractual commitments]]</f>
        <v>0</v>
      </c>
      <c r="N552" s="93"/>
      <c r="O552" s="93"/>
      <c r="P552" s="93"/>
      <c r="Q552" s="93"/>
      <c r="R552" s="93"/>
      <c r="S552" s="89"/>
      <c r="T552" s="89"/>
      <c r="U552" s="96"/>
    </row>
    <row r="553" spans="1:21" ht="21" x14ac:dyDescent="0.45">
      <c r="A553" s="89"/>
      <c r="B553" s="90" t="str">
        <f ca="1">IFERROR(OFFSET(DC[[#Headers],[Code Project]],MATCH(MYCS8[[#This Row],[Project Code and Name ]],DC[Code Project],0),-3),"")</f>
        <v/>
      </c>
      <c r="C553" s="89"/>
      <c r="D553" s="89"/>
      <c r="E553" s="89"/>
      <c r="F553" s="89"/>
      <c r="G553" s="89"/>
      <c r="H553" s="89"/>
      <c r="I553" s="93"/>
      <c r="J553" s="93"/>
      <c r="K553" s="93"/>
      <c r="L553" s="93"/>
      <c r="M553" s="94">
        <f>I553+J553+K553+MYCS8[[#This Row],[Non contractual commitments]]</f>
        <v>0</v>
      </c>
      <c r="N553" s="93"/>
      <c r="O553" s="93"/>
      <c r="P553" s="93"/>
      <c r="Q553" s="93"/>
      <c r="R553" s="93"/>
      <c r="S553" s="89"/>
      <c r="T553" s="89"/>
      <c r="U553" s="96"/>
    </row>
    <row r="554" spans="1:21" ht="21" x14ac:dyDescent="0.45">
      <c r="A554" s="89"/>
      <c r="B554" s="90" t="str">
        <f ca="1">IFERROR(OFFSET(DC[[#Headers],[Code Project]],MATCH(MYCS8[[#This Row],[Project Code and Name ]],DC[Code Project],0),-3),"")</f>
        <v/>
      </c>
      <c r="C554" s="89"/>
      <c r="D554" s="89"/>
      <c r="E554" s="89"/>
      <c r="F554" s="89"/>
      <c r="G554" s="89"/>
      <c r="H554" s="89"/>
      <c r="I554" s="93"/>
      <c r="J554" s="93"/>
      <c r="K554" s="93"/>
      <c r="L554" s="93"/>
      <c r="M554" s="94">
        <f>I554+J554+K554+MYCS8[[#This Row],[Non contractual commitments]]</f>
        <v>0</v>
      </c>
      <c r="N554" s="93"/>
      <c r="O554" s="93"/>
      <c r="P554" s="93"/>
      <c r="Q554" s="93"/>
      <c r="R554" s="93"/>
      <c r="S554" s="89"/>
      <c r="T554" s="89"/>
      <c r="U554" s="96"/>
    </row>
    <row r="555" spans="1:21" ht="21" x14ac:dyDescent="0.45">
      <c r="A555" s="89"/>
      <c r="B555" s="90" t="str">
        <f ca="1">IFERROR(OFFSET(DC[[#Headers],[Code Project]],MATCH(MYCS8[[#This Row],[Project Code and Name ]],DC[Code Project],0),-3),"")</f>
        <v/>
      </c>
      <c r="C555" s="89"/>
      <c r="D555" s="89"/>
      <c r="E555" s="89"/>
      <c r="F555" s="89"/>
      <c r="G555" s="89"/>
      <c r="H555" s="89"/>
      <c r="I555" s="93"/>
      <c r="J555" s="93"/>
      <c r="K555" s="93"/>
      <c r="L555" s="93"/>
      <c r="M555" s="94">
        <f>I555+J555+K555+MYCS8[[#This Row],[Non contractual commitments]]</f>
        <v>0</v>
      </c>
      <c r="N555" s="93"/>
      <c r="O555" s="93"/>
      <c r="P555" s="93"/>
      <c r="Q555" s="93"/>
      <c r="R555" s="93"/>
      <c r="S555" s="89"/>
      <c r="T555" s="89"/>
      <c r="U555" s="96"/>
    </row>
    <row r="556" spans="1:21" ht="21" x14ac:dyDescent="0.45">
      <c r="A556" s="89"/>
      <c r="B556" s="90" t="str">
        <f ca="1">IFERROR(OFFSET(DC[[#Headers],[Code Project]],MATCH(MYCS8[[#This Row],[Project Code and Name ]],DC[Code Project],0),-3),"")</f>
        <v/>
      </c>
      <c r="C556" s="89"/>
      <c r="D556" s="89"/>
      <c r="E556" s="89"/>
      <c r="F556" s="89"/>
      <c r="G556" s="89"/>
      <c r="H556" s="89"/>
      <c r="I556" s="93"/>
      <c r="J556" s="93"/>
      <c r="K556" s="93"/>
      <c r="L556" s="93"/>
      <c r="M556" s="94">
        <f>I556+J556+K556+MYCS8[[#This Row],[Non contractual commitments]]</f>
        <v>0</v>
      </c>
      <c r="N556" s="93"/>
      <c r="O556" s="93"/>
      <c r="P556" s="93"/>
      <c r="Q556" s="93"/>
      <c r="R556" s="93"/>
      <c r="S556" s="89"/>
      <c r="T556" s="89"/>
      <c r="U556" s="96"/>
    </row>
    <row r="557" spans="1:21" ht="21" x14ac:dyDescent="0.45">
      <c r="A557" s="89"/>
      <c r="B557" s="90" t="str">
        <f ca="1">IFERROR(OFFSET(DC[[#Headers],[Code Project]],MATCH(MYCS8[[#This Row],[Project Code and Name ]],DC[Code Project],0),-3),"")</f>
        <v/>
      </c>
      <c r="C557" s="89"/>
      <c r="D557" s="89"/>
      <c r="E557" s="89"/>
      <c r="F557" s="89"/>
      <c r="G557" s="89"/>
      <c r="H557" s="89"/>
      <c r="I557" s="93"/>
      <c r="J557" s="93"/>
      <c r="K557" s="93"/>
      <c r="L557" s="93"/>
      <c r="M557" s="94">
        <f>I557+J557+K557+MYCS8[[#This Row],[Non contractual commitments]]</f>
        <v>0</v>
      </c>
      <c r="N557" s="93"/>
      <c r="O557" s="93"/>
      <c r="P557" s="93"/>
      <c r="Q557" s="93"/>
      <c r="R557" s="93"/>
      <c r="S557" s="89"/>
      <c r="T557" s="89"/>
      <c r="U557" s="96"/>
    </row>
    <row r="558" spans="1:21" ht="21" x14ac:dyDescent="0.45">
      <c r="A558" s="89"/>
      <c r="B558" s="90" t="str">
        <f ca="1">IFERROR(OFFSET(DC[[#Headers],[Code Project]],MATCH(MYCS8[[#This Row],[Project Code and Name ]],DC[Code Project],0),-3),"")</f>
        <v/>
      </c>
      <c r="C558" s="89"/>
      <c r="D558" s="89"/>
      <c r="E558" s="89"/>
      <c r="F558" s="89"/>
      <c r="G558" s="89"/>
      <c r="H558" s="89"/>
      <c r="I558" s="93"/>
      <c r="J558" s="93"/>
      <c r="K558" s="93"/>
      <c r="L558" s="93"/>
      <c r="M558" s="94">
        <f>I558+J558+K558+MYCS8[[#This Row],[Non contractual commitments]]</f>
        <v>0</v>
      </c>
      <c r="N558" s="93"/>
      <c r="O558" s="93"/>
      <c r="P558" s="93"/>
      <c r="Q558" s="93"/>
      <c r="R558" s="93"/>
      <c r="S558" s="89"/>
      <c r="T558" s="89"/>
      <c r="U558" s="96"/>
    </row>
    <row r="559" spans="1:21" ht="21" x14ac:dyDescent="0.45">
      <c r="A559" s="89"/>
      <c r="B559" s="90" t="str">
        <f ca="1">IFERROR(OFFSET(DC[[#Headers],[Code Project]],MATCH(MYCS8[[#This Row],[Project Code and Name ]],DC[Code Project],0),-3),"")</f>
        <v/>
      </c>
      <c r="C559" s="89"/>
      <c r="D559" s="89"/>
      <c r="E559" s="89"/>
      <c r="F559" s="89"/>
      <c r="G559" s="89"/>
      <c r="H559" s="89"/>
      <c r="I559" s="93"/>
      <c r="J559" s="93"/>
      <c r="K559" s="93"/>
      <c r="L559" s="93"/>
      <c r="M559" s="94">
        <f>I559+J559+K559+MYCS8[[#This Row],[Non contractual commitments]]</f>
        <v>0</v>
      </c>
      <c r="N559" s="93"/>
      <c r="O559" s="93"/>
      <c r="P559" s="93"/>
      <c r="Q559" s="93"/>
      <c r="R559" s="93"/>
      <c r="S559" s="89"/>
      <c r="T559" s="89"/>
      <c r="U559" s="96"/>
    </row>
    <row r="560" spans="1:21" ht="21" x14ac:dyDescent="0.45">
      <c r="A560" s="89"/>
      <c r="B560" s="90" t="str">
        <f ca="1">IFERROR(OFFSET(DC[[#Headers],[Code Project]],MATCH(MYCS8[[#This Row],[Project Code and Name ]],DC[Code Project],0),-3),"")</f>
        <v/>
      </c>
      <c r="C560" s="89"/>
      <c r="D560" s="89"/>
      <c r="E560" s="89"/>
      <c r="F560" s="89"/>
      <c r="G560" s="89"/>
      <c r="H560" s="89"/>
      <c r="I560" s="93"/>
      <c r="J560" s="93"/>
      <c r="K560" s="93"/>
      <c r="L560" s="93"/>
      <c r="M560" s="94">
        <f>I560+J560+K560+MYCS8[[#This Row],[Non contractual commitments]]</f>
        <v>0</v>
      </c>
      <c r="N560" s="93"/>
      <c r="O560" s="93"/>
      <c r="P560" s="93"/>
      <c r="Q560" s="93"/>
      <c r="R560" s="93"/>
      <c r="S560" s="89"/>
      <c r="T560" s="89"/>
      <c r="U560" s="96"/>
    </row>
    <row r="561" spans="1:21" ht="21" x14ac:dyDescent="0.45">
      <c r="A561" s="89"/>
      <c r="B561" s="90" t="str">
        <f ca="1">IFERROR(OFFSET(DC[[#Headers],[Code Project]],MATCH(MYCS8[[#This Row],[Project Code and Name ]],DC[Code Project],0),-3),"")</f>
        <v/>
      </c>
      <c r="C561" s="89"/>
      <c r="D561" s="89"/>
      <c r="E561" s="89"/>
      <c r="F561" s="89"/>
      <c r="G561" s="89"/>
      <c r="H561" s="89"/>
      <c r="I561" s="93"/>
      <c r="J561" s="93"/>
      <c r="K561" s="93"/>
      <c r="L561" s="93"/>
      <c r="M561" s="94">
        <f>I561+J561+K561+MYCS8[[#This Row],[Non contractual commitments]]</f>
        <v>0</v>
      </c>
      <c r="N561" s="93"/>
      <c r="O561" s="93"/>
      <c r="P561" s="93"/>
      <c r="Q561" s="93"/>
      <c r="R561" s="93"/>
      <c r="S561" s="89"/>
      <c r="T561" s="89"/>
      <c r="U561" s="96"/>
    </row>
    <row r="562" spans="1:21" ht="21" x14ac:dyDescent="0.45">
      <c r="A562" s="89"/>
      <c r="B562" s="90" t="str">
        <f ca="1">IFERROR(OFFSET(DC[[#Headers],[Code Project]],MATCH(MYCS8[[#This Row],[Project Code and Name ]],DC[Code Project],0),-3),"")</f>
        <v/>
      </c>
      <c r="C562" s="89"/>
      <c r="D562" s="89"/>
      <c r="E562" s="89"/>
      <c r="F562" s="89"/>
      <c r="G562" s="89"/>
      <c r="H562" s="89"/>
      <c r="I562" s="93"/>
      <c r="J562" s="93"/>
      <c r="K562" s="93"/>
      <c r="L562" s="93"/>
      <c r="M562" s="94">
        <f>I562+J562+K562+MYCS8[[#This Row],[Non contractual commitments]]</f>
        <v>0</v>
      </c>
      <c r="N562" s="93"/>
      <c r="O562" s="93"/>
      <c r="P562" s="93"/>
      <c r="Q562" s="93"/>
      <c r="R562" s="93"/>
      <c r="S562" s="89"/>
      <c r="T562" s="89"/>
      <c r="U562" s="96"/>
    </row>
    <row r="563" spans="1:21" ht="21" x14ac:dyDescent="0.45">
      <c r="A563" s="89"/>
      <c r="B563" s="90" t="str">
        <f ca="1">IFERROR(OFFSET(DC[[#Headers],[Code Project]],MATCH(MYCS8[[#This Row],[Project Code and Name ]],DC[Code Project],0),-3),"")</f>
        <v/>
      </c>
      <c r="C563" s="89"/>
      <c r="D563" s="89"/>
      <c r="E563" s="89"/>
      <c r="F563" s="89"/>
      <c r="G563" s="89"/>
      <c r="H563" s="89"/>
      <c r="I563" s="93"/>
      <c r="J563" s="93"/>
      <c r="K563" s="93"/>
      <c r="L563" s="93"/>
      <c r="M563" s="94">
        <f>I563+J563+K563+MYCS8[[#This Row],[Non contractual commitments]]</f>
        <v>0</v>
      </c>
      <c r="N563" s="93"/>
      <c r="O563" s="93"/>
      <c r="P563" s="93"/>
      <c r="Q563" s="93"/>
      <c r="R563" s="93"/>
      <c r="S563" s="89"/>
      <c r="T563" s="89"/>
      <c r="U563" s="96"/>
    </row>
    <row r="564" spans="1:21" ht="21" x14ac:dyDescent="0.45">
      <c r="A564" s="89"/>
      <c r="B564" s="90" t="str">
        <f ca="1">IFERROR(OFFSET(DC[[#Headers],[Code Project]],MATCH(MYCS8[[#This Row],[Project Code and Name ]],DC[Code Project],0),-3),"")</f>
        <v/>
      </c>
      <c r="C564" s="89"/>
      <c r="D564" s="89"/>
      <c r="E564" s="89"/>
      <c r="F564" s="89"/>
      <c r="G564" s="89"/>
      <c r="H564" s="89"/>
      <c r="I564" s="93"/>
      <c r="J564" s="93"/>
      <c r="K564" s="93"/>
      <c r="L564" s="93"/>
      <c r="M564" s="94">
        <f>I564+J564+K564+MYCS8[[#This Row],[Non contractual commitments]]</f>
        <v>0</v>
      </c>
      <c r="N564" s="93"/>
      <c r="O564" s="93"/>
      <c r="P564" s="93"/>
      <c r="Q564" s="93"/>
      <c r="R564" s="93"/>
      <c r="S564" s="89"/>
      <c r="T564" s="89"/>
      <c r="U564" s="96"/>
    </row>
    <row r="565" spans="1:21" ht="21" x14ac:dyDescent="0.45">
      <c r="A565" s="89"/>
      <c r="B565" s="90" t="str">
        <f ca="1">IFERROR(OFFSET(DC[[#Headers],[Code Project]],MATCH(MYCS8[[#This Row],[Project Code and Name ]],DC[Code Project],0),-3),"")</f>
        <v/>
      </c>
      <c r="C565" s="89"/>
      <c r="D565" s="89"/>
      <c r="E565" s="89"/>
      <c r="F565" s="89"/>
      <c r="G565" s="89"/>
      <c r="H565" s="89"/>
      <c r="I565" s="93"/>
      <c r="J565" s="93"/>
      <c r="K565" s="93"/>
      <c r="L565" s="93"/>
      <c r="M565" s="94">
        <f>I565+J565+K565+MYCS8[[#This Row],[Non contractual commitments]]</f>
        <v>0</v>
      </c>
      <c r="N565" s="93"/>
      <c r="O565" s="93"/>
      <c r="P565" s="93"/>
      <c r="Q565" s="93"/>
      <c r="R565" s="93"/>
      <c r="S565" s="89"/>
      <c r="T565" s="89"/>
      <c r="U565" s="96"/>
    </row>
    <row r="566" spans="1:21" ht="21" x14ac:dyDescent="0.45">
      <c r="A566" s="89"/>
      <c r="B566" s="90" t="str">
        <f ca="1">IFERROR(OFFSET(DC[[#Headers],[Code Project]],MATCH(MYCS8[[#This Row],[Project Code and Name ]],DC[Code Project],0),-3),"")</f>
        <v/>
      </c>
      <c r="C566" s="89"/>
      <c r="D566" s="89"/>
      <c r="E566" s="89"/>
      <c r="F566" s="89"/>
      <c r="G566" s="89"/>
      <c r="H566" s="89"/>
      <c r="I566" s="93"/>
      <c r="J566" s="93"/>
      <c r="K566" s="93"/>
      <c r="L566" s="93"/>
      <c r="M566" s="94">
        <f>I566+J566+K566+MYCS8[[#This Row],[Non contractual commitments]]</f>
        <v>0</v>
      </c>
      <c r="N566" s="93"/>
      <c r="O566" s="93"/>
      <c r="P566" s="93"/>
      <c r="Q566" s="93"/>
      <c r="R566" s="93"/>
      <c r="S566" s="89"/>
      <c r="T566" s="89"/>
      <c r="U566" s="96"/>
    </row>
    <row r="567" spans="1:21" ht="21" x14ac:dyDescent="0.45">
      <c r="A567" s="89"/>
      <c r="B567" s="90" t="str">
        <f ca="1">IFERROR(OFFSET(DC[[#Headers],[Code Project]],MATCH(MYCS8[[#This Row],[Project Code and Name ]],DC[Code Project],0),-3),"")</f>
        <v/>
      </c>
      <c r="C567" s="89"/>
      <c r="D567" s="89"/>
      <c r="E567" s="89"/>
      <c r="F567" s="89"/>
      <c r="G567" s="89"/>
      <c r="H567" s="89"/>
      <c r="I567" s="93"/>
      <c r="J567" s="93"/>
      <c r="K567" s="93"/>
      <c r="L567" s="93"/>
      <c r="M567" s="94">
        <f>I567+J567+K567+MYCS8[[#This Row],[Non contractual commitments]]</f>
        <v>0</v>
      </c>
      <c r="N567" s="93"/>
      <c r="O567" s="93"/>
      <c r="P567" s="93"/>
      <c r="Q567" s="93"/>
      <c r="R567" s="93"/>
      <c r="S567" s="89"/>
      <c r="T567" s="89"/>
      <c r="U567" s="96"/>
    </row>
    <row r="568" spans="1:21" ht="21" x14ac:dyDescent="0.45">
      <c r="A568" s="89"/>
      <c r="B568" s="90" t="str">
        <f ca="1">IFERROR(OFFSET(DC[[#Headers],[Code Project]],MATCH(MYCS8[[#This Row],[Project Code and Name ]],DC[Code Project],0),-3),"")</f>
        <v/>
      </c>
      <c r="C568" s="89"/>
      <c r="D568" s="89"/>
      <c r="E568" s="89"/>
      <c r="F568" s="89"/>
      <c r="G568" s="89"/>
      <c r="H568" s="89"/>
      <c r="I568" s="93"/>
      <c r="J568" s="93"/>
      <c r="K568" s="93"/>
      <c r="L568" s="93"/>
      <c r="M568" s="94">
        <f>I568+J568+K568+MYCS8[[#This Row],[Non contractual commitments]]</f>
        <v>0</v>
      </c>
      <c r="N568" s="93"/>
      <c r="O568" s="93"/>
      <c r="P568" s="93"/>
      <c r="Q568" s="93"/>
      <c r="R568" s="93"/>
      <c r="S568" s="89"/>
      <c r="T568" s="89"/>
      <c r="U568" s="96"/>
    </row>
    <row r="569" spans="1:21" ht="21" x14ac:dyDescent="0.45">
      <c r="A569" s="89"/>
      <c r="B569" s="90" t="str">
        <f ca="1">IFERROR(OFFSET(DC[[#Headers],[Code Project]],MATCH(MYCS8[[#This Row],[Project Code and Name ]],DC[Code Project],0),-3),"")</f>
        <v/>
      </c>
      <c r="C569" s="89"/>
      <c r="D569" s="89"/>
      <c r="E569" s="89"/>
      <c r="F569" s="89"/>
      <c r="G569" s="89"/>
      <c r="H569" s="89"/>
      <c r="I569" s="93"/>
      <c r="J569" s="93"/>
      <c r="K569" s="93"/>
      <c r="L569" s="93"/>
      <c r="M569" s="94">
        <f>I569+J569+K569+MYCS8[[#This Row],[Non contractual commitments]]</f>
        <v>0</v>
      </c>
      <c r="N569" s="93"/>
      <c r="O569" s="93"/>
      <c r="P569" s="93"/>
      <c r="Q569" s="93"/>
      <c r="R569" s="93"/>
      <c r="S569" s="89"/>
      <c r="T569" s="89"/>
      <c r="U569" s="96"/>
    </row>
    <row r="570" spans="1:21" ht="21" x14ac:dyDescent="0.45">
      <c r="A570" s="89"/>
      <c r="B570" s="90" t="str">
        <f ca="1">IFERROR(OFFSET(DC[[#Headers],[Code Project]],MATCH(MYCS8[[#This Row],[Project Code and Name ]],DC[Code Project],0),-3),"")</f>
        <v/>
      </c>
      <c r="C570" s="89"/>
      <c r="D570" s="89"/>
      <c r="E570" s="89"/>
      <c r="F570" s="89"/>
      <c r="G570" s="89"/>
      <c r="H570" s="89"/>
      <c r="I570" s="93"/>
      <c r="J570" s="93"/>
      <c r="K570" s="93"/>
      <c r="L570" s="93"/>
      <c r="M570" s="94">
        <f>I570+J570+K570+MYCS8[[#This Row],[Non contractual commitments]]</f>
        <v>0</v>
      </c>
      <c r="N570" s="93"/>
      <c r="O570" s="93"/>
      <c r="P570" s="93"/>
      <c r="Q570" s="93"/>
      <c r="R570" s="93"/>
      <c r="S570" s="89"/>
      <c r="T570" s="89"/>
      <c r="U570" s="96"/>
    </row>
    <row r="571" spans="1:21" ht="21" x14ac:dyDescent="0.45">
      <c r="A571" s="89"/>
      <c r="B571" s="90" t="str">
        <f ca="1">IFERROR(OFFSET(DC[[#Headers],[Code Project]],MATCH(MYCS8[[#This Row],[Project Code and Name ]],DC[Code Project],0),-3),"")</f>
        <v/>
      </c>
      <c r="C571" s="89"/>
      <c r="D571" s="89"/>
      <c r="E571" s="89"/>
      <c r="F571" s="89"/>
      <c r="G571" s="89"/>
      <c r="H571" s="89"/>
      <c r="I571" s="93"/>
      <c r="J571" s="93"/>
      <c r="K571" s="93"/>
      <c r="L571" s="93"/>
      <c r="M571" s="94">
        <f>I571+J571+K571+MYCS8[[#This Row],[Non contractual commitments]]</f>
        <v>0</v>
      </c>
      <c r="N571" s="93"/>
      <c r="O571" s="93"/>
      <c r="P571" s="93"/>
      <c r="Q571" s="93"/>
      <c r="R571" s="93"/>
      <c r="S571" s="89"/>
      <c r="T571" s="89"/>
      <c r="U571" s="96"/>
    </row>
    <row r="572" spans="1:21" ht="21" x14ac:dyDescent="0.45">
      <c r="A572" s="89"/>
      <c r="B572" s="90" t="str">
        <f ca="1">IFERROR(OFFSET(DC[[#Headers],[Code Project]],MATCH(MYCS8[[#This Row],[Project Code and Name ]],DC[Code Project],0),-3),"")</f>
        <v/>
      </c>
      <c r="C572" s="89"/>
      <c r="D572" s="89"/>
      <c r="E572" s="89"/>
      <c r="F572" s="89"/>
      <c r="G572" s="89"/>
      <c r="H572" s="89"/>
      <c r="I572" s="93"/>
      <c r="J572" s="93"/>
      <c r="K572" s="93"/>
      <c r="L572" s="93"/>
      <c r="M572" s="94">
        <f>I572+J572+K572+MYCS8[[#This Row],[Non contractual commitments]]</f>
        <v>0</v>
      </c>
      <c r="N572" s="93"/>
      <c r="O572" s="93"/>
      <c r="P572" s="93"/>
      <c r="Q572" s="93"/>
      <c r="R572" s="93"/>
      <c r="S572" s="89"/>
      <c r="T572" s="89"/>
      <c r="U572" s="96"/>
    </row>
    <row r="573" spans="1:21" ht="21" x14ac:dyDescent="0.45">
      <c r="A573" s="89"/>
      <c r="B573" s="90" t="str">
        <f ca="1">IFERROR(OFFSET(DC[[#Headers],[Code Project]],MATCH(MYCS8[[#This Row],[Project Code and Name ]],DC[Code Project],0),-3),"")</f>
        <v/>
      </c>
      <c r="C573" s="89"/>
      <c r="D573" s="89"/>
      <c r="E573" s="89"/>
      <c r="F573" s="89"/>
      <c r="G573" s="89"/>
      <c r="H573" s="89"/>
      <c r="I573" s="93"/>
      <c r="J573" s="93"/>
      <c r="K573" s="93"/>
      <c r="L573" s="93"/>
      <c r="M573" s="94">
        <f>I573+J573+K573+MYCS8[[#This Row],[Non contractual commitments]]</f>
        <v>0</v>
      </c>
      <c r="N573" s="93"/>
      <c r="O573" s="93"/>
      <c r="P573" s="93"/>
      <c r="Q573" s="93"/>
      <c r="R573" s="93"/>
      <c r="S573" s="89"/>
      <c r="T573" s="89"/>
      <c r="U573" s="96"/>
    </row>
    <row r="574" spans="1:21" ht="21" x14ac:dyDescent="0.45">
      <c r="A574" s="89"/>
      <c r="B574" s="90" t="str">
        <f ca="1">IFERROR(OFFSET(DC[[#Headers],[Code Project]],MATCH(MYCS8[[#This Row],[Project Code and Name ]],DC[Code Project],0),-3),"")</f>
        <v/>
      </c>
      <c r="C574" s="89"/>
      <c r="D574" s="89"/>
      <c r="E574" s="89"/>
      <c r="F574" s="89"/>
      <c r="G574" s="89"/>
      <c r="H574" s="89"/>
      <c r="I574" s="93"/>
      <c r="J574" s="93"/>
      <c r="K574" s="93"/>
      <c r="L574" s="93"/>
      <c r="M574" s="94">
        <f>I574+J574+K574+MYCS8[[#This Row],[Non contractual commitments]]</f>
        <v>0</v>
      </c>
      <c r="N574" s="93"/>
      <c r="O574" s="93"/>
      <c r="P574" s="93"/>
      <c r="Q574" s="93"/>
      <c r="R574" s="93"/>
      <c r="S574" s="89"/>
      <c r="T574" s="89"/>
      <c r="U574" s="96"/>
    </row>
    <row r="575" spans="1:21" ht="21" x14ac:dyDescent="0.45">
      <c r="A575" s="89"/>
      <c r="B575" s="90" t="str">
        <f ca="1">IFERROR(OFFSET(DC[[#Headers],[Code Project]],MATCH(MYCS8[[#This Row],[Project Code and Name ]],DC[Code Project],0),-3),"")</f>
        <v/>
      </c>
      <c r="C575" s="89"/>
      <c r="D575" s="89"/>
      <c r="E575" s="89"/>
      <c r="F575" s="89"/>
      <c r="G575" s="89"/>
      <c r="H575" s="89"/>
      <c r="I575" s="93"/>
      <c r="J575" s="93"/>
      <c r="K575" s="93"/>
      <c r="L575" s="93"/>
      <c r="M575" s="94">
        <f>I575+J575+K575+MYCS8[[#This Row],[Non contractual commitments]]</f>
        <v>0</v>
      </c>
      <c r="N575" s="93"/>
      <c r="O575" s="93"/>
      <c r="P575" s="93"/>
      <c r="Q575" s="93"/>
      <c r="R575" s="93"/>
      <c r="S575" s="89"/>
      <c r="T575" s="89"/>
      <c r="U575" s="96"/>
    </row>
    <row r="576" spans="1:21" ht="21" x14ac:dyDescent="0.45">
      <c r="A576" s="89"/>
      <c r="B576" s="90" t="str">
        <f ca="1">IFERROR(OFFSET(DC[[#Headers],[Code Project]],MATCH(MYCS8[[#This Row],[Project Code and Name ]],DC[Code Project],0),-3),"")</f>
        <v/>
      </c>
      <c r="C576" s="89"/>
      <c r="D576" s="89"/>
      <c r="E576" s="89"/>
      <c r="F576" s="89"/>
      <c r="G576" s="89"/>
      <c r="H576" s="89"/>
      <c r="I576" s="93"/>
      <c r="J576" s="93"/>
      <c r="K576" s="93"/>
      <c r="L576" s="93"/>
      <c r="M576" s="94">
        <f>I576+J576+K576+MYCS8[[#This Row],[Non contractual commitments]]</f>
        <v>0</v>
      </c>
      <c r="N576" s="93"/>
      <c r="O576" s="93"/>
      <c r="P576" s="93"/>
      <c r="Q576" s="93"/>
      <c r="R576" s="93"/>
      <c r="S576" s="89"/>
      <c r="T576" s="89"/>
      <c r="U576" s="96"/>
    </row>
    <row r="577" spans="1:21" ht="21" x14ac:dyDescent="0.45">
      <c r="A577" s="89"/>
      <c r="B577" s="90" t="str">
        <f ca="1">IFERROR(OFFSET(DC[[#Headers],[Code Project]],MATCH(MYCS8[[#This Row],[Project Code and Name ]],DC[Code Project],0),-3),"")</f>
        <v/>
      </c>
      <c r="C577" s="89"/>
      <c r="D577" s="89"/>
      <c r="E577" s="89"/>
      <c r="F577" s="89"/>
      <c r="G577" s="89"/>
      <c r="H577" s="89"/>
      <c r="I577" s="93"/>
      <c r="J577" s="93"/>
      <c r="K577" s="93"/>
      <c r="L577" s="93"/>
      <c r="M577" s="94">
        <f>I577+J577+K577+MYCS8[[#This Row],[Non contractual commitments]]</f>
        <v>0</v>
      </c>
      <c r="N577" s="93"/>
      <c r="O577" s="93"/>
      <c r="P577" s="93"/>
      <c r="Q577" s="93"/>
      <c r="R577" s="93"/>
      <c r="S577" s="89"/>
      <c r="T577" s="89"/>
      <c r="U577" s="96"/>
    </row>
    <row r="578" spans="1:21" ht="21" x14ac:dyDescent="0.45">
      <c r="A578" s="89"/>
      <c r="B578" s="90" t="str">
        <f ca="1">IFERROR(OFFSET(DC[[#Headers],[Code Project]],MATCH(MYCS8[[#This Row],[Project Code and Name ]],DC[Code Project],0),-3),"")</f>
        <v/>
      </c>
      <c r="C578" s="89"/>
      <c r="D578" s="89"/>
      <c r="E578" s="89"/>
      <c r="F578" s="89"/>
      <c r="G578" s="89"/>
      <c r="H578" s="89"/>
      <c r="I578" s="93"/>
      <c r="J578" s="93"/>
      <c r="K578" s="93"/>
      <c r="L578" s="93"/>
      <c r="M578" s="94">
        <f>I578+J578+K578+MYCS8[[#This Row],[Non contractual commitments]]</f>
        <v>0</v>
      </c>
      <c r="N578" s="93"/>
      <c r="O578" s="93"/>
      <c r="P578" s="93"/>
      <c r="Q578" s="93"/>
      <c r="R578" s="93"/>
      <c r="S578" s="89"/>
      <c r="T578" s="89"/>
      <c r="U578" s="96"/>
    </row>
    <row r="579" spans="1:21" ht="21" x14ac:dyDescent="0.45">
      <c r="A579" s="89"/>
      <c r="B579" s="90" t="str">
        <f ca="1">IFERROR(OFFSET(DC[[#Headers],[Code Project]],MATCH(MYCS8[[#This Row],[Project Code and Name ]],DC[Code Project],0),-3),"")</f>
        <v/>
      </c>
      <c r="C579" s="89"/>
      <c r="D579" s="89"/>
      <c r="E579" s="89"/>
      <c r="F579" s="89"/>
      <c r="G579" s="89"/>
      <c r="H579" s="89"/>
      <c r="I579" s="93"/>
      <c r="J579" s="93"/>
      <c r="K579" s="93"/>
      <c r="L579" s="93"/>
      <c r="M579" s="94">
        <f>I579+J579+K579+MYCS8[[#This Row],[Non contractual commitments]]</f>
        <v>0</v>
      </c>
      <c r="N579" s="93"/>
      <c r="O579" s="93"/>
      <c r="P579" s="93"/>
      <c r="Q579" s="93"/>
      <c r="R579" s="93"/>
      <c r="S579" s="89"/>
      <c r="T579" s="89"/>
      <c r="U579" s="96"/>
    </row>
    <row r="580" spans="1:21" ht="21" x14ac:dyDescent="0.45">
      <c r="A580" s="89"/>
      <c r="B580" s="90" t="str">
        <f ca="1">IFERROR(OFFSET(DC[[#Headers],[Code Project]],MATCH(MYCS8[[#This Row],[Project Code and Name ]],DC[Code Project],0),-3),"")</f>
        <v/>
      </c>
      <c r="C580" s="89"/>
      <c r="D580" s="89"/>
      <c r="E580" s="89"/>
      <c r="F580" s="89"/>
      <c r="G580" s="89"/>
      <c r="H580" s="89"/>
      <c r="I580" s="93"/>
      <c r="J580" s="93"/>
      <c r="K580" s="93"/>
      <c r="L580" s="93"/>
      <c r="M580" s="94">
        <f>I580+J580+K580+MYCS8[[#This Row],[Non contractual commitments]]</f>
        <v>0</v>
      </c>
      <c r="N580" s="93"/>
      <c r="O580" s="93"/>
      <c r="P580" s="93"/>
      <c r="Q580" s="93"/>
      <c r="R580" s="93"/>
      <c r="S580" s="89"/>
      <c r="T580" s="89"/>
      <c r="U580" s="96"/>
    </row>
    <row r="581" spans="1:21" ht="21" x14ac:dyDescent="0.45">
      <c r="A581" s="89"/>
      <c r="B581" s="90" t="str">
        <f ca="1">IFERROR(OFFSET(DC[[#Headers],[Code Project]],MATCH(MYCS8[[#This Row],[Project Code and Name ]],DC[Code Project],0),-3),"")</f>
        <v/>
      </c>
      <c r="C581" s="89"/>
      <c r="D581" s="89"/>
      <c r="E581" s="89"/>
      <c r="F581" s="89"/>
      <c r="G581" s="89"/>
      <c r="H581" s="89"/>
      <c r="I581" s="93"/>
      <c r="J581" s="93"/>
      <c r="K581" s="93"/>
      <c r="L581" s="93"/>
      <c r="M581" s="94">
        <f>I581+J581+K581+MYCS8[[#This Row],[Non contractual commitments]]</f>
        <v>0</v>
      </c>
      <c r="N581" s="93"/>
      <c r="O581" s="93"/>
      <c r="P581" s="93"/>
      <c r="Q581" s="93"/>
      <c r="R581" s="93"/>
      <c r="S581" s="89"/>
      <c r="T581" s="89"/>
      <c r="U581" s="96"/>
    </row>
    <row r="582" spans="1:21" ht="21" x14ac:dyDescent="0.45">
      <c r="A582" s="89"/>
      <c r="B582" s="90" t="str">
        <f ca="1">IFERROR(OFFSET(DC[[#Headers],[Code Project]],MATCH(MYCS8[[#This Row],[Project Code and Name ]],DC[Code Project],0),-3),"")</f>
        <v/>
      </c>
      <c r="C582" s="89"/>
      <c r="D582" s="89"/>
      <c r="E582" s="89"/>
      <c r="F582" s="89"/>
      <c r="G582" s="89"/>
      <c r="H582" s="89"/>
      <c r="I582" s="93"/>
      <c r="J582" s="93"/>
      <c r="K582" s="93"/>
      <c r="L582" s="93"/>
      <c r="M582" s="94">
        <f>I582+J582+K582+MYCS8[[#This Row],[Non contractual commitments]]</f>
        <v>0</v>
      </c>
      <c r="N582" s="93"/>
      <c r="O582" s="93"/>
      <c r="P582" s="93"/>
      <c r="Q582" s="93"/>
      <c r="R582" s="93"/>
      <c r="S582" s="89"/>
      <c r="T582" s="89"/>
      <c r="U582" s="96"/>
    </row>
    <row r="583" spans="1:21" ht="21" x14ac:dyDescent="0.45">
      <c r="A583" s="89"/>
      <c r="B583" s="90" t="str">
        <f ca="1">IFERROR(OFFSET(DC[[#Headers],[Code Project]],MATCH(MYCS8[[#This Row],[Project Code and Name ]],DC[Code Project],0),-3),"")</f>
        <v/>
      </c>
      <c r="C583" s="89"/>
      <c r="D583" s="89"/>
      <c r="E583" s="89"/>
      <c r="F583" s="89"/>
      <c r="G583" s="89"/>
      <c r="H583" s="89"/>
      <c r="I583" s="93"/>
      <c r="J583" s="93"/>
      <c r="K583" s="93"/>
      <c r="L583" s="93"/>
      <c r="M583" s="94">
        <f>I583+J583+K583+MYCS8[[#This Row],[Non contractual commitments]]</f>
        <v>0</v>
      </c>
      <c r="N583" s="93"/>
      <c r="O583" s="93"/>
      <c r="P583" s="93"/>
      <c r="Q583" s="93"/>
      <c r="R583" s="93"/>
      <c r="S583" s="89"/>
      <c r="T583" s="89"/>
      <c r="U583" s="96"/>
    </row>
    <row r="584" spans="1:21" ht="21" x14ac:dyDescent="0.45">
      <c r="A584" s="89"/>
      <c r="B584" s="90" t="str">
        <f ca="1">IFERROR(OFFSET(DC[[#Headers],[Code Project]],MATCH(MYCS8[[#This Row],[Project Code and Name ]],DC[Code Project],0),-3),"")</f>
        <v/>
      </c>
      <c r="C584" s="89"/>
      <c r="D584" s="89"/>
      <c r="E584" s="89"/>
      <c r="F584" s="89"/>
      <c r="G584" s="89"/>
      <c r="H584" s="89"/>
      <c r="I584" s="93"/>
      <c r="J584" s="93"/>
      <c r="K584" s="93"/>
      <c r="L584" s="93"/>
      <c r="M584" s="94">
        <f>I584+J584+K584+MYCS8[[#This Row],[Non contractual commitments]]</f>
        <v>0</v>
      </c>
      <c r="N584" s="93"/>
      <c r="O584" s="93"/>
      <c r="P584" s="93"/>
      <c r="Q584" s="93"/>
      <c r="R584" s="93"/>
      <c r="S584" s="89"/>
      <c r="T584" s="89"/>
      <c r="U584" s="96"/>
    </row>
    <row r="585" spans="1:21" ht="21" x14ac:dyDescent="0.45">
      <c r="A585" s="89"/>
      <c r="B585" s="90" t="str">
        <f ca="1">IFERROR(OFFSET(DC[[#Headers],[Code Project]],MATCH(MYCS8[[#This Row],[Project Code and Name ]],DC[Code Project],0),-3),"")</f>
        <v/>
      </c>
      <c r="C585" s="89"/>
      <c r="D585" s="89"/>
      <c r="E585" s="89"/>
      <c r="F585" s="89"/>
      <c r="G585" s="89"/>
      <c r="H585" s="89"/>
      <c r="I585" s="93"/>
      <c r="J585" s="93"/>
      <c r="K585" s="93"/>
      <c r="L585" s="93"/>
      <c r="M585" s="94">
        <f>I585+J585+K585+MYCS8[[#This Row],[Non contractual commitments]]</f>
        <v>0</v>
      </c>
      <c r="N585" s="93"/>
      <c r="O585" s="93"/>
      <c r="P585" s="93"/>
      <c r="Q585" s="93"/>
      <c r="R585" s="93"/>
      <c r="S585" s="89"/>
      <c r="T585" s="89"/>
      <c r="U585" s="96"/>
    </row>
    <row r="586" spans="1:21" ht="21" x14ac:dyDescent="0.45">
      <c r="A586" s="89"/>
      <c r="B586" s="90" t="str">
        <f ca="1">IFERROR(OFFSET(DC[[#Headers],[Code Project]],MATCH(MYCS8[[#This Row],[Project Code and Name ]],DC[Code Project],0),-3),"")</f>
        <v/>
      </c>
      <c r="C586" s="89"/>
      <c r="D586" s="89"/>
      <c r="E586" s="89"/>
      <c r="F586" s="89"/>
      <c r="G586" s="89"/>
      <c r="H586" s="89"/>
      <c r="I586" s="93"/>
      <c r="J586" s="93"/>
      <c r="K586" s="93"/>
      <c r="L586" s="93"/>
      <c r="M586" s="94">
        <f>I586+J586+K586+MYCS8[[#This Row],[Non contractual commitments]]</f>
        <v>0</v>
      </c>
      <c r="N586" s="93"/>
      <c r="O586" s="93"/>
      <c r="P586" s="93"/>
      <c r="Q586" s="93"/>
      <c r="R586" s="93"/>
      <c r="S586" s="89"/>
      <c r="T586" s="89"/>
      <c r="U586" s="96"/>
    </row>
    <row r="587" spans="1:21" ht="21" x14ac:dyDescent="0.45">
      <c r="A587" s="89"/>
      <c r="B587" s="90" t="str">
        <f ca="1">IFERROR(OFFSET(DC[[#Headers],[Code Project]],MATCH(MYCS8[[#This Row],[Project Code and Name ]],DC[Code Project],0),-3),"")</f>
        <v/>
      </c>
      <c r="C587" s="89"/>
      <c r="D587" s="89"/>
      <c r="E587" s="89"/>
      <c r="F587" s="89"/>
      <c r="G587" s="89"/>
      <c r="H587" s="89"/>
      <c r="I587" s="93"/>
      <c r="J587" s="93"/>
      <c r="K587" s="93"/>
      <c r="L587" s="93"/>
      <c r="M587" s="94">
        <f>I587+J587+K587+MYCS8[[#This Row],[Non contractual commitments]]</f>
        <v>0</v>
      </c>
      <c r="N587" s="93"/>
      <c r="O587" s="93"/>
      <c r="P587" s="93"/>
      <c r="Q587" s="93"/>
      <c r="R587" s="93"/>
      <c r="S587" s="89"/>
      <c r="T587" s="89"/>
      <c r="U587" s="96"/>
    </row>
    <row r="588" spans="1:21" ht="21" x14ac:dyDescent="0.45">
      <c r="A588" s="89"/>
      <c r="B588" s="90" t="str">
        <f ca="1">IFERROR(OFFSET(DC[[#Headers],[Code Project]],MATCH(MYCS8[[#This Row],[Project Code and Name ]],DC[Code Project],0),-3),"")</f>
        <v/>
      </c>
      <c r="C588" s="89"/>
      <c r="D588" s="89"/>
      <c r="E588" s="89"/>
      <c r="F588" s="89"/>
      <c r="G588" s="89"/>
      <c r="H588" s="89"/>
      <c r="I588" s="93"/>
      <c r="J588" s="93"/>
      <c r="K588" s="93"/>
      <c r="L588" s="93"/>
      <c r="M588" s="94">
        <f>I588+J588+K588+MYCS8[[#This Row],[Non contractual commitments]]</f>
        <v>0</v>
      </c>
      <c r="N588" s="93"/>
      <c r="O588" s="93"/>
      <c r="P588" s="93"/>
      <c r="Q588" s="93"/>
      <c r="R588" s="93"/>
      <c r="S588" s="89"/>
      <c r="T588" s="89"/>
      <c r="U588" s="96"/>
    </row>
    <row r="589" spans="1:21" ht="21" x14ac:dyDescent="0.45">
      <c r="A589" s="89"/>
      <c r="B589" s="90" t="str">
        <f ca="1">IFERROR(OFFSET(DC[[#Headers],[Code Project]],MATCH(MYCS8[[#This Row],[Project Code and Name ]],DC[Code Project],0),-3),"")</f>
        <v/>
      </c>
      <c r="C589" s="89"/>
      <c r="D589" s="89"/>
      <c r="E589" s="89"/>
      <c r="F589" s="89"/>
      <c r="G589" s="89"/>
      <c r="H589" s="89"/>
      <c r="I589" s="93"/>
      <c r="J589" s="93"/>
      <c r="K589" s="93"/>
      <c r="L589" s="93"/>
      <c r="M589" s="94">
        <f>I589+J589+K589+MYCS8[[#This Row],[Non contractual commitments]]</f>
        <v>0</v>
      </c>
      <c r="N589" s="93"/>
      <c r="O589" s="93"/>
      <c r="P589" s="93"/>
      <c r="Q589" s="93"/>
      <c r="R589" s="93"/>
      <c r="S589" s="89"/>
      <c r="T589" s="89"/>
      <c r="U589" s="96"/>
    </row>
    <row r="590" spans="1:21" ht="21" x14ac:dyDescent="0.45">
      <c r="A590" s="89"/>
      <c r="B590" s="90" t="str">
        <f ca="1">IFERROR(OFFSET(DC[[#Headers],[Code Project]],MATCH(MYCS8[[#This Row],[Project Code and Name ]],DC[Code Project],0),-3),"")</f>
        <v/>
      </c>
      <c r="C590" s="89"/>
      <c r="D590" s="89"/>
      <c r="E590" s="89"/>
      <c r="F590" s="89"/>
      <c r="G590" s="89"/>
      <c r="H590" s="89"/>
      <c r="I590" s="93"/>
      <c r="J590" s="93"/>
      <c r="K590" s="93"/>
      <c r="L590" s="93"/>
      <c r="M590" s="94">
        <f>I590+J590+K590+MYCS8[[#This Row],[Non contractual commitments]]</f>
        <v>0</v>
      </c>
      <c r="N590" s="93"/>
      <c r="O590" s="93"/>
      <c r="P590" s="93"/>
      <c r="Q590" s="93"/>
      <c r="R590" s="93"/>
      <c r="S590" s="89"/>
      <c r="T590" s="89"/>
      <c r="U590" s="96"/>
    </row>
    <row r="591" spans="1:21" ht="21" x14ac:dyDescent="0.45">
      <c r="A591" s="89"/>
      <c r="B591" s="90" t="str">
        <f ca="1">IFERROR(OFFSET(DC[[#Headers],[Code Project]],MATCH(MYCS8[[#This Row],[Project Code and Name ]],DC[Code Project],0),-3),"")</f>
        <v/>
      </c>
      <c r="C591" s="89"/>
      <c r="D591" s="89"/>
      <c r="E591" s="89"/>
      <c r="F591" s="89"/>
      <c r="G591" s="89"/>
      <c r="H591" s="89"/>
      <c r="I591" s="93"/>
      <c r="J591" s="93"/>
      <c r="K591" s="93"/>
      <c r="L591" s="93"/>
      <c r="M591" s="94">
        <f>I591+J591+K591+MYCS8[[#This Row],[Non contractual commitments]]</f>
        <v>0</v>
      </c>
      <c r="N591" s="93"/>
      <c r="O591" s="93"/>
      <c r="P591" s="93"/>
      <c r="Q591" s="93"/>
      <c r="R591" s="93"/>
      <c r="S591" s="89"/>
      <c r="T591" s="89"/>
      <c r="U591" s="96"/>
    </row>
    <row r="592" spans="1:21" ht="21" x14ac:dyDescent="0.45">
      <c r="A592" s="89"/>
      <c r="B592" s="90" t="str">
        <f ca="1">IFERROR(OFFSET(DC[[#Headers],[Code Project]],MATCH(MYCS8[[#This Row],[Project Code and Name ]],DC[Code Project],0),-3),"")</f>
        <v/>
      </c>
      <c r="C592" s="89"/>
      <c r="D592" s="89"/>
      <c r="E592" s="89"/>
      <c r="F592" s="89"/>
      <c r="G592" s="89"/>
      <c r="H592" s="89"/>
      <c r="I592" s="93"/>
      <c r="J592" s="93"/>
      <c r="K592" s="93"/>
      <c r="L592" s="93"/>
      <c r="M592" s="94">
        <f>I592+J592+K592+MYCS8[[#This Row],[Non contractual commitments]]</f>
        <v>0</v>
      </c>
      <c r="N592" s="93"/>
      <c r="O592" s="93"/>
      <c r="P592" s="93"/>
      <c r="Q592" s="93"/>
      <c r="R592" s="93"/>
      <c r="S592" s="89"/>
      <c r="T592" s="89"/>
      <c r="U592" s="96"/>
    </row>
    <row r="593" spans="1:21" ht="21" x14ac:dyDescent="0.45">
      <c r="A593" s="89"/>
      <c r="B593" s="90" t="str">
        <f ca="1">IFERROR(OFFSET(DC[[#Headers],[Code Project]],MATCH(MYCS8[[#This Row],[Project Code and Name ]],DC[Code Project],0),-3),"")</f>
        <v/>
      </c>
      <c r="C593" s="89"/>
      <c r="D593" s="89"/>
      <c r="E593" s="89"/>
      <c r="F593" s="89"/>
      <c r="G593" s="89"/>
      <c r="H593" s="89"/>
      <c r="I593" s="93"/>
      <c r="J593" s="93"/>
      <c r="K593" s="93"/>
      <c r="L593" s="93"/>
      <c r="M593" s="94">
        <f>I593+J593+K593+MYCS8[[#This Row],[Non contractual commitments]]</f>
        <v>0</v>
      </c>
      <c r="N593" s="93"/>
      <c r="O593" s="93"/>
      <c r="P593" s="93"/>
      <c r="Q593" s="93"/>
      <c r="R593" s="93"/>
      <c r="S593" s="89"/>
      <c r="T593" s="89"/>
      <c r="U593" s="96"/>
    </row>
    <row r="594" spans="1:21" ht="21" x14ac:dyDescent="0.45">
      <c r="A594" s="89"/>
      <c r="B594" s="90" t="str">
        <f ca="1">IFERROR(OFFSET(DC[[#Headers],[Code Project]],MATCH(MYCS8[[#This Row],[Project Code and Name ]],DC[Code Project],0),-3),"")</f>
        <v/>
      </c>
      <c r="C594" s="89"/>
      <c r="D594" s="89"/>
      <c r="E594" s="89"/>
      <c r="F594" s="89"/>
      <c r="G594" s="89"/>
      <c r="H594" s="89"/>
      <c r="I594" s="93"/>
      <c r="J594" s="93"/>
      <c r="K594" s="93"/>
      <c r="L594" s="93"/>
      <c r="M594" s="94">
        <f>I594+J594+K594+MYCS8[[#This Row],[Non contractual commitments]]</f>
        <v>0</v>
      </c>
      <c r="N594" s="93"/>
      <c r="O594" s="93"/>
      <c r="P594" s="93"/>
      <c r="Q594" s="93"/>
      <c r="R594" s="93"/>
      <c r="S594" s="89"/>
      <c r="T594" s="89"/>
      <c r="U594" s="96"/>
    </row>
    <row r="595" spans="1:21" ht="21" x14ac:dyDescent="0.45">
      <c r="A595" s="89"/>
      <c r="B595" s="90" t="str">
        <f ca="1">IFERROR(OFFSET(DC[[#Headers],[Code Project]],MATCH(MYCS8[[#This Row],[Project Code and Name ]],DC[Code Project],0),-3),"")</f>
        <v/>
      </c>
      <c r="C595" s="89"/>
      <c r="D595" s="89"/>
      <c r="E595" s="89"/>
      <c r="F595" s="89"/>
      <c r="G595" s="89"/>
      <c r="H595" s="89"/>
      <c r="I595" s="93"/>
      <c r="J595" s="93"/>
      <c r="K595" s="93"/>
      <c r="L595" s="93"/>
      <c r="M595" s="94">
        <f>I595+J595+K595+MYCS8[[#This Row],[Non contractual commitments]]</f>
        <v>0</v>
      </c>
      <c r="N595" s="93"/>
      <c r="O595" s="93"/>
      <c r="P595" s="93"/>
      <c r="Q595" s="93"/>
      <c r="R595" s="93"/>
      <c r="S595" s="89"/>
      <c r="T595" s="89"/>
      <c r="U595" s="96"/>
    </row>
    <row r="596" spans="1:21" ht="21" x14ac:dyDescent="0.45">
      <c r="A596" s="89"/>
      <c r="B596" s="90" t="str">
        <f ca="1">IFERROR(OFFSET(DC[[#Headers],[Code Project]],MATCH(MYCS8[[#This Row],[Project Code and Name ]],DC[Code Project],0),-3),"")</f>
        <v/>
      </c>
      <c r="C596" s="89"/>
      <c r="D596" s="89"/>
      <c r="E596" s="89"/>
      <c r="F596" s="89"/>
      <c r="G596" s="89"/>
      <c r="H596" s="89"/>
      <c r="I596" s="93"/>
      <c r="J596" s="93"/>
      <c r="K596" s="93"/>
      <c r="L596" s="93"/>
      <c r="M596" s="94">
        <f>I596+J596+K596+MYCS8[[#This Row],[Non contractual commitments]]</f>
        <v>0</v>
      </c>
      <c r="N596" s="93"/>
      <c r="O596" s="93"/>
      <c r="P596" s="93"/>
      <c r="Q596" s="93"/>
      <c r="R596" s="93"/>
      <c r="S596" s="89"/>
      <c r="T596" s="89"/>
      <c r="U596" s="96"/>
    </row>
    <row r="597" spans="1:21" ht="21" x14ac:dyDescent="0.45">
      <c r="A597" s="89"/>
      <c r="B597" s="90" t="str">
        <f ca="1">IFERROR(OFFSET(DC[[#Headers],[Code Project]],MATCH(MYCS8[[#This Row],[Project Code and Name ]],DC[Code Project],0),-3),"")</f>
        <v/>
      </c>
      <c r="C597" s="89"/>
      <c r="D597" s="89"/>
      <c r="E597" s="89"/>
      <c r="F597" s="89"/>
      <c r="G597" s="89"/>
      <c r="H597" s="89"/>
      <c r="I597" s="93"/>
      <c r="J597" s="93"/>
      <c r="K597" s="93"/>
      <c r="L597" s="93"/>
      <c r="M597" s="94">
        <f>I597+J597+K597+MYCS8[[#This Row],[Non contractual commitments]]</f>
        <v>0</v>
      </c>
      <c r="N597" s="93"/>
      <c r="O597" s="93"/>
      <c r="P597" s="93"/>
      <c r="Q597" s="93"/>
      <c r="R597" s="93"/>
      <c r="S597" s="89"/>
      <c r="T597" s="89"/>
      <c r="U597" s="96"/>
    </row>
    <row r="598" spans="1:21" ht="21" x14ac:dyDescent="0.45">
      <c r="A598" s="89"/>
      <c r="B598" s="90" t="str">
        <f ca="1">IFERROR(OFFSET(DC[[#Headers],[Code Project]],MATCH(MYCS8[[#This Row],[Project Code and Name ]],DC[Code Project],0),-3),"")</f>
        <v/>
      </c>
      <c r="C598" s="89"/>
      <c r="D598" s="89"/>
      <c r="E598" s="89"/>
      <c r="F598" s="89"/>
      <c r="G598" s="89"/>
      <c r="H598" s="89"/>
      <c r="I598" s="93"/>
      <c r="J598" s="93"/>
      <c r="K598" s="93"/>
      <c r="L598" s="93"/>
      <c r="M598" s="94">
        <f>I598+J598+K598+MYCS8[[#This Row],[Non contractual commitments]]</f>
        <v>0</v>
      </c>
      <c r="N598" s="93"/>
      <c r="O598" s="93"/>
      <c r="P598" s="93"/>
      <c r="Q598" s="93"/>
      <c r="R598" s="93"/>
      <c r="S598" s="89"/>
      <c r="T598" s="89"/>
      <c r="U598" s="96"/>
    </row>
    <row r="599" spans="1:21" ht="21" x14ac:dyDescent="0.45">
      <c r="A599" s="89"/>
      <c r="B599" s="90" t="str">
        <f ca="1">IFERROR(OFFSET(DC[[#Headers],[Code Project]],MATCH(MYCS8[[#This Row],[Project Code and Name ]],DC[Code Project],0),-3),"")</f>
        <v/>
      </c>
      <c r="C599" s="89"/>
      <c r="D599" s="89"/>
      <c r="E599" s="89"/>
      <c r="F599" s="89"/>
      <c r="G599" s="89"/>
      <c r="H599" s="89"/>
      <c r="I599" s="93"/>
      <c r="J599" s="93"/>
      <c r="K599" s="93"/>
      <c r="L599" s="93"/>
      <c r="M599" s="94">
        <f>I599+J599+K599+MYCS8[[#This Row],[Non contractual commitments]]</f>
        <v>0</v>
      </c>
      <c r="N599" s="93"/>
      <c r="O599" s="93"/>
      <c r="P599" s="93"/>
      <c r="Q599" s="93"/>
      <c r="R599" s="93"/>
      <c r="S599" s="89"/>
      <c r="T599" s="89"/>
      <c r="U599" s="96"/>
    </row>
    <row r="600" spans="1:21" ht="21" x14ac:dyDescent="0.45">
      <c r="A600" s="89"/>
      <c r="B600" s="90" t="str">
        <f ca="1">IFERROR(OFFSET(DC[[#Headers],[Code Project]],MATCH(MYCS8[[#This Row],[Project Code and Name ]],DC[Code Project],0),-3),"")</f>
        <v/>
      </c>
      <c r="C600" s="89"/>
      <c r="D600" s="89"/>
      <c r="E600" s="89"/>
      <c r="F600" s="89"/>
      <c r="G600" s="89"/>
      <c r="H600" s="89"/>
      <c r="I600" s="93"/>
      <c r="J600" s="93"/>
      <c r="K600" s="93"/>
      <c r="L600" s="93"/>
      <c r="M600" s="94">
        <f>I600+J600+K600+MYCS8[[#This Row],[Non contractual commitments]]</f>
        <v>0</v>
      </c>
      <c r="N600" s="93"/>
      <c r="O600" s="93"/>
      <c r="P600" s="93"/>
      <c r="Q600" s="93"/>
      <c r="R600" s="93"/>
      <c r="S600" s="89"/>
      <c r="T600" s="89"/>
      <c r="U600" s="96"/>
    </row>
    <row r="601" spans="1:21" ht="21" x14ac:dyDescent="0.45">
      <c r="A601" s="89"/>
      <c r="B601" s="90" t="str">
        <f ca="1">IFERROR(OFFSET(DC[[#Headers],[Code Project]],MATCH(MYCS8[[#This Row],[Project Code and Name ]],DC[Code Project],0),-3),"")</f>
        <v/>
      </c>
      <c r="C601" s="89"/>
      <c r="D601" s="89"/>
      <c r="E601" s="89"/>
      <c r="F601" s="89"/>
      <c r="G601" s="89"/>
      <c r="H601" s="89"/>
      <c r="I601" s="93"/>
      <c r="J601" s="93"/>
      <c r="K601" s="93"/>
      <c r="L601" s="93"/>
      <c r="M601" s="94">
        <f>I601+J601+K601+MYCS8[[#This Row],[Non contractual commitments]]</f>
        <v>0</v>
      </c>
      <c r="N601" s="93"/>
      <c r="O601" s="93"/>
      <c r="P601" s="93"/>
      <c r="Q601" s="93"/>
      <c r="R601" s="93"/>
      <c r="S601" s="89"/>
      <c r="T601" s="89"/>
      <c r="U601" s="96"/>
    </row>
    <row r="602" spans="1:21" ht="21" x14ac:dyDescent="0.45">
      <c r="A602" s="89"/>
      <c r="B602" s="90" t="str">
        <f ca="1">IFERROR(OFFSET(DC[[#Headers],[Code Project]],MATCH(MYCS8[[#This Row],[Project Code and Name ]],DC[Code Project],0),-3),"")</f>
        <v/>
      </c>
      <c r="C602" s="89"/>
      <c r="D602" s="89"/>
      <c r="E602" s="89"/>
      <c r="F602" s="89"/>
      <c r="G602" s="89"/>
      <c r="H602" s="89"/>
      <c r="I602" s="93"/>
      <c r="J602" s="93"/>
      <c r="K602" s="93"/>
      <c r="L602" s="93"/>
      <c r="M602" s="94">
        <f>I602+J602+K602+MYCS8[[#This Row],[Non contractual commitments]]</f>
        <v>0</v>
      </c>
      <c r="N602" s="93"/>
      <c r="O602" s="93"/>
      <c r="P602" s="93"/>
      <c r="Q602" s="93"/>
      <c r="R602" s="93"/>
      <c r="S602" s="89"/>
      <c r="T602" s="89"/>
      <c r="U602" s="96"/>
    </row>
    <row r="603" spans="1:21" ht="21" x14ac:dyDescent="0.45">
      <c r="A603" s="89"/>
      <c r="B603" s="90" t="str">
        <f ca="1">IFERROR(OFFSET(DC[[#Headers],[Code Project]],MATCH(MYCS8[[#This Row],[Project Code and Name ]],DC[Code Project],0),-3),"")</f>
        <v/>
      </c>
      <c r="C603" s="89"/>
      <c r="D603" s="89"/>
      <c r="E603" s="89"/>
      <c r="F603" s="89"/>
      <c r="G603" s="89"/>
      <c r="H603" s="89"/>
      <c r="I603" s="93"/>
      <c r="J603" s="93"/>
      <c r="K603" s="93"/>
      <c r="L603" s="93"/>
      <c r="M603" s="94">
        <f>I603+J603+K603+MYCS8[[#This Row],[Non contractual commitments]]</f>
        <v>0</v>
      </c>
      <c r="N603" s="93"/>
      <c r="O603" s="93"/>
      <c r="P603" s="93"/>
      <c r="Q603" s="93"/>
      <c r="R603" s="93"/>
      <c r="S603" s="89"/>
      <c r="T603" s="89"/>
      <c r="U603" s="96"/>
    </row>
    <row r="604" spans="1:21" ht="21" x14ac:dyDescent="0.45">
      <c r="A604" s="89"/>
      <c r="B604" s="90" t="str">
        <f ca="1">IFERROR(OFFSET(DC[[#Headers],[Code Project]],MATCH(MYCS8[[#This Row],[Project Code and Name ]],DC[Code Project],0),-3),"")</f>
        <v/>
      </c>
      <c r="C604" s="89"/>
      <c r="D604" s="89"/>
      <c r="E604" s="89"/>
      <c r="F604" s="89"/>
      <c r="G604" s="89"/>
      <c r="H604" s="89"/>
      <c r="I604" s="93"/>
      <c r="J604" s="93"/>
      <c r="K604" s="93"/>
      <c r="L604" s="93"/>
      <c r="M604" s="94">
        <f>I604+J604+K604+MYCS8[[#This Row],[Non contractual commitments]]</f>
        <v>0</v>
      </c>
      <c r="N604" s="93"/>
      <c r="O604" s="93"/>
      <c r="P604" s="93"/>
      <c r="Q604" s="93"/>
      <c r="R604" s="93"/>
      <c r="S604" s="89"/>
      <c r="T604" s="89"/>
      <c r="U604" s="96"/>
    </row>
    <row r="605" spans="1:21" ht="21" x14ac:dyDescent="0.45">
      <c r="A605" s="89"/>
      <c r="B605" s="90" t="str">
        <f ca="1">IFERROR(OFFSET(DC[[#Headers],[Code Project]],MATCH(MYCS8[[#This Row],[Project Code and Name ]],DC[Code Project],0),-3),"")</f>
        <v/>
      </c>
      <c r="C605" s="89"/>
      <c r="D605" s="89"/>
      <c r="E605" s="89"/>
      <c r="F605" s="89"/>
      <c r="G605" s="89"/>
      <c r="H605" s="89"/>
      <c r="I605" s="93"/>
      <c r="J605" s="93"/>
      <c r="K605" s="93"/>
      <c r="L605" s="93"/>
      <c r="M605" s="94">
        <f>I605+J605+K605+MYCS8[[#This Row],[Non contractual commitments]]</f>
        <v>0</v>
      </c>
      <c r="N605" s="93"/>
      <c r="O605" s="93"/>
      <c r="P605" s="93"/>
      <c r="Q605" s="93"/>
      <c r="R605" s="93"/>
      <c r="S605" s="89"/>
      <c r="T605" s="89"/>
      <c r="U605" s="96"/>
    </row>
    <row r="606" spans="1:21" ht="21" x14ac:dyDescent="0.45">
      <c r="A606" s="89"/>
      <c r="B606" s="90" t="str">
        <f ca="1">IFERROR(OFFSET(DC[[#Headers],[Code Project]],MATCH(MYCS8[[#This Row],[Project Code and Name ]],DC[Code Project],0),-3),"")</f>
        <v/>
      </c>
      <c r="C606" s="89"/>
      <c r="D606" s="89"/>
      <c r="E606" s="89"/>
      <c r="F606" s="89"/>
      <c r="G606" s="89"/>
      <c r="H606" s="89"/>
      <c r="I606" s="93"/>
      <c r="J606" s="93"/>
      <c r="K606" s="93"/>
      <c r="L606" s="93"/>
      <c r="M606" s="94">
        <f>I606+J606+K606+MYCS8[[#This Row],[Non contractual commitments]]</f>
        <v>0</v>
      </c>
      <c r="N606" s="93"/>
      <c r="O606" s="93"/>
      <c r="P606" s="93"/>
      <c r="Q606" s="93"/>
      <c r="R606" s="93"/>
      <c r="S606" s="89"/>
      <c r="T606" s="89"/>
      <c r="U606" s="96"/>
    </row>
    <row r="607" spans="1:21" ht="21" x14ac:dyDescent="0.45">
      <c r="A607" s="89"/>
      <c r="B607" s="90" t="str">
        <f ca="1">IFERROR(OFFSET(DC[[#Headers],[Code Project]],MATCH(MYCS8[[#This Row],[Project Code and Name ]],DC[Code Project],0),-3),"")</f>
        <v/>
      </c>
      <c r="C607" s="89"/>
      <c r="D607" s="89"/>
      <c r="E607" s="89"/>
      <c r="F607" s="89"/>
      <c r="G607" s="89"/>
      <c r="H607" s="89"/>
      <c r="I607" s="93"/>
      <c r="J607" s="93"/>
      <c r="K607" s="93"/>
      <c r="L607" s="93"/>
      <c r="M607" s="94">
        <f>I607+J607+K607+MYCS8[[#This Row],[Non contractual commitments]]</f>
        <v>0</v>
      </c>
      <c r="N607" s="93"/>
      <c r="O607" s="93"/>
      <c r="P607" s="93"/>
      <c r="Q607" s="93"/>
      <c r="R607" s="93"/>
      <c r="S607" s="89"/>
      <c r="T607" s="89"/>
      <c r="U607" s="96"/>
    </row>
    <row r="608" spans="1:21" ht="21" x14ac:dyDescent="0.45">
      <c r="A608" s="89"/>
      <c r="B608" s="90" t="str">
        <f ca="1">IFERROR(OFFSET(DC[[#Headers],[Code Project]],MATCH(MYCS8[[#This Row],[Project Code and Name ]],DC[Code Project],0),-3),"")</f>
        <v/>
      </c>
      <c r="C608" s="89"/>
      <c r="D608" s="89"/>
      <c r="E608" s="89"/>
      <c r="F608" s="89"/>
      <c r="G608" s="89"/>
      <c r="H608" s="89"/>
      <c r="I608" s="93"/>
      <c r="J608" s="93"/>
      <c r="K608" s="93"/>
      <c r="L608" s="93"/>
      <c r="M608" s="94">
        <f>I608+J608+K608+MYCS8[[#This Row],[Non contractual commitments]]</f>
        <v>0</v>
      </c>
      <c r="N608" s="93"/>
      <c r="O608" s="93"/>
      <c r="P608" s="93"/>
      <c r="Q608" s="93"/>
      <c r="R608" s="93"/>
      <c r="S608" s="89"/>
      <c r="T608" s="89"/>
      <c r="U608" s="96"/>
    </row>
    <row r="609" spans="1:21" ht="21" x14ac:dyDescent="0.45">
      <c r="A609" s="89"/>
      <c r="B609" s="90" t="str">
        <f ca="1">IFERROR(OFFSET(DC[[#Headers],[Code Project]],MATCH(MYCS8[[#This Row],[Project Code and Name ]],DC[Code Project],0),-3),"")</f>
        <v/>
      </c>
      <c r="C609" s="89"/>
      <c r="D609" s="89"/>
      <c r="E609" s="89"/>
      <c r="F609" s="89"/>
      <c r="G609" s="89"/>
      <c r="H609" s="89"/>
      <c r="I609" s="93"/>
      <c r="J609" s="93"/>
      <c r="K609" s="93"/>
      <c r="L609" s="93"/>
      <c r="M609" s="94">
        <f>I609+J609+K609+MYCS8[[#This Row],[Non contractual commitments]]</f>
        <v>0</v>
      </c>
      <c r="N609" s="93"/>
      <c r="O609" s="93"/>
      <c r="P609" s="93"/>
      <c r="Q609" s="93"/>
      <c r="R609" s="93"/>
      <c r="S609" s="89"/>
      <c r="T609" s="89"/>
      <c r="U609" s="96"/>
    </row>
    <row r="610" spans="1:21" ht="21" x14ac:dyDescent="0.45">
      <c r="A610" s="89"/>
      <c r="B610" s="90" t="str">
        <f ca="1">IFERROR(OFFSET(DC[[#Headers],[Code Project]],MATCH(MYCS8[[#This Row],[Project Code and Name ]],DC[Code Project],0),-3),"")</f>
        <v/>
      </c>
      <c r="C610" s="89"/>
      <c r="D610" s="89"/>
      <c r="E610" s="89"/>
      <c r="F610" s="89"/>
      <c r="G610" s="89"/>
      <c r="H610" s="89"/>
      <c r="I610" s="93"/>
      <c r="J610" s="93"/>
      <c r="K610" s="93"/>
      <c r="L610" s="93"/>
      <c r="M610" s="94">
        <f>I610+J610+K610+MYCS8[[#This Row],[Non contractual commitments]]</f>
        <v>0</v>
      </c>
      <c r="N610" s="93"/>
      <c r="O610" s="93"/>
      <c r="P610" s="93"/>
      <c r="Q610" s="93"/>
      <c r="R610" s="93"/>
      <c r="S610" s="89"/>
      <c r="T610" s="89"/>
      <c r="U610" s="96"/>
    </row>
    <row r="611" spans="1:21" ht="21" x14ac:dyDescent="0.45">
      <c r="A611" s="89"/>
      <c r="B611" s="90" t="str">
        <f ca="1">IFERROR(OFFSET(DC[[#Headers],[Code Project]],MATCH(MYCS8[[#This Row],[Project Code and Name ]],DC[Code Project],0),-3),"")</f>
        <v/>
      </c>
      <c r="C611" s="89"/>
      <c r="D611" s="89"/>
      <c r="E611" s="89"/>
      <c r="F611" s="89"/>
      <c r="G611" s="89"/>
      <c r="H611" s="89"/>
      <c r="I611" s="93"/>
      <c r="J611" s="93"/>
      <c r="K611" s="93"/>
      <c r="L611" s="93"/>
      <c r="M611" s="94">
        <f>I611+J611+K611+MYCS8[[#This Row],[Non contractual commitments]]</f>
        <v>0</v>
      </c>
      <c r="N611" s="93"/>
      <c r="O611" s="93"/>
      <c r="P611" s="93"/>
      <c r="Q611" s="93"/>
      <c r="R611" s="93"/>
      <c r="S611" s="89"/>
      <c r="T611" s="89"/>
      <c r="U611" s="96"/>
    </row>
    <row r="612" spans="1:21" ht="21" x14ac:dyDescent="0.45">
      <c r="A612" s="89"/>
      <c r="B612" s="90" t="str">
        <f ca="1">IFERROR(OFFSET(DC[[#Headers],[Code Project]],MATCH(MYCS8[[#This Row],[Project Code and Name ]],DC[Code Project],0),-3),"")</f>
        <v/>
      </c>
      <c r="C612" s="89"/>
      <c r="D612" s="89"/>
      <c r="E612" s="89"/>
      <c r="F612" s="89"/>
      <c r="G612" s="89"/>
      <c r="H612" s="89"/>
      <c r="I612" s="93"/>
      <c r="J612" s="93"/>
      <c r="K612" s="93"/>
      <c r="L612" s="93"/>
      <c r="M612" s="94">
        <f>I612+J612+K612+MYCS8[[#This Row],[Non contractual commitments]]</f>
        <v>0</v>
      </c>
      <c r="N612" s="93"/>
      <c r="O612" s="93"/>
      <c r="P612" s="93"/>
      <c r="Q612" s="93"/>
      <c r="R612" s="93"/>
      <c r="S612" s="89"/>
      <c r="T612" s="89"/>
      <c r="U612" s="96"/>
    </row>
    <row r="613" spans="1:21" ht="21" x14ac:dyDescent="0.45">
      <c r="A613" s="89"/>
      <c r="B613" s="90" t="str">
        <f ca="1">IFERROR(OFFSET(DC[[#Headers],[Code Project]],MATCH(MYCS8[[#This Row],[Project Code and Name ]],DC[Code Project],0),-3),"")</f>
        <v/>
      </c>
      <c r="C613" s="89"/>
      <c r="D613" s="89"/>
      <c r="E613" s="89"/>
      <c r="F613" s="89"/>
      <c r="G613" s="89"/>
      <c r="H613" s="89"/>
      <c r="I613" s="93"/>
      <c r="J613" s="93"/>
      <c r="K613" s="93"/>
      <c r="L613" s="93"/>
      <c r="M613" s="94">
        <f>I613+J613+K613+MYCS8[[#This Row],[Non contractual commitments]]</f>
        <v>0</v>
      </c>
      <c r="N613" s="93"/>
      <c r="O613" s="93"/>
      <c r="P613" s="93"/>
      <c r="Q613" s="93"/>
      <c r="R613" s="93"/>
      <c r="S613" s="89"/>
      <c r="T613" s="89"/>
      <c r="U613" s="96"/>
    </row>
    <row r="614" spans="1:21" ht="21" x14ac:dyDescent="0.45">
      <c r="A614" s="89"/>
      <c r="B614" s="90" t="str">
        <f ca="1">IFERROR(OFFSET(DC[[#Headers],[Code Project]],MATCH(MYCS8[[#This Row],[Project Code and Name ]],DC[Code Project],0),-3),"")</f>
        <v/>
      </c>
      <c r="C614" s="89"/>
      <c r="D614" s="89"/>
      <c r="E614" s="89"/>
      <c r="F614" s="89"/>
      <c r="G614" s="89"/>
      <c r="H614" s="89"/>
      <c r="I614" s="93"/>
      <c r="J614" s="93"/>
      <c r="K614" s="93"/>
      <c r="L614" s="93"/>
      <c r="M614" s="94">
        <f>I614+J614+K614+MYCS8[[#This Row],[Non contractual commitments]]</f>
        <v>0</v>
      </c>
      <c r="N614" s="93"/>
      <c r="O614" s="93"/>
      <c r="P614" s="93"/>
      <c r="Q614" s="93"/>
      <c r="R614" s="93"/>
      <c r="S614" s="89"/>
      <c r="T614" s="89"/>
      <c r="U614" s="96"/>
    </row>
    <row r="615" spans="1:21" ht="21" x14ac:dyDescent="0.45">
      <c r="A615" s="89"/>
      <c r="B615" s="90" t="str">
        <f ca="1">IFERROR(OFFSET(DC[[#Headers],[Code Project]],MATCH(MYCS8[[#This Row],[Project Code and Name ]],DC[Code Project],0),-3),"")</f>
        <v/>
      </c>
      <c r="C615" s="89"/>
      <c r="D615" s="89"/>
      <c r="E615" s="89"/>
      <c r="F615" s="89"/>
      <c r="G615" s="89"/>
      <c r="H615" s="89"/>
      <c r="I615" s="93"/>
      <c r="J615" s="93"/>
      <c r="K615" s="93"/>
      <c r="L615" s="93"/>
      <c r="M615" s="94">
        <f>I615+J615+K615+MYCS8[[#This Row],[Non contractual commitments]]</f>
        <v>0</v>
      </c>
      <c r="N615" s="93"/>
      <c r="O615" s="93"/>
      <c r="P615" s="93"/>
      <c r="Q615" s="93"/>
      <c r="R615" s="93"/>
      <c r="S615" s="89"/>
      <c r="T615" s="89"/>
      <c r="U615" s="96"/>
    </row>
    <row r="616" spans="1:21" ht="21" x14ac:dyDescent="0.45">
      <c r="A616" s="89"/>
      <c r="B616" s="90" t="str">
        <f ca="1">IFERROR(OFFSET(DC[[#Headers],[Code Project]],MATCH(MYCS8[[#This Row],[Project Code and Name ]],DC[Code Project],0),-3),"")</f>
        <v/>
      </c>
      <c r="C616" s="89"/>
      <c r="D616" s="89"/>
      <c r="E616" s="89"/>
      <c r="F616" s="89"/>
      <c r="G616" s="89"/>
      <c r="H616" s="89"/>
      <c r="I616" s="93"/>
      <c r="J616" s="93"/>
      <c r="K616" s="93"/>
      <c r="L616" s="93"/>
      <c r="M616" s="94">
        <f>I616+J616+K616+MYCS8[[#This Row],[Non contractual commitments]]</f>
        <v>0</v>
      </c>
      <c r="N616" s="93"/>
      <c r="O616" s="93"/>
      <c r="P616" s="93"/>
      <c r="Q616" s="93"/>
      <c r="R616" s="93"/>
      <c r="S616" s="89"/>
      <c r="T616" s="89"/>
      <c r="U616" s="96"/>
    </row>
    <row r="617" spans="1:21" ht="21" x14ac:dyDescent="0.45">
      <c r="A617" s="89"/>
      <c r="B617" s="90" t="str">
        <f ca="1">IFERROR(OFFSET(DC[[#Headers],[Code Project]],MATCH(MYCS8[[#This Row],[Project Code and Name ]],DC[Code Project],0),-3),"")</f>
        <v/>
      </c>
      <c r="C617" s="89"/>
      <c r="D617" s="89"/>
      <c r="E617" s="89"/>
      <c r="F617" s="89"/>
      <c r="G617" s="89"/>
      <c r="H617" s="89"/>
      <c r="I617" s="93"/>
      <c r="J617" s="93"/>
      <c r="K617" s="93"/>
      <c r="L617" s="93"/>
      <c r="M617" s="94">
        <f>I617+J617+K617+MYCS8[[#This Row],[Non contractual commitments]]</f>
        <v>0</v>
      </c>
      <c r="N617" s="93"/>
      <c r="O617" s="93"/>
      <c r="P617" s="93"/>
      <c r="Q617" s="93"/>
      <c r="R617" s="93"/>
      <c r="S617" s="89"/>
      <c r="T617" s="89"/>
      <c r="U617" s="96"/>
    </row>
    <row r="618" spans="1:21" ht="21" x14ac:dyDescent="0.45">
      <c r="A618" s="89"/>
      <c r="B618" s="90" t="str">
        <f ca="1">IFERROR(OFFSET(DC[[#Headers],[Code Project]],MATCH(MYCS8[[#This Row],[Project Code and Name ]],DC[Code Project],0),-3),"")</f>
        <v/>
      </c>
      <c r="C618" s="89"/>
      <c r="D618" s="89"/>
      <c r="E618" s="89"/>
      <c r="F618" s="89"/>
      <c r="G618" s="89"/>
      <c r="H618" s="89"/>
      <c r="I618" s="93"/>
      <c r="J618" s="93"/>
      <c r="K618" s="93"/>
      <c r="L618" s="93"/>
      <c r="M618" s="94">
        <f>I618+J618+K618+MYCS8[[#This Row],[Non contractual commitments]]</f>
        <v>0</v>
      </c>
      <c r="N618" s="93"/>
      <c r="O618" s="93"/>
      <c r="P618" s="93"/>
      <c r="Q618" s="93"/>
      <c r="R618" s="93"/>
      <c r="S618" s="89"/>
      <c r="T618" s="89"/>
      <c r="U618" s="96"/>
    </row>
    <row r="619" spans="1:21" ht="21" x14ac:dyDescent="0.45">
      <c r="A619" s="89"/>
      <c r="B619" s="90" t="str">
        <f ca="1">IFERROR(OFFSET(DC[[#Headers],[Code Project]],MATCH(MYCS8[[#This Row],[Project Code and Name ]],DC[Code Project],0),-3),"")</f>
        <v/>
      </c>
      <c r="C619" s="89"/>
      <c r="D619" s="89"/>
      <c r="E619" s="89"/>
      <c r="F619" s="89"/>
      <c r="G619" s="89"/>
      <c r="H619" s="89"/>
      <c r="I619" s="93"/>
      <c r="J619" s="93"/>
      <c r="K619" s="93"/>
      <c r="L619" s="93"/>
      <c r="M619" s="94">
        <f>I619+J619+K619+MYCS8[[#This Row],[Non contractual commitments]]</f>
        <v>0</v>
      </c>
      <c r="N619" s="93"/>
      <c r="O619" s="93"/>
      <c r="P619" s="93"/>
      <c r="Q619" s="93"/>
      <c r="R619" s="93"/>
      <c r="S619" s="89"/>
      <c r="T619" s="89"/>
      <c r="U619" s="96"/>
    </row>
    <row r="620" spans="1:21" ht="21" x14ac:dyDescent="0.45">
      <c r="A620" s="89"/>
      <c r="B620" s="90" t="str">
        <f ca="1">IFERROR(OFFSET(DC[[#Headers],[Code Project]],MATCH(MYCS8[[#This Row],[Project Code and Name ]],DC[Code Project],0),-3),"")</f>
        <v/>
      </c>
      <c r="C620" s="89"/>
      <c r="D620" s="89"/>
      <c r="E620" s="89"/>
      <c r="F620" s="89"/>
      <c r="G620" s="89"/>
      <c r="H620" s="89"/>
      <c r="I620" s="93"/>
      <c r="J620" s="93"/>
      <c r="K620" s="93"/>
      <c r="L620" s="93"/>
      <c r="M620" s="94">
        <f>I620+J620+K620+MYCS8[[#This Row],[Non contractual commitments]]</f>
        <v>0</v>
      </c>
      <c r="N620" s="93"/>
      <c r="O620" s="93"/>
      <c r="P620" s="93"/>
      <c r="Q620" s="93"/>
      <c r="R620" s="93"/>
      <c r="S620" s="89"/>
      <c r="T620" s="89"/>
      <c r="U620" s="96"/>
    </row>
    <row r="621" spans="1:21" ht="21" x14ac:dyDescent="0.45">
      <c r="A621" s="89"/>
      <c r="B621" s="90" t="str">
        <f ca="1">IFERROR(OFFSET(DC[[#Headers],[Code Project]],MATCH(MYCS8[[#This Row],[Project Code and Name ]],DC[Code Project],0),-3),"")</f>
        <v/>
      </c>
      <c r="C621" s="89"/>
      <c r="D621" s="89"/>
      <c r="E621" s="89"/>
      <c r="F621" s="89"/>
      <c r="G621" s="89"/>
      <c r="H621" s="89"/>
      <c r="I621" s="93"/>
      <c r="J621" s="93"/>
      <c r="K621" s="93"/>
      <c r="L621" s="93"/>
      <c r="M621" s="94">
        <f>I621+J621+K621+MYCS8[[#This Row],[Non contractual commitments]]</f>
        <v>0</v>
      </c>
      <c r="N621" s="93"/>
      <c r="O621" s="93"/>
      <c r="P621" s="93"/>
      <c r="Q621" s="93"/>
      <c r="R621" s="93"/>
      <c r="S621" s="89"/>
      <c r="T621" s="89"/>
      <c r="U621" s="96"/>
    </row>
    <row r="622" spans="1:21" ht="21" x14ac:dyDescent="0.45">
      <c r="A622" s="89"/>
      <c r="B622" s="90" t="str">
        <f ca="1">IFERROR(OFFSET(DC[[#Headers],[Code Project]],MATCH(MYCS8[[#This Row],[Project Code and Name ]],DC[Code Project],0),-3),"")</f>
        <v/>
      </c>
      <c r="C622" s="89"/>
      <c r="D622" s="89"/>
      <c r="E622" s="89"/>
      <c r="F622" s="89"/>
      <c r="G622" s="89"/>
      <c r="H622" s="89"/>
      <c r="I622" s="93"/>
      <c r="J622" s="93"/>
      <c r="K622" s="93"/>
      <c r="L622" s="93"/>
      <c r="M622" s="94">
        <f>I622+J622+K622+MYCS8[[#This Row],[Non contractual commitments]]</f>
        <v>0</v>
      </c>
      <c r="N622" s="93"/>
      <c r="O622" s="93"/>
      <c r="P622" s="93"/>
      <c r="Q622" s="93"/>
      <c r="R622" s="93"/>
      <c r="S622" s="89"/>
      <c r="T622" s="89"/>
      <c r="U622" s="96"/>
    </row>
    <row r="623" spans="1:21" ht="21" x14ac:dyDescent="0.45">
      <c r="A623" s="89"/>
      <c r="B623" s="90" t="str">
        <f ca="1">IFERROR(OFFSET(DC[[#Headers],[Code Project]],MATCH(MYCS8[[#This Row],[Project Code and Name ]],DC[Code Project],0),-3),"")</f>
        <v/>
      </c>
      <c r="C623" s="89"/>
      <c r="D623" s="89"/>
      <c r="E623" s="89"/>
      <c r="F623" s="89"/>
      <c r="G623" s="89"/>
      <c r="H623" s="89"/>
      <c r="I623" s="93"/>
      <c r="J623" s="93"/>
      <c r="K623" s="93"/>
      <c r="L623" s="93"/>
      <c r="M623" s="94">
        <f>I623+J623+K623+MYCS8[[#This Row],[Non contractual commitments]]</f>
        <v>0</v>
      </c>
      <c r="N623" s="93"/>
      <c r="O623" s="93"/>
      <c r="P623" s="93"/>
      <c r="Q623" s="93"/>
      <c r="R623" s="93"/>
      <c r="S623" s="89"/>
      <c r="T623" s="89"/>
      <c r="U623" s="96"/>
    </row>
    <row r="624" spans="1:21" ht="21" x14ac:dyDescent="0.45">
      <c r="A624" s="89"/>
      <c r="B624" s="90" t="str">
        <f ca="1">IFERROR(OFFSET(DC[[#Headers],[Code Project]],MATCH(MYCS8[[#This Row],[Project Code and Name ]],DC[Code Project],0),-3),"")</f>
        <v/>
      </c>
      <c r="C624" s="89"/>
      <c r="D624" s="89"/>
      <c r="E624" s="89"/>
      <c r="F624" s="89"/>
      <c r="G624" s="89"/>
      <c r="H624" s="89"/>
      <c r="I624" s="93"/>
      <c r="J624" s="93"/>
      <c r="K624" s="93"/>
      <c r="L624" s="93"/>
      <c r="M624" s="94">
        <f>I624+J624+K624+MYCS8[[#This Row],[Non contractual commitments]]</f>
        <v>0</v>
      </c>
      <c r="N624" s="93"/>
      <c r="O624" s="93"/>
      <c r="P624" s="93"/>
      <c r="Q624" s="93"/>
      <c r="R624" s="93"/>
      <c r="S624" s="89"/>
      <c r="T624" s="89"/>
      <c r="U624" s="96"/>
    </row>
    <row r="625" spans="1:21" ht="21" x14ac:dyDescent="0.45">
      <c r="A625" s="89"/>
      <c r="B625" s="90" t="str">
        <f ca="1">IFERROR(OFFSET(DC[[#Headers],[Code Project]],MATCH(MYCS8[[#This Row],[Project Code and Name ]],DC[Code Project],0),-3),"")</f>
        <v/>
      </c>
      <c r="C625" s="89"/>
      <c r="D625" s="89"/>
      <c r="E625" s="89"/>
      <c r="F625" s="89"/>
      <c r="G625" s="89"/>
      <c r="H625" s="89"/>
      <c r="I625" s="93"/>
      <c r="J625" s="93"/>
      <c r="K625" s="93"/>
      <c r="L625" s="93"/>
      <c r="M625" s="94">
        <f>I625+J625+K625+MYCS8[[#This Row],[Non contractual commitments]]</f>
        <v>0</v>
      </c>
      <c r="N625" s="93"/>
      <c r="O625" s="93"/>
      <c r="P625" s="93"/>
      <c r="Q625" s="93"/>
      <c r="R625" s="93"/>
      <c r="S625" s="89"/>
      <c r="T625" s="89"/>
      <c r="U625" s="96"/>
    </row>
    <row r="626" spans="1:21" ht="21" x14ac:dyDescent="0.45">
      <c r="A626" s="89"/>
      <c r="B626" s="90" t="str">
        <f ca="1">IFERROR(OFFSET(DC[[#Headers],[Code Project]],MATCH(MYCS8[[#This Row],[Project Code and Name ]],DC[Code Project],0),-3),"")</f>
        <v/>
      </c>
      <c r="C626" s="89"/>
      <c r="D626" s="89"/>
      <c r="E626" s="89"/>
      <c r="F626" s="89"/>
      <c r="G626" s="89"/>
      <c r="H626" s="89"/>
      <c r="I626" s="93"/>
      <c r="J626" s="93"/>
      <c r="K626" s="93"/>
      <c r="L626" s="93"/>
      <c r="M626" s="94">
        <f>I626+J626+K626+MYCS8[[#This Row],[Non contractual commitments]]</f>
        <v>0</v>
      </c>
      <c r="N626" s="93"/>
      <c r="O626" s="93"/>
      <c r="P626" s="93"/>
      <c r="Q626" s="93"/>
      <c r="R626" s="93"/>
      <c r="S626" s="89"/>
      <c r="T626" s="89"/>
      <c r="U626" s="96"/>
    </row>
    <row r="627" spans="1:21" ht="21" x14ac:dyDescent="0.45">
      <c r="A627" s="89"/>
      <c r="B627" s="90" t="str">
        <f ca="1">IFERROR(OFFSET(DC[[#Headers],[Code Project]],MATCH(MYCS8[[#This Row],[Project Code and Name ]],DC[Code Project],0),-3),"")</f>
        <v/>
      </c>
      <c r="C627" s="89"/>
      <c r="D627" s="89"/>
      <c r="E627" s="89"/>
      <c r="F627" s="89"/>
      <c r="G627" s="89"/>
      <c r="H627" s="89"/>
      <c r="I627" s="93"/>
      <c r="J627" s="93"/>
      <c r="K627" s="93"/>
      <c r="L627" s="93"/>
      <c r="M627" s="94">
        <f>I627+J627+K627+MYCS8[[#This Row],[Non contractual commitments]]</f>
        <v>0</v>
      </c>
      <c r="N627" s="93"/>
      <c r="O627" s="93"/>
      <c r="P627" s="93"/>
      <c r="Q627" s="93"/>
      <c r="R627" s="93"/>
      <c r="S627" s="89"/>
      <c r="T627" s="89"/>
      <c r="U627" s="96"/>
    </row>
    <row r="628" spans="1:21" ht="21" x14ac:dyDescent="0.45">
      <c r="A628" s="89"/>
      <c r="B628" s="90" t="str">
        <f ca="1">IFERROR(OFFSET(DC[[#Headers],[Code Project]],MATCH(MYCS8[[#This Row],[Project Code and Name ]],DC[Code Project],0),-3),"")</f>
        <v/>
      </c>
      <c r="C628" s="89"/>
      <c r="D628" s="89"/>
      <c r="E628" s="89"/>
      <c r="F628" s="89"/>
      <c r="G628" s="89"/>
      <c r="H628" s="89"/>
      <c r="I628" s="93"/>
      <c r="J628" s="93"/>
      <c r="K628" s="93"/>
      <c r="L628" s="93"/>
      <c r="M628" s="94">
        <f>I628+J628+K628+MYCS8[[#This Row],[Non contractual commitments]]</f>
        <v>0</v>
      </c>
      <c r="N628" s="93"/>
      <c r="O628" s="93"/>
      <c r="P628" s="93"/>
      <c r="Q628" s="93"/>
      <c r="R628" s="93"/>
      <c r="S628" s="89"/>
      <c r="T628" s="89"/>
      <c r="U628" s="96"/>
    </row>
    <row r="629" spans="1:21" ht="21" x14ac:dyDescent="0.45">
      <c r="A629" s="89"/>
      <c r="B629" s="90" t="str">
        <f ca="1">IFERROR(OFFSET(DC[[#Headers],[Code Project]],MATCH(MYCS8[[#This Row],[Project Code and Name ]],DC[Code Project],0),-3),"")</f>
        <v/>
      </c>
      <c r="C629" s="89"/>
      <c r="D629" s="89"/>
      <c r="E629" s="89"/>
      <c r="F629" s="89"/>
      <c r="G629" s="89"/>
      <c r="H629" s="89"/>
      <c r="I629" s="93"/>
      <c r="J629" s="93"/>
      <c r="K629" s="93"/>
      <c r="L629" s="93"/>
      <c r="M629" s="94">
        <f>I629+J629+K629+MYCS8[[#This Row],[Non contractual commitments]]</f>
        <v>0</v>
      </c>
      <c r="N629" s="93"/>
      <c r="O629" s="93"/>
      <c r="P629" s="93"/>
      <c r="Q629" s="93"/>
      <c r="R629" s="93"/>
      <c r="S629" s="89"/>
      <c r="T629" s="89"/>
      <c r="U629" s="96"/>
    </row>
    <row r="630" spans="1:21" ht="21" x14ac:dyDescent="0.45">
      <c r="A630" s="89"/>
      <c r="B630" s="90" t="str">
        <f ca="1">IFERROR(OFFSET(DC[[#Headers],[Code Project]],MATCH(MYCS8[[#This Row],[Project Code and Name ]],DC[Code Project],0),-3),"")</f>
        <v/>
      </c>
      <c r="C630" s="89"/>
      <c r="D630" s="89"/>
      <c r="E630" s="89"/>
      <c r="F630" s="89"/>
      <c r="G630" s="89"/>
      <c r="H630" s="89"/>
      <c r="I630" s="93"/>
      <c r="J630" s="93"/>
      <c r="K630" s="93"/>
      <c r="L630" s="93"/>
      <c r="M630" s="94">
        <f>I630+J630+K630+MYCS8[[#This Row],[Non contractual commitments]]</f>
        <v>0</v>
      </c>
      <c r="N630" s="93"/>
      <c r="O630" s="93"/>
      <c r="P630" s="93"/>
      <c r="Q630" s="93"/>
      <c r="R630" s="93"/>
      <c r="S630" s="89"/>
      <c r="T630" s="89"/>
      <c r="U630" s="96"/>
    </row>
    <row r="631" spans="1:21" ht="21" x14ac:dyDescent="0.45">
      <c r="A631" s="89"/>
      <c r="B631" s="90" t="str">
        <f ca="1">IFERROR(OFFSET(DC[[#Headers],[Code Project]],MATCH(MYCS8[[#This Row],[Project Code and Name ]],DC[Code Project],0),-3),"")</f>
        <v/>
      </c>
      <c r="C631" s="89"/>
      <c r="D631" s="89"/>
      <c r="E631" s="89"/>
      <c r="F631" s="89"/>
      <c r="G631" s="89"/>
      <c r="H631" s="89"/>
      <c r="I631" s="93"/>
      <c r="J631" s="93"/>
      <c r="K631" s="93"/>
      <c r="L631" s="93"/>
      <c r="M631" s="94">
        <f>I631+J631+K631+MYCS8[[#This Row],[Non contractual commitments]]</f>
        <v>0</v>
      </c>
      <c r="N631" s="93"/>
      <c r="O631" s="93"/>
      <c r="P631" s="93"/>
      <c r="Q631" s="93"/>
      <c r="R631" s="93"/>
      <c r="S631" s="89"/>
      <c r="T631" s="89"/>
      <c r="U631" s="96"/>
    </row>
    <row r="632" spans="1:21" ht="21" x14ac:dyDescent="0.45">
      <c r="A632" s="89"/>
      <c r="B632" s="90" t="str">
        <f ca="1">IFERROR(OFFSET(DC[[#Headers],[Code Project]],MATCH(MYCS8[[#This Row],[Project Code and Name ]],DC[Code Project],0),-3),"")</f>
        <v/>
      </c>
      <c r="C632" s="89"/>
      <c r="D632" s="89"/>
      <c r="E632" s="89"/>
      <c r="F632" s="89"/>
      <c r="G632" s="89"/>
      <c r="H632" s="89"/>
      <c r="I632" s="93"/>
      <c r="J632" s="93"/>
      <c r="K632" s="93"/>
      <c r="L632" s="93"/>
      <c r="M632" s="94">
        <f>I632+J632+K632+MYCS8[[#This Row],[Non contractual commitments]]</f>
        <v>0</v>
      </c>
      <c r="N632" s="93"/>
      <c r="O632" s="93"/>
      <c r="P632" s="93"/>
      <c r="Q632" s="93"/>
      <c r="R632" s="93"/>
      <c r="S632" s="89"/>
      <c r="T632" s="89"/>
      <c r="U632" s="96"/>
    </row>
    <row r="633" spans="1:21" ht="21" x14ac:dyDescent="0.45">
      <c r="A633" s="89"/>
      <c r="B633" s="90" t="str">
        <f ca="1">IFERROR(OFFSET(DC[[#Headers],[Code Project]],MATCH(MYCS8[[#This Row],[Project Code and Name ]],DC[Code Project],0),-3),"")</f>
        <v/>
      </c>
      <c r="C633" s="89"/>
      <c r="D633" s="89"/>
      <c r="E633" s="89"/>
      <c r="F633" s="89"/>
      <c r="G633" s="89"/>
      <c r="H633" s="89"/>
      <c r="I633" s="93"/>
      <c r="J633" s="93"/>
      <c r="K633" s="93"/>
      <c r="L633" s="93"/>
      <c r="M633" s="94">
        <f>I633+J633+K633+MYCS8[[#This Row],[Non contractual commitments]]</f>
        <v>0</v>
      </c>
      <c r="N633" s="93"/>
      <c r="O633" s="93"/>
      <c r="P633" s="93"/>
      <c r="Q633" s="93"/>
      <c r="R633" s="93"/>
      <c r="S633" s="89"/>
      <c r="T633" s="89"/>
      <c r="U633" s="96"/>
    </row>
    <row r="634" spans="1:21" ht="21" x14ac:dyDescent="0.45">
      <c r="A634" s="89"/>
      <c r="B634" s="90" t="str">
        <f ca="1">IFERROR(OFFSET(DC[[#Headers],[Code Project]],MATCH(MYCS8[[#This Row],[Project Code and Name ]],DC[Code Project],0),-3),"")</f>
        <v/>
      </c>
      <c r="C634" s="89"/>
      <c r="D634" s="89"/>
      <c r="E634" s="89"/>
      <c r="F634" s="89"/>
      <c r="G634" s="89"/>
      <c r="H634" s="89"/>
      <c r="I634" s="93"/>
      <c r="J634" s="93"/>
      <c r="K634" s="93"/>
      <c r="L634" s="93"/>
      <c r="M634" s="94">
        <f>I634+J634+K634+MYCS8[[#This Row],[Non contractual commitments]]</f>
        <v>0</v>
      </c>
      <c r="N634" s="93"/>
      <c r="O634" s="93"/>
      <c r="P634" s="93"/>
      <c r="Q634" s="93"/>
      <c r="R634" s="93"/>
      <c r="S634" s="89"/>
      <c r="T634" s="89"/>
      <c r="U634" s="96"/>
    </row>
    <row r="635" spans="1:21" ht="21" x14ac:dyDescent="0.45">
      <c r="A635" s="89"/>
      <c r="B635" s="90" t="str">
        <f ca="1">IFERROR(OFFSET(DC[[#Headers],[Code Project]],MATCH(MYCS8[[#This Row],[Project Code and Name ]],DC[Code Project],0),-3),"")</f>
        <v/>
      </c>
      <c r="C635" s="89"/>
      <c r="D635" s="89"/>
      <c r="E635" s="89"/>
      <c r="F635" s="89"/>
      <c r="G635" s="89"/>
      <c r="H635" s="89"/>
      <c r="I635" s="93"/>
      <c r="J635" s="93"/>
      <c r="K635" s="93"/>
      <c r="L635" s="93"/>
      <c r="M635" s="94">
        <f>I635+J635+K635+MYCS8[[#This Row],[Non contractual commitments]]</f>
        <v>0</v>
      </c>
      <c r="N635" s="93"/>
      <c r="O635" s="93"/>
      <c r="P635" s="93"/>
      <c r="Q635" s="93"/>
      <c r="R635" s="93"/>
      <c r="S635" s="89"/>
      <c r="T635" s="89"/>
      <c r="U635" s="96"/>
    </row>
    <row r="636" spans="1:21" ht="21" x14ac:dyDescent="0.45">
      <c r="A636" s="89"/>
      <c r="B636" s="90" t="str">
        <f ca="1">IFERROR(OFFSET(DC[[#Headers],[Code Project]],MATCH(MYCS8[[#This Row],[Project Code and Name ]],DC[Code Project],0),-3),"")</f>
        <v/>
      </c>
      <c r="C636" s="89"/>
      <c r="D636" s="89"/>
      <c r="E636" s="89"/>
      <c r="F636" s="89"/>
      <c r="G636" s="89"/>
      <c r="H636" s="89"/>
      <c r="I636" s="93"/>
      <c r="J636" s="93"/>
      <c r="K636" s="93"/>
      <c r="L636" s="93"/>
      <c r="M636" s="94">
        <f>I636+J636+K636+MYCS8[[#This Row],[Non contractual commitments]]</f>
        <v>0</v>
      </c>
      <c r="N636" s="93"/>
      <c r="O636" s="93"/>
      <c r="P636" s="93"/>
      <c r="Q636" s="93"/>
      <c r="R636" s="93"/>
      <c r="S636" s="89"/>
      <c r="T636" s="89"/>
      <c r="U636" s="96"/>
    </row>
    <row r="637" spans="1:21" ht="21" x14ac:dyDescent="0.45">
      <c r="A637" s="89"/>
      <c r="B637" s="90" t="str">
        <f ca="1">IFERROR(OFFSET(DC[[#Headers],[Code Project]],MATCH(MYCS8[[#This Row],[Project Code and Name ]],DC[Code Project],0),-3),"")</f>
        <v/>
      </c>
      <c r="C637" s="89"/>
      <c r="D637" s="89"/>
      <c r="E637" s="89"/>
      <c r="F637" s="89"/>
      <c r="G637" s="89"/>
      <c r="H637" s="89"/>
      <c r="I637" s="93"/>
      <c r="J637" s="93"/>
      <c r="K637" s="93"/>
      <c r="L637" s="93"/>
      <c r="M637" s="94">
        <f>I637+J637+K637+MYCS8[[#This Row],[Non contractual commitments]]</f>
        <v>0</v>
      </c>
      <c r="N637" s="93"/>
      <c r="O637" s="93"/>
      <c r="P637" s="93"/>
      <c r="Q637" s="93"/>
      <c r="R637" s="93"/>
      <c r="S637" s="89"/>
      <c r="T637" s="89"/>
      <c r="U637" s="96"/>
    </row>
    <row r="638" spans="1:21" ht="21" x14ac:dyDescent="0.45">
      <c r="A638" s="89"/>
      <c r="B638" s="90" t="str">
        <f ca="1">IFERROR(OFFSET(DC[[#Headers],[Code Project]],MATCH(MYCS8[[#This Row],[Project Code and Name ]],DC[Code Project],0),-3),"")</f>
        <v/>
      </c>
      <c r="C638" s="89"/>
      <c r="D638" s="89"/>
      <c r="E638" s="89"/>
      <c r="F638" s="89"/>
      <c r="G638" s="89"/>
      <c r="H638" s="89"/>
      <c r="I638" s="93"/>
      <c r="J638" s="93"/>
      <c r="K638" s="93"/>
      <c r="L638" s="93"/>
      <c r="M638" s="94">
        <f>I638+J638+K638+MYCS8[[#This Row],[Non contractual commitments]]</f>
        <v>0</v>
      </c>
      <c r="N638" s="93"/>
      <c r="O638" s="93"/>
      <c r="P638" s="93"/>
      <c r="Q638" s="93"/>
      <c r="R638" s="93"/>
      <c r="S638" s="89"/>
      <c r="T638" s="89"/>
      <c r="U638" s="96"/>
    </row>
    <row r="639" spans="1:21" ht="21" x14ac:dyDescent="0.45">
      <c r="A639" s="89"/>
      <c r="B639" s="90" t="str">
        <f ca="1">IFERROR(OFFSET(DC[[#Headers],[Code Project]],MATCH(MYCS8[[#This Row],[Project Code and Name ]],DC[Code Project],0),-3),"")</f>
        <v/>
      </c>
      <c r="C639" s="89"/>
      <c r="D639" s="89"/>
      <c r="E639" s="89"/>
      <c r="F639" s="89"/>
      <c r="G639" s="89"/>
      <c r="H639" s="89"/>
      <c r="I639" s="93"/>
      <c r="J639" s="93"/>
      <c r="K639" s="93"/>
      <c r="L639" s="93"/>
      <c r="M639" s="94">
        <f>I639+J639+K639+MYCS8[[#This Row],[Non contractual commitments]]</f>
        <v>0</v>
      </c>
      <c r="N639" s="93"/>
      <c r="O639" s="93"/>
      <c r="P639" s="93"/>
      <c r="Q639" s="93"/>
      <c r="R639" s="93"/>
      <c r="S639" s="89"/>
      <c r="T639" s="89"/>
      <c r="U639" s="96"/>
    </row>
    <row r="640" spans="1:21" ht="21" x14ac:dyDescent="0.45">
      <c r="A640" s="89"/>
      <c r="B640" s="90" t="str">
        <f ca="1">IFERROR(OFFSET(DC[[#Headers],[Code Project]],MATCH(MYCS8[[#This Row],[Project Code and Name ]],DC[Code Project],0),-3),"")</f>
        <v/>
      </c>
      <c r="C640" s="89"/>
      <c r="D640" s="89"/>
      <c r="E640" s="89"/>
      <c r="F640" s="89"/>
      <c r="G640" s="89"/>
      <c r="H640" s="89"/>
      <c r="I640" s="93"/>
      <c r="J640" s="93"/>
      <c r="K640" s="93"/>
      <c r="L640" s="93"/>
      <c r="M640" s="94">
        <f>I640+J640+K640+MYCS8[[#This Row],[Non contractual commitments]]</f>
        <v>0</v>
      </c>
      <c r="N640" s="93"/>
      <c r="O640" s="93"/>
      <c r="P640" s="93"/>
      <c r="Q640" s="93"/>
      <c r="R640" s="93"/>
      <c r="S640" s="89"/>
      <c r="T640" s="89"/>
      <c r="U640" s="96"/>
    </row>
    <row r="641" spans="1:21" ht="21" x14ac:dyDescent="0.45">
      <c r="A641" s="89"/>
      <c r="B641" s="90" t="str">
        <f ca="1">IFERROR(OFFSET(DC[[#Headers],[Code Project]],MATCH(MYCS8[[#This Row],[Project Code and Name ]],DC[Code Project],0),-3),"")</f>
        <v/>
      </c>
      <c r="C641" s="89"/>
      <c r="D641" s="89"/>
      <c r="E641" s="89"/>
      <c r="F641" s="89"/>
      <c r="G641" s="89"/>
      <c r="H641" s="89"/>
      <c r="I641" s="93"/>
      <c r="J641" s="93"/>
      <c r="K641" s="93"/>
      <c r="L641" s="93"/>
      <c r="M641" s="94">
        <f>I641+J641+K641+MYCS8[[#This Row],[Non contractual commitments]]</f>
        <v>0</v>
      </c>
      <c r="N641" s="93"/>
      <c r="O641" s="93"/>
      <c r="P641" s="93"/>
      <c r="Q641" s="93"/>
      <c r="R641" s="93"/>
      <c r="S641" s="89"/>
      <c r="T641" s="89"/>
      <c r="U641" s="96"/>
    </row>
    <row r="642" spans="1:21" ht="21" x14ac:dyDescent="0.45">
      <c r="A642" s="89"/>
      <c r="B642" s="90" t="str">
        <f ca="1">IFERROR(OFFSET(DC[[#Headers],[Code Project]],MATCH(MYCS8[[#This Row],[Project Code and Name ]],DC[Code Project],0),-3),"")</f>
        <v/>
      </c>
      <c r="C642" s="89"/>
      <c r="D642" s="89"/>
      <c r="E642" s="89"/>
      <c r="F642" s="89"/>
      <c r="G642" s="89"/>
      <c r="H642" s="89"/>
      <c r="I642" s="93"/>
      <c r="J642" s="93"/>
      <c r="K642" s="93"/>
      <c r="L642" s="93"/>
      <c r="M642" s="94">
        <f>I642+J642+K642+MYCS8[[#This Row],[Non contractual commitments]]</f>
        <v>0</v>
      </c>
      <c r="N642" s="93"/>
      <c r="O642" s="93"/>
      <c r="P642" s="93"/>
      <c r="Q642" s="93"/>
      <c r="R642" s="93"/>
      <c r="S642" s="89"/>
      <c r="T642" s="89"/>
      <c r="U642" s="96"/>
    </row>
    <row r="643" spans="1:21" ht="21" x14ac:dyDescent="0.45">
      <c r="A643" s="89"/>
      <c r="B643" s="90" t="str">
        <f ca="1">IFERROR(OFFSET(DC[[#Headers],[Code Project]],MATCH(MYCS8[[#This Row],[Project Code and Name ]],DC[Code Project],0),-3),"")</f>
        <v/>
      </c>
      <c r="C643" s="89"/>
      <c r="D643" s="89"/>
      <c r="E643" s="89"/>
      <c r="F643" s="89"/>
      <c r="G643" s="89"/>
      <c r="H643" s="89"/>
      <c r="I643" s="93"/>
      <c r="J643" s="93"/>
      <c r="K643" s="93"/>
      <c r="L643" s="93"/>
      <c r="M643" s="94">
        <f>I643+J643+K643+MYCS8[[#This Row],[Non contractual commitments]]</f>
        <v>0</v>
      </c>
      <c r="N643" s="93"/>
      <c r="O643" s="93"/>
      <c r="P643" s="93"/>
      <c r="Q643" s="93"/>
      <c r="R643" s="93"/>
      <c r="S643" s="89"/>
      <c r="T643" s="89"/>
      <c r="U643" s="96"/>
    </row>
    <row r="644" spans="1:21" ht="21" x14ac:dyDescent="0.45">
      <c r="A644" s="89"/>
      <c r="B644" s="90" t="str">
        <f ca="1">IFERROR(OFFSET(DC[[#Headers],[Code Project]],MATCH(MYCS8[[#This Row],[Project Code and Name ]],DC[Code Project],0),-3),"")</f>
        <v/>
      </c>
      <c r="C644" s="89"/>
      <c r="D644" s="89"/>
      <c r="E644" s="89"/>
      <c r="F644" s="89"/>
      <c r="G644" s="89"/>
      <c r="H644" s="89"/>
      <c r="I644" s="93"/>
      <c r="J644" s="93"/>
      <c r="K644" s="93"/>
      <c r="L644" s="93"/>
      <c r="M644" s="94">
        <f>I644+J644+K644+MYCS8[[#This Row],[Non contractual commitments]]</f>
        <v>0</v>
      </c>
      <c r="N644" s="93"/>
      <c r="O644" s="93"/>
      <c r="P644" s="93"/>
      <c r="Q644" s="93"/>
      <c r="R644" s="93"/>
      <c r="S644" s="89"/>
      <c r="T644" s="89"/>
      <c r="U644" s="96"/>
    </row>
    <row r="645" spans="1:21" ht="21" x14ac:dyDescent="0.45">
      <c r="A645" s="89"/>
      <c r="B645" s="90" t="str">
        <f ca="1">IFERROR(OFFSET(DC[[#Headers],[Code Project]],MATCH(MYCS8[[#This Row],[Project Code and Name ]],DC[Code Project],0),-3),"")</f>
        <v/>
      </c>
      <c r="C645" s="89"/>
      <c r="D645" s="89"/>
      <c r="E645" s="89"/>
      <c r="F645" s="89"/>
      <c r="G645" s="89"/>
      <c r="H645" s="89"/>
      <c r="I645" s="93"/>
      <c r="J645" s="93"/>
      <c r="K645" s="93"/>
      <c r="L645" s="93"/>
      <c r="M645" s="94">
        <f>I645+J645+K645+MYCS8[[#This Row],[Non contractual commitments]]</f>
        <v>0</v>
      </c>
      <c r="N645" s="93"/>
      <c r="O645" s="93"/>
      <c r="P645" s="93"/>
      <c r="Q645" s="93"/>
      <c r="R645" s="93"/>
      <c r="S645" s="89"/>
      <c r="T645" s="89"/>
      <c r="U645" s="96"/>
    </row>
    <row r="646" spans="1:21" ht="21" x14ac:dyDescent="0.45">
      <c r="A646" s="89"/>
      <c r="B646" s="90" t="str">
        <f ca="1">IFERROR(OFFSET(DC[[#Headers],[Code Project]],MATCH(MYCS8[[#This Row],[Project Code and Name ]],DC[Code Project],0),-3),"")</f>
        <v/>
      </c>
      <c r="C646" s="89"/>
      <c r="D646" s="89"/>
      <c r="E646" s="89"/>
      <c r="F646" s="89"/>
      <c r="G646" s="89"/>
      <c r="H646" s="89"/>
      <c r="I646" s="93"/>
      <c r="J646" s="93"/>
      <c r="K646" s="93"/>
      <c r="L646" s="93"/>
      <c r="M646" s="94">
        <f>I646+J646+K646+MYCS8[[#This Row],[Non contractual commitments]]</f>
        <v>0</v>
      </c>
      <c r="N646" s="93"/>
      <c r="O646" s="93"/>
      <c r="P646" s="93"/>
      <c r="Q646" s="93"/>
      <c r="R646" s="93"/>
      <c r="S646" s="89"/>
      <c r="T646" s="89"/>
      <c r="U646" s="96"/>
    </row>
    <row r="647" spans="1:21" ht="21" x14ac:dyDescent="0.45">
      <c r="A647" s="89"/>
      <c r="B647" s="90" t="str">
        <f ca="1">IFERROR(OFFSET(DC[[#Headers],[Code Project]],MATCH(MYCS8[[#This Row],[Project Code and Name ]],DC[Code Project],0),-3),"")</f>
        <v/>
      </c>
      <c r="C647" s="89"/>
      <c r="D647" s="89"/>
      <c r="E647" s="89"/>
      <c r="F647" s="89"/>
      <c r="G647" s="89"/>
      <c r="H647" s="89"/>
      <c r="I647" s="93"/>
      <c r="J647" s="93"/>
      <c r="K647" s="93"/>
      <c r="L647" s="93"/>
      <c r="M647" s="94">
        <f>I647+J647+K647+MYCS8[[#This Row],[Non contractual commitments]]</f>
        <v>0</v>
      </c>
      <c r="N647" s="93"/>
      <c r="O647" s="93"/>
      <c r="P647" s="93"/>
      <c r="Q647" s="93"/>
      <c r="R647" s="93"/>
      <c r="S647" s="89"/>
      <c r="T647" s="89"/>
      <c r="U647" s="96"/>
    </row>
    <row r="648" spans="1:21" ht="21" x14ac:dyDescent="0.45">
      <c r="A648" s="89"/>
      <c r="B648" s="90" t="str">
        <f ca="1">IFERROR(OFFSET(DC[[#Headers],[Code Project]],MATCH(MYCS8[[#This Row],[Project Code and Name ]],DC[Code Project],0),-3),"")</f>
        <v/>
      </c>
      <c r="C648" s="89"/>
      <c r="D648" s="89"/>
      <c r="E648" s="89"/>
      <c r="F648" s="89"/>
      <c r="G648" s="89"/>
      <c r="H648" s="89"/>
      <c r="I648" s="93"/>
      <c r="J648" s="93"/>
      <c r="K648" s="93"/>
      <c r="L648" s="93"/>
      <c r="M648" s="94">
        <f>I648+J648+K648+MYCS8[[#This Row],[Non contractual commitments]]</f>
        <v>0</v>
      </c>
      <c r="N648" s="93"/>
      <c r="O648" s="93"/>
      <c r="P648" s="93"/>
      <c r="Q648" s="93"/>
      <c r="R648" s="93"/>
      <c r="S648" s="89"/>
      <c r="T648" s="89"/>
      <c r="U648" s="96"/>
    </row>
    <row r="649" spans="1:21" ht="21" x14ac:dyDescent="0.45">
      <c r="A649" s="89"/>
      <c r="B649" s="90" t="str">
        <f ca="1">IFERROR(OFFSET(DC[[#Headers],[Code Project]],MATCH(MYCS8[[#This Row],[Project Code and Name ]],DC[Code Project],0),-3),"")</f>
        <v/>
      </c>
      <c r="C649" s="89"/>
      <c r="D649" s="89"/>
      <c r="E649" s="89"/>
      <c r="F649" s="89"/>
      <c r="G649" s="89"/>
      <c r="H649" s="89"/>
      <c r="I649" s="93"/>
      <c r="J649" s="93"/>
      <c r="K649" s="93"/>
      <c r="L649" s="93"/>
      <c r="M649" s="94">
        <f>I649+J649+K649+MYCS8[[#This Row],[Non contractual commitments]]</f>
        <v>0</v>
      </c>
      <c r="N649" s="93"/>
      <c r="O649" s="93"/>
      <c r="P649" s="93"/>
      <c r="Q649" s="93"/>
      <c r="R649" s="93"/>
      <c r="S649" s="89"/>
      <c r="T649" s="89"/>
      <c r="U649" s="96"/>
    </row>
    <row r="650" spans="1:21" ht="21" x14ac:dyDescent="0.45">
      <c r="A650" s="89"/>
      <c r="B650" s="90" t="str">
        <f ca="1">IFERROR(OFFSET(DC[[#Headers],[Code Project]],MATCH(MYCS8[[#This Row],[Project Code and Name ]],DC[Code Project],0),-3),"")</f>
        <v/>
      </c>
      <c r="C650" s="89"/>
      <c r="D650" s="89"/>
      <c r="E650" s="89"/>
      <c r="F650" s="89"/>
      <c r="G650" s="89"/>
      <c r="H650" s="89"/>
      <c r="I650" s="93"/>
      <c r="J650" s="93"/>
      <c r="K650" s="93"/>
      <c r="L650" s="93"/>
      <c r="M650" s="94">
        <f>I650+J650+K650+MYCS8[[#This Row],[Non contractual commitments]]</f>
        <v>0</v>
      </c>
      <c r="N650" s="93"/>
      <c r="O650" s="93"/>
      <c r="P650" s="93"/>
      <c r="Q650" s="93"/>
      <c r="R650" s="93"/>
      <c r="S650" s="89"/>
      <c r="T650" s="89"/>
      <c r="U650" s="96"/>
    </row>
    <row r="651" spans="1:21" ht="21" x14ac:dyDescent="0.45">
      <c r="A651" s="89"/>
      <c r="B651" s="90" t="str">
        <f ca="1">IFERROR(OFFSET(DC[[#Headers],[Code Project]],MATCH(MYCS8[[#This Row],[Project Code and Name ]],DC[Code Project],0),-3),"")</f>
        <v/>
      </c>
      <c r="C651" s="89"/>
      <c r="D651" s="89"/>
      <c r="E651" s="89"/>
      <c r="F651" s="89"/>
      <c r="G651" s="89"/>
      <c r="H651" s="89"/>
      <c r="I651" s="93"/>
      <c r="J651" s="93"/>
      <c r="K651" s="93"/>
      <c r="L651" s="93"/>
      <c r="M651" s="94">
        <f>I651+J651+K651+MYCS8[[#This Row],[Non contractual commitments]]</f>
        <v>0</v>
      </c>
      <c r="N651" s="93"/>
      <c r="O651" s="93"/>
      <c r="P651" s="93"/>
      <c r="Q651" s="93"/>
      <c r="R651" s="93"/>
      <c r="S651" s="89"/>
      <c r="T651" s="89"/>
      <c r="U651" s="96"/>
    </row>
    <row r="652" spans="1:21" ht="21" x14ac:dyDescent="0.45">
      <c r="A652" s="89"/>
      <c r="B652" s="90" t="str">
        <f ca="1">IFERROR(OFFSET(DC[[#Headers],[Code Project]],MATCH(MYCS8[[#This Row],[Project Code and Name ]],DC[Code Project],0),-3),"")</f>
        <v/>
      </c>
      <c r="C652" s="89"/>
      <c r="D652" s="89"/>
      <c r="E652" s="89"/>
      <c r="F652" s="89"/>
      <c r="G652" s="89"/>
      <c r="H652" s="89"/>
      <c r="I652" s="93"/>
      <c r="J652" s="93"/>
      <c r="K652" s="93"/>
      <c r="L652" s="93"/>
      <c r="M652" s="94">
        <f>I652+J652+K652+MYCS8[[#This Row],[Non contractual commitments]]</f>
        <v>0</v>
      </c>
      <c r="N652" s="93"/>
      <c r="O652" s="93"/>
      <c r="P652" s="93"/>
      <c r="Q652" s="93"/>
      <c r="R652" s="93"/>
      <c r="S652" s="89"/>
      <c r="T652" s="89"/>
      <c r="U652" s="96"/>
    </row>
    <row r="653" spans="1:21" ht="21" x14ac:dyDescent="0.45">
      <c r="A653" s="89"/>
      <c r="B653" s="90" t="str">
        <f ca="1">IFERROR(OFFSET(DC[[#Headers],[Code Project]],MATCH(MYCS8[[#This Row],[Project Code and Name ]],DC[Code Project],0),-3),"")</f>
        <v/>
      </c>
      <c r="C653" s="89"/>
      <c r="D653" s="89"/>
      <c r="E653" s="89"/>
      <c r="F653" s="89"/>
      <c r="G653" s="89"/>
      <c r="H653" s="89"/>
      <c r="I653" s="93"/>
      <c r="J653" s="93"/>
      <c r="K653" s="93"/>
      <c r="L653" s="93"/>
      <c r="M653" s="94">
        <f>I653+J653+K653+MYCS8[[#This Row],[Non contractual commitments]]</f>
        <v>0</v>
      </c>
      <c r="N653" s="93"/>
      <c r="O653" s="93"/>
      <c r="P653" s="93"/>
      <c r="Q653" s="93"/>
      <c r="R653" s="93"/>
      <c r="S653" s="89"/>
      <c r="T653" s="89"/>
      <c r="U653" s="96"/>
    </row>
    <row r="654" spans="1:21" ht="21" x14ac:dyDescent="0.45">
      <c r="A654" s="89"/>
      <c r="B654" s="90" t="str">
        <f ca="1">IFERROR(OFFSET(DC[[#Headers],[Code Project]],MATCH(MYCS8[[#This Row],[Project Code and Name ]],DC[Code Project],0),-3),"")</f>
        <v/>
      </c>
      <c r="C654" s="89"/>
      <c r="D654" s="89"/>
      <c r="E654" s="89"/>
      <c r="F654" s="89"/>
      <c r="G654" s="89"/>
      <c r="H654" s="89"/>
      <c r="I654" s="93"/>
      <c r="J654" s="93"/>
      <c r="K654" s="93"/>
      <c r="L654" s="93"/>
      <c r="M654" s="94">
        <f>I654+J654+K654+MYCS8[[#This Row],[Non contractual commitments]]</f>
        <v>0</v>
      </c>
      <c r="N654" s="93"/>
      <c r="O654" s="93"/>
      <c r="P654" s="93"/>
      <c r="Q654" s="93"/>
      <c r="R654" s="93"/>
      <c r="S654" s="89"/>
      <c r="T654" s="89"/>
      <c r="U654" s="96"/>
    </row>
    <row r="655" spans="1:21" ht="21" x14ac:dyDescent="0.45">
      <c r="A655" s="89"/>
      <c r="B655" s="90" t="str">
        <f ca="1">IFERROR(OFFSET(DC[[#Headers],[Code Project]],MATCH(MYCS8[[#This Row],[Project Code and Name ]],DC[Code Project],0),-3),"")</f>
        <v/>
      </c>
      <c r="C655" s="89"/>
      <c r="D655" s="89"/>
      <c r="E655" s="89"/>
      <c r="F655" s="89"/>
      <c r="G655" s="89"/>
      <c r="H655" s="89"/>
      <c r="I655" s="93"/>
      <c r="J655" s="93"/>
      <c r="K655" s="93"/>
      <c r="L655" s="93"/>
      <c r="M655" s="94">
        <f>I655+J655+K655+MYCS8[[#This Row],[Non contractual commitments]]</f>
        <v>0</v>
      </c>
      <c r="N655" s="93"/>
      <c r="O655" s="93"/>
      <c r="P655" s="93"/>
      <c r="Q655" s="93"/>
      <c r="R655" s="93"/>
      <c r="S655" s="89"/>
      <c r="T655" s="89"/>
      <c r="U655" s="96"/>
    </row>
    <row r="656" spans="1:21" ht="21" x14ac:dyDescent="0.45">
      <c r="A656" s="89"/>
      <c r="B656" s="90" t="str">
        <f ca="1">IFERROR(OFFSET(DC[[#Headers],[Code Project]],MATCH(MYCS8[[#This Row],[Project Code and Name ]],DC[Code Project],0),-3),"")</f>
        <v/>
      </c>
      <c r="C656" s="89"/>
      <c r="D656" s="89"/>
      <c r="E656" s="89"/>
      <c r="F656" s="89"/>
      <c r="G656" s="89"/>
      <c r="H656" s="89"/>
      <c r="I656" s="93"/>
      <c r="J656" s="93"/>
      <c r="K656" s="93"/>
      <c r="L656" s="93"/>
      <c r="M656" s="94">
        <f>I656+J656+K656+MYCS8[[#This Row],[Non contractual commitments]]</f>
        <v>0</v>
      </c>
      <c r="N656" s="93"/>
      <c r="O656" s="93"/>
      <c r="P656" s="93"/>
      <c r="Q656" s="93"/>
      <c r="R656" s="93"/>
      <c r="S656" s="89"/>
      <c r="T656" s="89"/>
      <c r="U656" s="96"/>
    </row>
    <row r="657" spans="1:21" ht="21" x14ac:dyDescent="0.45">
      <c r="A657" s="89"/>
      <c r="B657" s="90" t="str">
        <f ca="1">IFERROR(OFFSET(DC[[#Headers],[Code Project]],MATCH(MYCS8[[#This Row],[Project Code and Name ]],DC[Code Project],0),-3),"")</f>
        <v/>
      </c>
      <c r="C657" s="89"/>
      <c r="D657" s="89"/>
      <c r="E657" s="89"/>
      <c r="F657" s="89"/>
      <c r="G657" s="89"/>
      <c r="H657" s="89"/>
      <c r="I657" s="93"/>
      <c r="J657" s="93"/>
      <c r="K657" s="93"/>
      <c r="L657" s="93"/>
      <c r="M657" s="94">
        <f>I657+J657+K657+MYCS8[[#This Row],[Non contractual commitments]]</f>
        <v>0</v>
      </c>
      <c r="N657" s="93"/>
      <c r="O657" s="93"/>
      <c r="P657" s="93"/>
      <c r="Q657" s="93"/>
      <c r="R657" s="93"/>
      <c r="S657" s="89"/>
      <c r="T657" s="89"/>
      <c r="U657" s="96"/>
    </row>
    <row r="658" spans="1:21" ht="21" x14ac:dyDescent="0.45">
      <c r="A658" s="89"/>
      <c r="B658" s="90" t="str">
        <f ca="1">IFERROR(OFFSET(DC[[#Headers],[Code Project]],MATCH(MYCS8[[#This Row],[Project Code and Name ]],DC[Code Project],0),-3),"")</f>
        <v/>
      </c>
      <c r="C658" s="89"/>
      <c r="D658" s="89"/>
      <c r="E658" s="89"/>
      <c r="F658" s="89"/>
      <c r="G658" s="89"/>
      <c r="H658" s="89"/>
      <c r="I658" s="93"/>
      <c r="J658" s="93"/>
      <c r="K658" s="93"/>
      <c r="L658" s="93"/>
      <c r="M658" s="94">
        <f>I658+J658+K658+MYCS8[[#This Row],[Non contractual commitments]]</f>
        <v>0</v>
      </c>
      <c r="N658" s="93"/>
      <c r="O658" s="93"/>
      <c r="P658" s="93"/>
      <c r="Q658" s="93"/>
      <c r="R658" s="93"/>
      <c r="S658" s="89"/>
      <c r="T658" s="89"/>
      <c r="U658" s="96"/>
    </row>
    <row r="659" spans="1:21" ht="21" x14ac:dyDescent="0.45">
      <c r="A659" s="89"/>
      <c r="B659" s="90" t="str">
        <f ca="1">IFERROR(OFFSET(DC[[#Headers],[Code Project]],MATCH(MYCS8[[#This Row],[Project Code and Name ]],DC[Code Project],0),-3),"")</f>
        <v/>
      </c>
      <c r="C659" s="89"/>
      <c r="D659" s="89"/>
      <c r="E659" s="89"/>
      <c r="F659" s="89"/>
      <c r="G659" s="89"/>
      <c r="H659" s="89"/>
      <c r="I659" s="93"/>
      <c r="J659" s="93"/>
      <c r="K659" s="93"/>
      <c r="L659" s="93"/>
      <c r="M659" s="94">
        <f>I659+J659+K659+MYCS8[[#This Row],[Non contractual commitments]]</f>
        <v>0</v>
      </c>
      <c r="N659" s="93"/>
      <c r="O659" s="93"/>
      <c r="P659" s="93"/>
      <c r="Q659" s="93"/>
      <c r="R659" s="93"/>
      <c r="S659" s="89"/>
      <c r="T659" s="89"/>
      <c r="U659" s="96"/>
    </row>
    <row r="660" spans="1:21" ht="21" x14ac:dyDescent="0.45">
      <c r="A660" s="89"/>
      <c r="B660" s="90" t="str">
        <f ca="1">IFERROR(OFFSET(DC[[#Headers],[Code Project]],MATCH(MYCS8[[#This Row],[Project Code and Name ]],DC[Code Project],0),-3),"")</f>
        <v/>
      </c>
      <c r="C660" s="89"/>
      <c r="D660" s="89"/>
      <c r="E660" s="89"/>
      <c r="F660" s="89"/>
      <c r="G660" s="89"/>
      <c r="H660" s="89"/>
      <c r="I660" s="93"/>
      <c r="J660" s="93"/>
      <c r="K660" s="93"/>
      <c r="L660" s="93"/>
      <c r="M660" s="94">
        <f>I660+J660+K660+MYCS8[[#This Row],[Non contractual commitments]]</f>
        <v>0</v>
      </c>
      <c r="N660" s="93"/>
      <c r="O660" s="93"/>
      <c r="P660" s="93"/>
      <c r="Q660" s="93"/>
      <c r="R660" s="93"/>
      <c r="S660" s="89"/>
      <c r="T660" s="89"/>
      <c r="U660" s="96"/>
    </row>
    <row r="661" spans="1:21" ht="21" x14ac:dyDescent="0.45">
      <c r="A661" s="89"/>
      <c r="B661" s="90" t="str">
        <f ca="1">IFERROR(OFFSET(DC[[#Headers],[Code Project]],MATCH(MYCS8[[#This Row],[Project Code and Name ]],DC[Code Project],0),-3),"")</f>
        <v/>
      </c>
      <c r="C661" s="89"/>
      <c r="D661" s="89"/>
      <c r="E661" s="89"/>
      <c r="F661" s="89"/>
      <c r="G661" s="89"/>
      <c r="H661" s="89"/>
      <c r="I661" s="93"/>
      <c r="J661" s="93"/>
      <c r="K661" s="93"/>
      <c r="L661" s="93"/>
      <c r="M661" s="94">
        <f>I661+J661+K661+MYCS8[[#This Row],[Non contractual commitments]]</f>
        <v>0</v>
      </c>
      <c r="N661" s="93"/>
      <c r="O661" s="93"/>
      <c r="P661" s="93"/>
      <c r="Q661" s="93"/>
      <c r="R661" s="93"/>
      <c r="S661" s="89"/>
      <c r="T661" s="89"/>
      <c r="U661" s="96"/>
    </row>
    <row r="662" spans="1:21" ht="21" x14ac:dyDescent="0.45">
      <c r="A662" s="89"/>
      <c r="B662" s="90" t="str">
        <f ca="1">IFERROR(OFFSET(DC[[#Headers],[Code Project]],MATCH(MYCS8[[#This Row],[Project Code and Name ]],DC[Code Project],0),-3),"")</f>
        <v/>
      </c>
      <c r="C662" s="89"/>
      <c r="D662" s="89"/>
      <c r="E662" s="89"/>
      <c r="F662" s="89"/>
      <c r="G662" s="89"/>
      <c r="H662" s="89"/>
      <c r="I662" s="93"/>
      <c r="J662" s="93"/>
      <c r="K662" s="93"/>
      <c r="L662" s="93"/>
      <c r="M662" s="94">
        <f>I662+J662+K662+MYCS8[[#This Row],[Non contractual commitments]]</f>
        <v>0</v>
      </c>
      <c r="N662" s="93"/>
      <c r="O662" s="93"/>
      <c r="P662" s="93"/>
      <c r="Q662" s="93"/>
      <c r="R662" s="93"/>
      <c r="S662" s="89"/>
      <c r="T662" s="89"/>
      <c r="U662" s="96"/>
    </row>
    <row r="663" spans="1:21" ht="21" x14ac:dyDescent="0.45">
      <c r="A663" s="89"/>
      <c r="B663" s="90" t="str">
        <f ca="1">IFERROR(OFFSET(DC[[#Headers],[Code Project]],MATCH(MYCS8[[#This Row],[Project Code and Name ]],DC[Code Project],0),-3),"")</f>
        <v/>
      </c>
      <c r="C663" s="89"/>
      <c r="D663" s="89"/>
      <c r="E663" s="89"/>
      <c r="F663" s="89"/>
      <c r="G663" s="89"/>
      <c r="H663" s="89"/>
      <c r="I663" s="93"/>
      <c r="J663" s="93"/>
      <c r="K663" s="93"/>
      <c r="L663" s="93"/>
      <c r="M663" s="94">
        <f>I663+J663+K663+MYCS8[[#This Row],[Non contractual commitments]]</f>
        <v>0</v>
      </c>
      <c r="N663" s="93"/>
      <c r="O663" s="93"/>
      <c r="P663" s="93"/>
      <c r="Q663" s="93"/>
      <c r="R663" s="93"/>
      <c r="S663" s="89"/>
      <c r="T663" s="89"/>
      <c r="U663" s="96"/>
    </row>
    <row r="664" spans="1:21" ht="21" x14ac:dyDescent="0.45">
      <c r="A664" s="89"/>
      <c r="B664" s="90" t="str">
        <f ca="1">IFERROR(OFFSET(DC[[#Headers],[Code Project]],MATCH(MYCS8[[#This Row],[Project Code and Name ]],DC[Code Project],0),-3),"")</f>
        <v/>
      </c>
      <c r="C664" s="89"/>
      <c r="D664" s="89"/>
      <c r="E664" s="89"/>
      <c r="F664" s="89"/>
      <c r="G664" s="89"/>
      <c r="H664" s="89"/>
      <c r="I664" s="93"/>
      <c r="J664" s="93"/>
      <c r="K664" s="93"/>
      <c r="L664" s="93"/>
      <c r="M664" s="94">
        <f>I664+J664+K664+MYCS8[[#This Row],[Non contractual commitments]]</f>
        <v>0</v>
      </c>
      <c r="N664" s="93"/>
      <c r="O664" s="93"/>
      <c r="P664" s="93"/>
      <c r="Q664" s="93"/>
      <c r="R664" s="93"/>
      <c r="S664" s="89"/>
      <c r="T664" s="89"/>
      <c r="U664" s="96"/>
    </row>
    <row r="665" spans="1:21" ht="21" x14ac:dyDescent="0.45">
      <c r="A665" s="89"/>
      <c r="B665" s="90" t="str">
        <f ca="1">IFERROR(OFFSET(DC[[#Headers],[Code Project]],MATCH(MYCS8[[#This Row],[Project Code and Name ]],DC[Code Project],0),-3),"")</f>
        <v/>
      </c>
      <c r="C665" s="89"/>
      <c r="D665" s="89"/>
      <c r="E665" s="89"/>
      <c r="F665" s="89"/>
      <c r="G665" s="89"/>
      <c r="H665" s="89"/>
      <c r="I665" s="93"/>
      <c r="J665" s="93"/>
      <c r="K665" s="93"/>
      <c r="L665" s="93"/>
      <c r="M665" s="94">
        <f>I665+J665+K665+MYCS8[[#This Row],[Non contractual commitments]]</f>
        <v>0</v>
      </c>
      <c r="N665" s="93"/>
      <c r="O665" s="93"/>
      <c r="P665" s="93"/>
      <c r="Q665" s="93"/>
      <c r="R665" s="93"/>
      <c r="S665" s="89"/>
      <c r="T665" s="89"/>
      <c r="U665" s="96"/>
    </row>
    <row r="666" spans="1:21" ht="21" x14ac:dyDescent="0.45">
      <c r="A666" s="89"/>
      <c r="B666" s="90" t="str">
        <f ca="1">IFERROR(OFFSET(DC[[#Headers],[Code Project]],MATCH(MYCS8[[#This Row],[Project Code and Name ]],DC[Code Project],0),-3),"")</f>
        <v/>
      </c>
      <c r="C666" s="89"/>
      <c r="D666" s="89"/>
      <c r="E666" s="89"/>
      <c r="F666" s="89"/>
      <c r="G666" s="89"/>
      <c r="H666" s="89"/>
      <c r="I666" s="93"/>
      <c r="J666" s="93"/>
      <c r="K666" s="93"/>
      <c r="L666" s="93"/>
      <c r="M666" s="94">
        <f>I666+J666+K666+MYCS8[[#This Row],[Non contractual commitments]]</f>
        <v>0</v>
      </c>
      <c r="N666" s="93"/>
      <c r="O666" s="93"/>
      <c r="P666" s="93"/>
      <c r="Q666" s="93"/>
      <c r="R666" s="93"/>
      <c r="S666" s="89"/>
      <c r="T666" s="89"/>
      <c r="U666" s="96"/>
    </row>
    <row r="667" spans="1:21" ht="21" x14ac:dyDescent="0.45">
      <c r="A667" s="89"/>
      <c r="B667" s="90" t="str">
        <f ca="1">IFERROR(OFFSET(DC[[#Headers],[Code Project]],MATCH(MYCS8[[#This Row],[Project Code and Name ]],DC[Code Project],0),-3),"")</f>
        <v/>
      </c>
      <c r="C667" s="89"/>
      <c r="D667" s="89"/>
      <c r="E667" s="89"/>
      <c r="F667" s="89"/>
      <c r="G667" s="89"/>
      <c r="H667" s="89"/>
      <c r="I667" s="93"/>
      <c r="J667" s="93"/>
      <c r="K667" s="93"/>
      <c r="L667" s="93"/>
      <c r="M667" s="94">
        <f>I667+J667+K667+MYCS8[[#This Row],[Non contractual commitments]]</f>
        <v>0</v>
      </c>
      <c r="N667" s="93"/>
      <c r="O667" s="93"/>
      <c r="P667" s="93"/>
      <c r="Q667" s="93"/>
      <c r="R667" s="93"/>
      <c r="S667" s="89"/>
      <c r="T667" s="89"/>
      <c r="U667" s="96"/>
    </row>
    <row r="668" spans="1:21" ht="21" x14ac:dyDescent="0.45">
      <c r="A668" s="89"/>
      <c r="B668" s="90" t="str">
        <f ca="1">IFERROR(OFFSET(DC[[#Headers],[Code Project]],MATCH(MYCS8[[#This Row],[Project Code and Name ]],DC[Code Project],0),-3),"")</f>
        <v/>
      </c>
      <c r="C668" s="89"/>
      <c r="D668" s="89"/>
      <c r="E668" s="89"/>
      <c r="F668" s="89"/>
      <c r="G668" s="89"/>
      <c r="H668" s="89"/>
      <c r="I668" s="93"/>
      <c r="J668" s="93"/>
      <c r="K668" s="93"/>
      <c r="L668" s="93"/>
      <c r="M668" s="94">
        <f>I668+J668+K668+MYCS8[[#This Row],[Non contractual commitments]]</f>
        <v>0</v>
      </c>
      <c r="N668" s="93"/>
      <c r="O668" s="93"/>
      <c r="P668" s="93"/>
      <c r="Q668" s="93"/>
      <c r="R668" s="93"/>
      <c r="S668" s="89"/>
      <c r="T668" s="89"/>
      <c r="U668" s="96"/>
    </row>
    <row r="669" spans="1:21" ht="21" x14ac:dyDescent="0.45">
      <c r="A669" s="89"/>
      <c r="B669" s="90" t="str">
        <f ca="1">IFERROR(OFFSET(DC[[#Headers],[Code Project]],MATCH(MYCS8[[#This Row],[Project Code and Name ]],DC[Code Project],0),-3),"")</f>
        <v/>
      </c>
      <c r="C669" s="89"/>
      <c r="D669" s="89"/>
      <c r="E669" s="89"/>
      <c r="F669" s="89"/>
      <c r="G669" s="89"/>
      <c r="H669" s="89"/>
      <c r="I669" s="93"/>
      <c r="J669" s="93"/>
      <c r="K669" s="93"/>
      <c r="L669" s="93"/>
      <c r="M669" s="94">
        <f>I669+J669+K669+MYCS8[[#This Row],[Non contractual commitments]]</f>
        <v>0</v>
      </c>
      <c r="N669" s="93"/>
      <c r="O669" s="93"/>
      <c r="P669" s="93"/>
      <c r="Q669" s="93"/>
      <c r="R669" s="93"/>
      <c r="S669" s="89"/>
      <c r="T669" s="89"/>
      <c r="U669" s="96"/>
    </row>
    <row r="670" spans="1:21" ht="21" x14ac:dyDescent="0.45">
      <c r="A670" s="89"/>
      <c r="B670" s="90" t="str">
        <f ca="1">IFERROR(OFFSET(DC[[#Headers],[Code Project]],MATCH(MYCS8[[#This Row],[Project Code and Name ]],DC[Code Project],0),-3),"")</f>
        <v/>
      </c>
      <c r="C670" s="89"/>
      <c r="D670" s="89"/>
      <c r="E670" s="89"/>
      <c r="F670" s="89"/>
      <c r="G670" s="89"/>
      <c r="H670" s="89"/>
      <c r="I670" s="93"/>
      <c r="J670" s="93"/>
      <c r="K670" s="93"/>
      <c r="L670" s="93"/>
      <c r="M670" s="94">
        <f>I670+J670+K670+MYCS8[[#This Row],[Non contractual commitments]]</f>
        <v>0</v>
      </c>
      <c r="N670" s="93"/>
      <c r="O670" s="93"/>
      <c r="P670" s="93"/>
      <c r="Q670" s="93"/>
      <c r="R670" s="93"/>
      <c r="S670" s="89"/>
      <c r="T670" s="89"/>
      <c r="U670" s="96"/>
    </row>
    <row r="671" spans="1:21" ht="21" x14ac:dyDescent="0.45">
      <c r="A671" s="89"/>
      <c r="B671" s="90" t="str">
        <f ca="1">IFERROR(OFFSET(DC[[#Headers],[Code Project]],MATCH(MYCS8[[#This Row],[Project Code and Name ]],DC[Code Project],0),-3),"")</f>
        <v/>
      </c>
      <c r="C671" s="89"/>
      <c r="D671" s="89"/>
      <c r="E671" s="89"/>
      <c r="F671" s="89"/>
      <c r="G671" s="89"/>
      <c r="H671" s="89"/>
      <c r="I671" s="93"/>
      <c r="J671" s="93"/>
      <c r="K671" s="93"/>
      <c r="L671" s="93"/>
      <c r="M671" s="94">
        <f>I671+J671+K671+MYCS8[[#This Row],[Non contractual commitments]]</f>
        <v>0</v>
      </c>
      <c r="N671" s="93"/>
      <c r="O671" s="93"/>
      <c r="P671" s="93"/>
      <c r="Q671" s="93"/>
      <c r="R671" s="93"/>
      <c r="S671" s="89"/>
      <c r="T671" s="89"/>
      <c r="U671" s="96"/>
    </row>
    <row r="672" spans="1:21" ht="21" x14ac:dyDescent="0.45">
      <c r="A672" s="89"/>
      <c r="B672" s="90" t="str">
        <f ca="1">IFERROR(OFFSET(DC[[#Headers],[Code Project]],MATCH(MYCS8[[#This Row],[Project Code and Name ]],DC[Code Project],0),-3),"")</f>
        <v/>
      </c>
      <c r="C672" s="89"/>
      <c r="D672" s="89"/>
      <c r="E672" s="89"/>
      <c r="F672" s="89"/>
      <c r="G672" s="89"/>
      <c r="H672" s="89"/>
      <c r="I672" s="93"/>
      <c r="J672" s="93"/>
      <c r="K672" s="93"/>
      <c r="L672" s="93"/>
      <c r="M672" s="94">
        <f>I672+J672+K672+MYCS8[[#This Row],[Non contractual commitments]]</f>
        <v>0</v>
      </c>
      <c r="N672" s="93"/>
      <c r="O672" s="93"/>
      <c r="P672" s="93"/>
      <c r="Q672" s="93"/>
      <c r="R672" s="93"/>
      <c r="S672" s="89"/>
      <c r="T672" s="89"/>
      <c r="U672" s="96"/>
    </row>
    <row r="673" spans="1:21" ht="21" x14ac:dyDescent="0.45">
      <c r="A673" s="89"/>
      <c r="B673" s="90" t="str">
        <f ca="1">IFERROR(OFFSET(DC[[#Headers],[Code Project]],MATCH(MYCS8[[#This Row],[Project Code and Name ]],DC[Code Project],0),-3),"")</f>
        <v/>
      </c>
      <c r="C673" s="89"/>
      <c r="D673" s="89"/>
      <c r="E673" s="89"/>
      <c r="F673" s="89"/>
      <c r="G673" s="89"/>
      <c r="H673" s="89"/>
      <c r="I673" s="93"/>
      <c r="J673" s="93"/>
      <c r="K673" s="93"/>
      <c r="L673" s="93"/>
      <c r="M673" s="94">
        <f>I673+J673+K673+MYCS8[[#This Row],[Non contractual commitments]]</f>
        <v>0</v>
      </c>
      <c r="N673" s="93"/>
      <c r="O673" s="93"/>
      <c r="P673" s="93"/>
      <c r="Q673" s="93"/>
      <c r="R673" s="93"/>
      <c r="S673" s="89"/>
      <c r="T673" s="89"/>
      <c r="U673" s="96"/>
    </row>
    <row r="674" spans="1:21" ht="21" x14ac:dyDescent="0.45">
      <c r="A674" s="89"/>
      <c r="B674" s="90" t="str">
        <f ca="1">IFERROR(OFFSET(DC[[#Headers],[Code Project]],MATCH(MYCS8[[#This Row],[Project Code and Name ]],DC[Code Project],0),-3),"")</f>
        <v/>
      </c>
      <c r="C674" s="89"/>
      <c r="D674" s="89"/>
      <c r="E674" s="89"/>
      <c r="F674" s="89"/>
      <c r="G674" s="89"/>
      <c r="H674" s="89"/>
      <c r="I674" s="93"/>
      <c r="J674" s="93"/>
      <c r="K674" s="93"/>
      <c r="L674" s="93"/>
      <c r="M674" s="94">
        <f>I674+J674+K674+MYCS8[[#This Row],[Non contractual commitments]]</f>
        <v>0</v>
      </c>
      <c r="N674" s="93"/>
      <c r="O674" s="93"/>
      <c r="P674" s="93"/>
      <c r="Q674" s="93"/>
      <c r="R674" s="93"/>
      <c r="S674" s="89"/>
      <c r="T674" s="89"/>
      <c r="U674" s="96"/>
    </row>
    <row r="675" spans="1:21" ht="21" x14ac:dyDescent="0.45">
      <c r="A675" s="89"/>
      <c r="B675" s="90" t="str">
        <f ca="1">IFERROR(OFFSET(DC[[#Headers],[Code Project]],MATCH(MYCS8[[#This Row],[Project Code and Name ]],DC[Code Project],0),-3),"")</f>
        <v/>
      </c>
      <c r="C675" s="89"/>
      <c r="D675" s="89"/>
      <c r="E675" s="89"/>
      <c r="F675" s="89"/>
      <c r="G675" s="89"/>
      <c r="H675" s="89"/>
      <c r="I675" s="93"/>
      <c r="J675" s="93"/>
      <c r="K675" s="93"/>
      <c r="L675" s="93"/>
      <c r="M675" s="94">
        <f>I675+J675+K675+MYCS8[[#This Row],[Non contractual commitments]]</f>
        <v>0</v>
      </c>
      <c r="N675" s="93"/>
      <c r="O675" s="93"/>
      <c r="P675" s="93"/>
      <c r="Q675" s="93"/>
      <c r="R675" s="93"/>
      <c r="S675" s="89"/>
      <c r="T675" s="89"/>
      <c r="U675" s="96"/>
    </row>
    <row r="676" spans="1:21" ht="21" x14ac:dyDescent="0.45">
      <c r="A676" s="89"/>
      <c r="B676" s="90" t="str">
        <f ca="1">IFERROR(OFFSET(DC[[#Headers],[Code Project]],MATCH(MYCS8[[#This Row],[Project Code and Name ]],DC[Code Project],0),-3),"")</f>
        <v/>
      </c>
      <c r="C676" s="89"/>
      <c r="D676" s="89"/>
      <c r="E676" s="89"/>
      <c r="F676" s="89"/>
      <c r="G676" s="89"/>
      <c r="H676" s="89"/>
      <c r="I676" s="93"/>
      <c r="J676" s="93"/>
      <c r="K676" s="93"/>
      <c r="L676" s="93"/>
      <c r="M676" s="94">
        <f>I676+J676+K676+MYCS8[[#This Row],[Non contractual commitments]]</f>
        <v>0</v>
      </c>
      <c r="N676" s="93"/>
      <c r="O676" s="93"/>
      <c r="P676" s="93"/>
      <c r="Q676" s="93"/>
      <c r="R676" s="93"/>
      <c r="S676" s="89"/>
      <c r="T676" s="89"/>
      <c r="U676" s="96"/>
    </row>
    <row r="677" spans="1:21" ht="21" x14ac:dyDescent="0.45">
      <c r="A677" s="89"/>
      <c r="B677" s="90" t="str">
        <f ca="1">IFERROR(OFFSET(DC[[#Headers],[Code Project]],MATCH(MYCS8[[#This Row],[Project Code and Name ]],DC[Code Project],0),-3),"")</f>
        <v/>
      </c>
      <c r="C677" s="89"/>
      <c r="D677" s="89"/>
      <c r="E677" s="89"/>
      <c r="F677" s="89"/>
      <c r="G677" s="89"/>
      <c r="H677" s="89"/>
      <c r="I677" s="93"/>
      <c r="J677" s="93"/>
      <c r="K677" s="93"/>
      <c r="L677" s="93"/>
      <c r="M677" s="94">
        <f>I677+J677+K677+MYCS8[[#This Row],[Non contractual commitments]]</f>
        <v>0</v>
      </c>
      <c r="N677" s="93"/>
      <c r="O677" s="93"/>
      <c r="P677" s="93"/>
      <c r="Q677" s="93"/>
      <c r="R677" s="93"/>
      <c r="S677" s="89"/>
      <c r="T677" s="89"/>
      <c r="U677" s="96"/>
    </row>
    <row r="678" spans="1:21" ht="21" x14ac:dyDescent="0.45">
      <c r="A678" s="89"/>
      <c r="B678" s="90" t="str">
        <f ca="1">IFERROR(OFFSET(DC[[#Headers],[Code Project]],MATCH(MYCS8[[#This Row],[Project Code and Name ]],DC[Code Project],0),-3),"")</f>
        <v/>
      </c>
      <c r="C678" s="89"/>
      <c r="D678" s="89"/>
      <c r="E678" s="89"/>
      <c r="F678" s="89"/>
      <c r="G678" s="89"/>
      <c r="H678" s="89"/>
      <c r="I678" s="93"/>
      <c r="J678" s="93"/>
      <c r="K678" s="93"/>
      <c r="L678" s="93"/>
      <c r="M678" s="94">
        <f>I678+J678+K678+MYCS8[[#This Row],[Non contractual commitments]]</f>
        <v>0</v>
      </c>
      <c r="N678" s="93"/>
      <c r="O678" s="93"/>
      <c r="P678" s="93"/>
      <c r="Q678" s="93"/>
      <c r="R678" s="93"/>
      <c r="S678" s="89"/>
      <c r="T678" s="89"/>
      <c r="U678" s="96"/>
    </row>
    <row r="679" spans="1:21" ht="21" x14ac:dyDescent="0.45">
      <c r="A679" s="89"/>
      <c r="B679" s="90" t="str">
        <f ca="1">IFERROR(OFFSET(DC[[#Headers],[Code Project]],MATCH(MYCS8[[#This Row],[Project Code and Name ]],DC[Code Project],0),-3),"")</f>
        <v/>
      </c>
      <c r="C679" s="89"/>
      <c r="D679" s="89"/>
      <c r="E679" s="89"/>
      <c r="F679" s="89"/>
      <c r="G679" s="89"/>
      <c r="H679" s="89"/>
      <c r="I679" s="93"/>
      <c r="J679" s="93"/>
      <c r="K679" s="93"/>
      <c r="L679" s="93"/>
      <c r="M679" s="94">
        <f>I679+J679+K679+MYCS8[[#This Row],[Non contractual commitments]]</f>
        <v>0</v>
      </c>
      <c r="N679" s="93"/>
      <c r="O679" s="93"/>
      <c r="P679" s="93"/>
      <c r="Q679" s="93"/>
      <c r="R679" s="93"/>
      <c r="S679" s="89"/>
      <c r="T679" s="89"/>
      <c r="U679" s="96"/>
    </row>
    <row r="680" spans="1:21" ht="21" x14ac:dyDescent="0.45">
      <c r="A680" s="89"/>
      <c r="B680" s="90" t="str">
        <f ca="1">IFERROR(OFFSET(DC[[#Headers],[Code Project]],MATCH(MYCS8[[#This Row],[Project Code and Name ]],DC[Code Project],0),-3),"")</f>
        <v/>
      </c>
      <c r="C680" s="89"/>
      <c r="D680" s="89"/>
      <c r="E680" s="89"/>
      <c r="F680" s="89"/>
      <c r="G680" s="89"/>
      <c r="H680" s="89"/>
      <c r="I680" s="93"/>
      <c r="J680" s="93"/>
      <c r="K680" s="93"/>
      <c r="L680" s="93"/>
      <c r="M680" s="94">
        <f>I680+J680+K680+MYCS8[[#This Row],[Non contractual commitments]]</f>
        <v>0</v>
      </c>
      <c r="N680" s="93"/>
      <c r="O680" s="93"/>
      <c r="P680" s="93"/>
      <c r="Q680" s="93"/>
      <c r="R680" s="93"/>
      <c r="S680" s="89"/>
      <c r="T680" s="89"/>
      <c r="U680" s="96"/>
    </row>
    <row r="681" spans="1:21" ht="21" x14ac:dyDescent="0.45">
      <c r="A681" s="89"/>
      <c r="B681" s="90" t="str">
        <f ca="1">IFERROR(OFFSET(DC[[#Headers],[Code Project]],MATCH(MYCS8[[#This Row],[Project Code and Name ]],DC[Code Project],0),-3),"")</f>
        <v/>
      </c>
      <c r="C681" s="89"/>
      <c r="D681" s="89"/>
      <c r="E681" s="89"/>
      <c r="F681" s="89"/>
      <c r="G681" s="89"/>
      <c r="H681" s="89"/>
      <c r="I681" s="93"/>
      <c r="J681" s="93"/>
      <c r="K681" s="93"/>
      <c r="L681" s="93"/>
      <c r="M681" s="94">
        <f>I681+J681+K681+MYCS8[[#This Row],[Non contractual commitments]]</f>
        <v>0</v>
      </c>
      <c r="N681" s="93"/>
      <c r="O681" s="93"/>
      <c r="P681" s="93"/>
      <c r="Q681" s="93"/>
      <c r="R681" s="93"/>
      <c r="S681" s="89"/>
      <c r="T681" s="89"/>
      <c r="U681" s="96"/>
    </row>
    <row r="682" spans="1:21" ht="21" x14ac:dyDescent="0.45">
      <c r="A682" s="89"/>
      <c r="B682" s="90" t="str">
        <f ca="1">IFERROR(OFFSET(DC[[#Headers],[Code Project]],MATCH(MYCS8[[#This Row],[Project Code and Name ]],DC[Code Project],0),-3),"")</f>
        <v/>
      </c>
      <c r="C682" s="89"/>
      <c r="D682" s="89"/>
      <c r="E682" s="89"/>
      <c r="F682" s="89"/>
      <c r="G682" s="89"/>
      <c r="H682" s="89"/>
      <c r="I682" s="93"/>
      <c r="J682" s="93"/>
      <c r="K682" s="93"/>
      <c r="L682" s="93"/>
      <c r="M682" s="94">
        <f>I682+J682+K682+MYCS8[[#This Row],[Non contractual commitments]]</f>
        <v>0</v>
      </c>
      <c r="N682" s="93"/>
      <c r="O682" s="93"/>
      <c r="P682" s="93"/>
      <c r="Q682" s="93"/>
      <c r="R682" s="93"/>
      <c r="S682" s="89"/>
      <c r="T682" s="89"/>
      <c r="U682" s="96"/>
    </row>
    <row r="683" spans="1:21" ht="21" x14ac:dyDescent="0.45">
      <c r="A683" s="89"/>
      <c r="B683" s="90" t="str">
        <f ca="1">IFERROR(OFFSET(DC[[#Headers],[Code Project]],MATCH(MYCS8[[#This Row],[Project Code and Name ]],DC[Code Project],0),-3),"")</f>
        <v/>
      </c>
      <c r="C683" s="89"/>
      <c r="D683" s="89"/>
      <c r="E683" s="89"/>
      <c r="F683" s="89"/>
      <c r="G683" s="89"/>
      <c r="H683" s="89"/>
      <c r="I683" s="93"/>
      <c r="J683" s="93"/>
      <c r="K683" s="93"/>
      <c r="L683" s="93"/>
      <c r="M683" s="94">
        <f>I683+J683+K683+MYCS8[[#This Row],[Non contractual commitments]]</f>
        <v>0</v>
      </c>
      <c r="N683" s="93"/>
      <c r="O683" s="93"/>
      <c r="P683" s="93"/>
      <c r="Q683" s="93"/>
      <c r="R683" s="93"/>
      <c r="S683" s="89"/>
      <c r="T683" s="89"/>
      <c r="U683" s="96"/>
    </row>
    <row r="684" spans="1:21" ht="21" x14ac:dyDescent="0.45">
      <c r="A684" s="89"/>
      <c r="B684" s="90" t="str">
        <f ca="1">IFERROR(OFFSET(DC[[#Headers],[Code Project]],MATCH(MYCS8[[#This Row],[Project Code and Name ]],DC[Code Project],0),-3),"")</f>
        <v/>
      </c>
      <c r="C684" s="89"/>
      <c r="D684" s="89"/>
      <c r="E684" s="89"/>
      <c r="F684" s="89"/>
      <c r="G684" s="89"/>
      <c r="H684" s="89"/>
      <c r="I684" s="93"/>
      <c r="J684" s="93"/>
      <c r="K684" s="93"/>
      <c r="L684" s="93"/>
      <c r="M684" s="94">
        <f>I684+J684+K684+MYCS8[[#This Row],[Non contractual commitments]]</f>
        <v>0</v>
      </c>
      <c r="N684" s="93"/>
      <c r="O684" s="93"/>
      <c r="P684" s="93"/>
      <c r="Q684" s="93"/>
      <c r="R684" s="93"/>
      <c r="S684" s="89"/>
      <c r="T684" s="89"/>
      <c r="U684" s="96"/>
    </row>
    <row r="685" spans="1:21" ht="21" x14ac:dyDescent="0.45">
      <c r="A685" s="89"/>
      <c r="B685" s="90" t="str">
        <f ca="1">IFERROR(OFFSET(DC[[#Headers],[Code Project]],MATCH(MYCS8[[#This Row],[Project Code and Name ]],DC[Code Project],0),-3),"")</f>
        <v/>
      </c>
      <c r="C685" s="89"/>
      <c r="D685" s="89"/>
      <c r="E685" s="89"/>
      <c r="F685" s="89"/>
      <c r="G685" s="89"/>
      <c r="H685" s="89"/>
      <c r="I685" s="93"/>
      <c r="J685" s="93"/>
      <c r="K685" s="93"/>
      <c r="L685" s="93"/>
      <c r="M685" s="94">
        <f>I685+J685+K685+MYCS8[[#This Row],[Non contractual commitments]]</f>
        <v>0</v>
      </c>
      <c r="N685" s="93"/>
      <c r="O685" s="93"/>
      <c r="P685" s="93"/>
      <c r="Q685" s="93"/>
      <c r="R685" s="93"/>
      <c r="S685" s="89"/>
      <c r="T685" s="89"/>
      <c r="U685" s="96"/>
    </row>
    <row r="686" spans="1:21" ht="21" x14ac:dyDescent="0.45">
      <c r="A686" s="89"/>
      <c r="B686" s="90" t="str">
        <f ca="1">IFERROR(OFFSET(DC[[#Headers],[Code Project]],MATCH(MYCS8[[#This Row],[Project Code and Name ]],DC[Code Project],0),-3),"")</f>
        <v/>
      </c>
      <c r="C686" s="89"/>
      <c r="D686" s="89"/>
      <c r="E686" s="89"/>
      <c r="F686" s="89"/>
      <c r="G686" s="89"/>
      <c r="H686" s="89"/>
      <c r="I686" s="93"/>
      <c r="J686" s="93"/>
      <c r="K686" s="93"/>
      <c r="L686" s="93"/>
      <c r="M686" s="94">
        <f>I686+J686+K686+MYCS8[[#This Row],[Non contractual commitments]]</f>
        <v>0</v>
      </c>
      <c r="N686" s="93"/>
      <c r="O686" s="93"/>
      <c r="P686" s="93"/>
      <c r="Q686" s="93"/>
      <c r="R686" s="93"/>
      <c r="S686" s="89"/>
      <c r="T686" s="89"/>
      <c r="U686" s="96"/>
    </row>
    <row r="687" spans="1:21" ht="21" x14ac:dyDescent="0.45">
      <c r="A687" s="89"/>
      <c r="B687" s="90" t="str">
        <f ca="1">IFERROR(OFFSET(DC[[#Headers],[Code Project]],MATCH(MYCS8[[#This Row],[Project Code and Name ]],DC[Code Project],0),-3),"")</f>
        <v/>
      </c>
      <c r="C687" s="89"/>
      <c r="D687" s="89"/>
      <c r="E687" s="89"/>
      <c r="F687" s="89"/>
      <c r="G687" s="89"/>
      <c r="H687" s="89"/>
      <c r="I687" s="93"/>
      <c r="J687" s="93"/>
      <c r="K687" s="93"/>
      <c r="L687" s="93"/>
      <c r="M687" s="94">
        <f>I687+J687+K687+MYCS8[[#This Row],[Non contractual commitments]]</f>
        <v>0</v>
      </c>
      <c r="N687" s="93"/>
      <c r="O687" s="93"/>
      <c r="P687" s="93"/>
      <c r="Q687" s="93"/>
      <c r="R687" s="93"/>
      <c r="S687" s="89"/>
      <c r="T687" s="89"/>
      <c r="U687" s="96"/>
    </row>
    <row r="688" spans="1:21" ht="21" x14ac:dyDescent="0.45">
      <c r="A688" s="89"/>
      <c r="B688" s="90" t="str">
        <f ca="1">IFERROR(OFFSET(DC[[#Headers],[Code Project]],MATCH(MYCS8[[#This Row],[Project Code and Name ]],DC[Code Project],0),-3),"")</f>
        <v/>
      </c>
      <c r="C688" s="89"/>
      <c r="D688" s="89"/>
      <c r="E688" s="89"/>
      <c r="F688" s="89"/>
      <c r="G688" s="89"/>
      <c r="H688" s="89"/>
      <c r="I688" s="93"/>
      <c r="J688" s="93"/>
      <c r="K688" s="93"/>
      <c r="L688" s="93"/>
      <c r="M688" s="94">
        <f>I688+J688+K688+MYCS8[[#This Row],[Non contractual commitments]]</f>
        <v>0</v>
      </c>
      <c r="N688" s="93"/>
      <c r="O688" s="93"/>
      <c r="P688" s="93"/>
      <c r="Q688" s="93"/>
      <c r="R688" s="93"/>
      <c r="S688" s="89"/>
      <c r="T688" s="89"/>
      <c r="U688" s="96"/>
    </row>
    <row r="689" spans="1:21" ht="21" x14ac:dyDescent="0.45">
      <c r="A689" s="89"/>
      <c r="B689" s="90" t="str">
        <f ca="1">IFERROR(OFFSET(DC[[#Headers],[Code Project]],MATCH(MYCS8[[#This Row],[Project Code and Name ]],DC[Code Project],0),-3),"")</f>
        <v/>
      </c>
      <c r="C689" s="89"/>
      <c r="D689" s="89"/>
      <c r="E689" s="89"/>
      <c r="F689" s="89"/>
      <c r="G689" s="89"/>
      <c r="H689" s="89"/>
      <c r="I689" s="93"/>
      <c r="J689" s="93"/>
      <c r="K689" s="93"/>
      <c r="L689" s="93"/>
      <c r="M689" s="94">
        <f>I689+J689+K689+MYCS8[[#This Row],[Non contractual commitments]]</f>
        <v>0</v>
      </c>
      <c r="N689" s="93"/>
      <c r="O689" s="93"/>
      <c r="P689" s="93"/>
      <c r="Q689" s="93"/>
      <c r="R689" s="93"/>
      <c r="S689" s="89"/>
      <c r="T689" s="89"/>
      <c r="U689" s="96"/>
    </row>
    <row r="690" spans="1:21" ht="21" x14ac:dyDescent="0.45">
      <c r="A690" s="89"/>
      <c r="B690" s="90" t="str">
        <f ca="1">IFERROR(OFFSET(DC[[#Headers],[Code Project]],MATCH(MYCS8[[#This Row],[Project Code and Name ]],DC[Code Project],0),-3),"")</f>
        <v/>
      </c>
      <c r="C690" s="89"/>
      <c r="D690" s="89"/>
      <c r="E690" s="89"/>
      <c r="F690" s="89"/>
      <c r="G690" s="89"/>
      <c r="H690" s="89"/>
      <c r="I690" s="93"/>
      <c r="J690" s="93"/>
      <c r="K690" s="93"/>
      <c r="L690" s="93"/>
      <c r="M690" s="94">
        <f>I690+J690+K690+MYCS8[[#This Row],[Non contractual commitments]]</f>
        <v>0</v>
      </c>
      <c r="N690" s="93"/>
      <c r="O690" s="93"/>
      <c r="P690" s="93"/>
      <c r="Q690" s="93"/>
      <c r="R690" s="93"/>
      <c r="S690" s="89"/>
      <c r="T690" s="89"/>
      <c r="U690" s="96"/>
    </row>
    <row r="691" spans="1:21" ht="21" x14ac:dyDescent="0.45">
      <c r="A691" s="89"/>
      <c r="B691" s="90" t="str">
        <f ca="1">IFERROR(OFFSET(DC[[#Headers],[Code Project]],MATCH(MYCS8[[#This Row],[Project Code and Name ]],DC[Code Project],0),-3),"")</f>
        <v/>
      </c>
      <c r="C691" s="89"/>
      <c r="D691" s="89"/>
      <c r="E691" s="89"/>
      <c r="F691" s="89"/>
      <c r="G691" s="89"/>
      <c r="H691" s="89"/>
      <c r="I691" s="93"/>
      <c r="J691" s="93"/>
      <c r="K691" s="93"/>
      <c r="L691" s="93"/>
      <c r="M691" s="94">
        <f>I691+J691+K691+MYCS8[[#This Row],[Non contractual commitments]]</f>
        <v>0</v>
      </c>
      <c r="N691" s="93"/>
      <c r="O691" s="93"/>
      <c r="P691" s="93"/>
      <c r="Q691" s="93"/>
      <c r="R691" s="93"/>
      <c r="S691" s="89"/>
      <c r="T691" s="89"/>
      <c r="U691" s="96"/>
    </row>
    <row r="692" spans="1:21" ht="21" x14ac:dyDescent="0.45">
      <c r="A692" s="89"/>
      <c r="B692" s="90" t="str">
        <f ca="1">IFERROR(OFFSET(DC[[#Headers],[Code Project]],MATCH(MYCS8[[#This Row],[Project Code and Name ]],DC[Code Project],0),-3),"")</f>
        <v/>
      </c>
      <c r="C692" s="89"/>
      <c r="D692" s="89"/>
      <c r="E692" s="89"/>
      <c r="F692" s="89"/>
      <c r="G692" s="89"/>
      <c r="H692" s="89"/>
      <c r="I692" s="93"/>
      <c r="J692" s="93"/>
      <c r="K692" s="93"/>
      <c r="L692" s="93"/>
      <c r="M692" s="94">
        <f>I692+J692+K692+MYCS8[[#This Row],[Non contractual commitments]]</f>
        <v>0</v>
      </c>
      <c r="N692" s="93"/>
      <c r="O692" s="93"/>
      <c r="P692" s="93"/>
      <c r="Q692" s="93"/>
      <c r="R692" s="93"/>
      <c r="S692" s="89"/>
      <c r="T692" s="89"/>
      <c r="U692" s="96"/>
    </row>
    <row r="693" spans="1:21" ht="21" x14ac:dyDescent="0.45">
      <c r="A693" s="89"/>
      <c r="B693" s="90" t="str">
        <f ca="1">IFERROR(OFFSET(DC[[#Headers],[Code Project]],MATCH(MYCS8[[#This Row],[Project Code and Name ]],DC[Code Project],0),-3),"")</f>
        <v/>
      </c>
      <c r="C693" s="89"/>
      <c r="D693" s="89"/>
      <c r="E693" s="89"/>
      <c r="F693" s="89"/>
      <c r="G693" s="89"/>
      <c r="H693" s="89"/>
      <c r="I693" s="93"/>
      <c r="J693" s="93"/>
      <c r="K693" s="93"/>
      <c r="L693" s="93"/>
      <c r="M693" s="94">
        <f>I693+J693+K693+MYCS8[[#This Row],[Non contractual commitments]]</f>
        <v>0</v>
      </c>
      <c r="N693" s="93"/>
      <c r="O693" s="93"/>
      <c r="P693" s="93"/>
      <c r="Q693" s="93"/>
      <c r="R693" s="93"/>
      <c r="S693" s="89"/>
      <c r="T693" s="89"/>
      <c r="U693" s="96"/>
    </row>
    <row r="694" spans="1:21" ht="21" x14ac:dyDescent="0.45">
      <c r="A694" s="89"/>
      <c r="B694" s="90" t="str">
        <f ca="1">IFERROR(OFFSET(DC[[#Headers],[Code Project]],MATCH(MYCS8[[#This Row],[Project Code and Name ]],DC[Code Project],0),-3),"")</f>
        <v/>
      </c>
      <c r="C694" s="89"/>
      <c r="D694" s="89"/>
      <c r="E694" s="89"/>
      <c r="F694" s="89"/>
      <c r="G694" s="89"/>
      <c r="H694" s="89"/>
      <c r="I694" s="93"/>
      <c r="J694" s="93"/>
      <c r="K694" s="93"/>
      <c r="L694" s="93"/>
      <c r="M694" s="94">
        <f>I694+J694+K694+MYCS8[[#This Row],[Non contractual commitments]]</f>
        <v>0</v>
      </c>
      <c r="N694" s="93"/>
      <c r="O694" s="93"/>
      <c r="P694" s="93"/>
      <c r="Q694" s="93"/>
      <c r="R694" s="93"/>
      <c r="S694" s="89"/>
      <c r="T694" s="89"/>
      <c r="U694" s="96"/>
    </row>
    <row r="695" spans="1:21" ht="21" x14ac:dyDescent="0.45">
      <c r="A695" s="89"/>
      <c r="B695" s="90" t="str">
        <f ca="1">IFERROR(OFFSET(DC[[#Headers],[Code Project]],MATCH(MYCS8[[#This Row],[Project Code and Name ]],DC[Code Project],0),-3),"")</f>
        <v/>
      </c>
      <c r="C695" s="89"/>
      <c r="D695" s="89"/>
      <c r="E695" s="89"/>
      <c r="F695" s="89"/>
      <c r="G695" s="89"/>
      <c r="H695" s="89"/>
      <c r="I695" s="93"/>
      <c r="J695" s="93"/>
      <c r="K695" s="93"/>
      <c r="L695" s="93"/>
      <c r="M695" s="94">
        <f>I695+J695+K695+MYCS8[[#This Row],[Non contractual commitments]]</f>
        <v>0</v>
      </c>
      <c r="N695" s="93"/>
      <c r="O695" s="93"/>
      <c r="P695" s="93"/>
      <c r="Q695" s="93"/>
      <c r="R695" s="93"/>
      <c r="S695" s="89"/>
      <c r="T695" s="89"/>
      <c r="U695" s="96"/>
    </row>
    <row r="696" spans="1:21" ht="21" x14ac:dyDescent="0.45">
      <c r="A696" s="89"/>
      <c r="B696" s="90" t="str">
        <f ca="1">IFERROR(OFFSET(DC[[#Headers],[Code Project]],MATCH(MYCS8[[#This Row],[Project Code and Name ]],DC[Code Project],0),-3),"")</f>
        <v/>
      </c>
      <c r="C696" s="89"/>
      <c r="D696" s="89"/>
      <c r="E696" s="89"/>
      <c r="F696" s="89"/>
      <c r="G696" s="89"/>
      <c r="H696" s="89"/>
      <c r="I696" s="93"/>
      <c r="J696" s="93"/>
      <c r="K696" s="93"/>
      <c r="L696" s="93"/>
      <c r="M696" s="94">
        <f>I696+J696+K696+MYCS8[[#This Row],[Non contractual commitments]]</f>
        <v>0</v>
      </c>
      <c r="N696" s="93"/>
      <c r="O696" s="93"/>
      <c r="P696" s="93"/>
      <c r="Q696" s="93"/>
      <c r="R696" s="93"/>
      <c r="S696" s="89"/>
      <c r="T696" s="89"/>
      <c r="U696" s="96"/>
    </row>
    <row r="697" spans="1:21" ht="21" x14ac:dyDescent="0.45">
      <c r="A697" s="89"/>
      <c r="B697" s="90" t="str">
        <f ca="1">IFERROR(OFFSET(DC[[#Headers],[Code Project]],MATCH(MYCS8[[#This Row],[Project Code and Name ]],DC[Code Project],0),-3),"")</f>
        <v/>
      </c>
      <c r="C697" s="89"/>
      <c r="D697" s="89"/>
      <c r="E697" s="89"/>
      <c r="F697" s="89"/>
      <c r="G697" s="89"/>
      <c r="H697" s="89"/>
      <c r="I697" s="93"/>
      <c r="J697" s="93"/>
      <c r="K697" s="93"/>
      <c r="L697" s="93"/>
      <c r="M697" s="94">
        <f>I697+J697+K697+MYCS8[[#This Row],[Non contractual commitments]]</f>
        <v>0</v>
      </c>
      <c r="N697" s="93"/>
      <c r="O697" s="93"/>
      <c r="P697" s="93"/>
      <c r="Q697" s="93"/>
      <c r="R697" s="93"/>
      <c r="S697" s="89"/>
      <c r="T697" s="89"/>
      <c r="U697" s="96"/>
    </row>
    <row r="698" spans="1:21" ht="21" x14ac:dyDescent="0.45">
      <c r="A698" s="89"/>
      <c r="B698" s="90" t="str">
        <f ca="1">IFERROR(OFFSET(DC[[#Headers],[Code Project]],MATCH(MYCS8[[#This Row],[Project Code and Name ]],DC[Code Project],0),-3),"")</f>
        <v/>
      </c>
      <c r="C698" s="89"/>
      <c r="D698" s="89"/>
      <c r="E698" s="89"/>
      <c r="F698" s="89"/>
      <c r="G698" s="89"/>
      <c r="H698" s="89"/>
      <c r="I698" s="93"/>
      <c r="J698" s="93"/>
      <c r="K698" s="93"/>
      <c r="L698" s="93"/>
      <c r="M698" s="94">
        <f>I698+J698+K698+MYCS8[[#This Row],[Non contractual commitments]]</f>
        <v>0</v>
      </c>
      <c r="N698" s="93"/>
      <c r="O698" s="93"/>
      <c r="P698" s="93"/>
      <c r="Q698" s="93"/>
      <c r="R698" s="93"/>
      <c r="S698" s="89"/>
      <c r="T698" s="89"/>
      <c r="U698" s="96"/>
    </row>
    <row r="699" spans="1:21" ht="21" x14ac:dyDescent="0.45">
      <c r="A699" s="89"/>
      <c r="B699" s="90" t="str">
        <f ca="1">IFERROR(OFFSET(DC[[#Headers],[Code Project]],MATCH(MYCS8[[#This Row],[Project Code and Name ]],DC[Code Project],0),-3),"")</f>
        <v/>
      </c>
      <c r="C699" s="89"/>
      <c r="D699" s="89"/>
      <c r="E699" s="89"/>
      <c r="F699" s="89"/>
      <c r="G699" s="89"/>
      <c r="H699" s="89"/>
      <c r="I699" s="93"/>
      <c r="J699" s="93"/>
      <c r="K699" s="93"/>
      <c r="L699" s="93"/>
      <c r="M699" s="94">
        <f>I699+J699+K699+MYCS8[[#This Row],[Non contractual commitments]]</f>
        <v>0</v>
      </c>
      <c r="N699" s="93"/>
      <c r="O699" s="93"/>
      <c r="P699" s="93"/>
      <c r="Q699" s="93"/>
      <c r="R699" s="93"/>
      <c r="S699" s="89"/>
      <c r="T699" s="89"/>
      <c r="U699" s="96"/>
    </row>
    <row r="700" spans="1:21" ht="21" x14ac:dyDescent="0.45">
      <c r="A700" s="89"/>
      <c r="B700" s="90" t="str">
        <f ca="1">IFERROR(OFFSET(DC[[#Headers],[Code Project]],MATCH(MYCS8[[#This Row],[Project Code and Name ]],DC[Code Project],0),-3),"")</f>
        <v/>
      </c>
      <c r="C700" s="89"/>
      <c r="D700" s="89"/>
      <c r="E700" s="89"/>
      <c r="F700" s="89"/>
      <c r="G700" s="89"/>
      <c r="H700" s="89"/>
      <c r="I700" s="93"/>
      <c r="J700" s="93"/>
      <c r="K700" s="93"/>
      <c r="L700" s="93"/>
      <c r="M700" s="94">
        <f>I700+J700+K700+MYCS8[[#This Row],[Non contractual commitments]]</f>
        <v>0</v>
      </c>
      <c r="N700" s="93"/>
      <c r="O700" s="93"/>
      <c r="P700" s="93"/>
      <c r="Q700" s="93"/>
      <c r="R700" s="93"/>
      <c r="S700" s="89"/>
      <c r="T700" s="89"/>
      <c r="U700" s="96"/>
    </row>
    <row r="701" spans="1:21" ht="21" x14ac:dyDescent="0.45">
      <c r="A701" s="89"/>
      <c r="B701" s="90" t="str">
        <f ca="1">IFERROR(OFFSET(DC[[#Headers],[Code Project]],MATCH(MYCS8[[#This Row],[Project Code and Name ]],DC[Code Project],0),-3),"")</f>
        <v/>
      </c>
      <c r="C701" s="89"/>
      <c r="D701" s="89"/>
      <c r="E701" s="89"/>
      <c r="F701" s="89"/>
      <c r="G701" s="89"/>
      <c r="H701" s="89"/>
      <c r="I701" s="93"/>
      <c r="J701" s="93"/>
      <c r="K701" s="93"/>
      <c r="L701" s="93"/>
      <c r="M701" s="94">
        <f>I701+J701+K701+MYCS8[[#This Row],[Non contractual commitments]]</f>
        <v>0</v>
      </c>
      <c r="N701" s="93"/>
      <c r="O701" s="93"/>
      <c r="P701" s="93"/>
      <c r="Q701" s="93"/>
      <c r="R701" s="93"/>
      <c r="S701" s="89"/>
      <c r="T701" s="89"/>
      <c r="U701" s="96"/>
    </row>
    <row r="702" spans="1:21" ht="21" x14ac:dyDescent="0.45">
      <c r="A702" s="89"/>
      <c r="B702" s="90" t="str">
        <f ca="1">IFERROR(OFFSET(DC[[#Headers],[Code Project]],MATCH(MYCS8[[#This Row],[Project Code and Name ]],DC[Code Project],0),-3),"")</f>
        <v/>
      </c>
      <c r="C702" s="89"/>
      <c r="D702" s="89"/>
      <c r="E702" s="89"/>
      <c r="F702" s="89"/>
      <c r="G702" s="89"/>
      <c r="H702" s="89"/>
      <c r="I702" s="93"/>
      <c r="J702" s="93"/>
      <c r="K702" s="93"/>
      <c r="L702" s="93"/>
      <c r="M702" s="94">
        <f>I702+J702+K702+MYCS8[[#This Row],[Non contractual commitments]]</f>
        <v>0</v>
      </c>
      <c r="N702" s="93"/>
      <c r="O702" s="93"/>
      <c r="P702" s="93"/>
      <c r="Q702" s="93"/>
      <c r="R702" s="93"/>
      <c r="S702" s="89"/>
      <c r="T702" s="89"/>
      <c r="U702" s="96"/>
    </row>
    <row r="703" spans="1:21" ht="21" x14ac:dyDescent="0.45">
      <c r="A703" s="89"/>
      <c r="B703" s="90" t="str">
        <f ca="1">IFERROR(OFFSET(DC[[#Headers],[Code Project]],MATCH(MYCS8[[#This Row],[Project Code and Name ]],DC[Code Project],0),-3),"")</f>
        <v/>
      </c>
      <c r="C703" s="89"/>
      <c r="D703" s="89"/>
      <c r="E703" s="89"/>
      <c r="F703" s="89"/>
      <c r="G703" s="89"/>
      <c r="H703" s="89"/>
      <c r="I703" s="93"/>
      <c r="J703" s="93"/>
      <c r="K703" s="93"/>
      <c r="L703" s="93"/>
      <c r="M703" s="94">
        <f>I703+J703+K703+MYCS8[[#This Row],[Non contractual commitments]]</f>
        <v>0</v>
      </c>
      <c r="N703" s="93"/>
      <c r="O703" s="93"/>
      <c r="P703" s="93"/>
      <c r="Q703" s="93"/>
      <c r="R703" s="93"/>
      <c r="S703" s="89"/>
      <c r="T703" s="89"/>
      <c r="U703" s="96"/>
    </row>
    <row r="704" spans="1:21" ht="21" x14ac:dyDescent="0.45">
      <c r="A704" s="89"/>
      <c r="B704" s="90" t="str">
        <f ca="1">IFERROR(OFFSET(DC[[#Headers],[Code Project]],MATCH(MYCS8[[#This Row],[Project Code and Name ]],DC[Code Project],0),-3),"")</f>
        <v/>
      </c>
      <c r="C704" s="89"/>
      <c r="D704" s="89"/>
      <c r="E704" s="89"/>
      <c r="F704" s="89"/>
      <c r="G704" s="89"/>
      <c r="H704" s="89"/>
      <c r="I704" s="93"/>
      <c r="J704" s="93"/>
      <c r="K704" s="93"/>
      <c r="L704" s="93"/>
      <c r="M704" s="94">
        <f>I704+J704+K704+MYCS8[[#This Row],[Non contractual commitments]]</f>
        <v>0</v>
      </c>
      <c r="N704" s="93"/>
      <c r="O704" s="93"/>
      <c r="P704" s="93"/>
      <c r="Q704" s="93"/>
      <c r="R704" s="93"/>
      <c r="S704" s="89"/>
      <c r="T704" s="89"/>
      <c r="U704" s="96"/>
    </row>
    <row r="705" spans="1:21" ht="21" x14ac:dyDescent="0.45">
      <c r="A705" s="89"/>
      <c r="B705" s="90" t="str">
        <f ca="1">IFERROR(OFFSET(DC[[#Headers],[Code Project]],MATCH(MYCS8[[#This Row],[Project Code and Name ]],DC[Code Project],0),-3),"")</f>
        <v/>
      </c>
      <c r="C705" s="89"/>
      <c r="D705" s="89"/>
      <c r="E705" s="89"/>
      <c r="F705" s="89"/>
      <c r="G705" s="89"/>
      <c r="H705" s="89"/>
      <c r="I705" s="93"/>
      <c r="J705" s="93"/>
      <c r="K705" s="93"/>
      <c r="L705" s="93"/>
      <c r="M705" s="94">
        <f>I705+J705+K705+MYCS8[[#This Row],[Non contractual commitments]]</f>
        <v>0</v>
      </c>
      <c r="N705" s="93"/>
      <c r="O705" s="93"/>
      <c r="P705" s="93"/>
      <c r="Q705" s="93"/>
      <c r="R705" s="93"/>
      <c r="S705" s="89"/>
      <c r="T705" s="89"/>
      <c r="U705" s="96"/>
    </row>
    <row r="706" spans="1:21" ht="21" x14ac:dyDescent="0.45">
      <c r="A706" s="89"/>
      <c r="B706" s="90" t="str">
        <f ca="1">IFERROR(OFFSET(DC[[#Headers],[Code Project]],MATCH(MYCS8[[#This Row],[Project Code and Name ]],DC[Code Project],0),-3),"")</f>
        <v/>
      </c>
      <c r="C706" s="89"/>
      <c r="D706" s="89"/>
      <c r="E706" s="89"/>
      <c r="F706" s="89"/>
      <c r="G706" s="89"/>
      <c r="H706" s="89"/>
      <c r="I706" s="93"/>
      <c r="J706" s="93"/>
      <c r="K706" s="93"/>
      <c r="L706" s="93"/>
      <c r="M706" s="94">
        <f>I706+J706+K706+MYCS8[[#This Row],[Non contractual commitments]]</f>
        <v>0</v>
      </c>
      <c r="N706" s="93"/>
      <c r="O706" s="93"/>
      <c r="P706" s="93"/>
      <c r="Q706" s="93"/>
      <c r="R706" s="93"/>
      <c r="S706" s="89"/>
      <c r="T706" s="89"/>
      <c r="U706" s="96"/>
    </row>
    <row r="707" spans="1:21" ht="21" x14ac:dyDescent="0.45">
      <c r="A707" s="89"/>
      <c r="B707" s="90" t="str">
        <f ca="1">IFERROR(OFFSET(DC[[#Headers],[Code Project]],MATCH(MYCS8[[#This Row],[Project Code and Name ]],DC[Code Project],0),-3),"")</f>
        <v/>
      </c>
      <c r="C707" s="89"/>
      <c r="D707" s="89"/>
      <c r="E707" s="89"/>
      <c r="F707" s="89"/>
      <c r="G707" s="89"/>
      <c r="H707" s="89"/>
      <c r="I707" s="93"/>
      <c r="J707" s="93"/>
      <c r="K707" s="93"/>
      <c r="L707" s="93"/>
      <c r="M707" s="94">
        <f>I707+J707+K707+MYCS8[[#This Row],[Non contractual commitments]]</f>
        <v>0</v>
      </c>
      <c r="N707" s="93"/>
      <c r="O707" s="93"/>
      <c r="P707" s="93"/>
      <c r="Q707" s="93"/>
      <c r="R707" s="93"/>
      <c r="S707" s="89"/>
      <c r="T707" s="89"/>
      <c r="U707" s="96"/>
    </row>
    <row r="708" spans="1:21" ht="21" x14ac:dyDescent="0.45">
      <c r="A708" s="89"/>
      <c r="B708" s="90" t="str">
        <f ca="1">IFERROR(OFFSET(DC[[#Headers],[Code Project]],MATCH(MYCS8[[#This Row],[Project Code and Name ]],DC[Code Project],0),-3),"")</f>
        <v/>
      </c>
      <c r="C708" s="89"/>
      <c r="D708" s="89"/>
      <c r="E708" s="89"/>
      <c r="F708" s="89"/>
      <c r="G708" s="89"/>
      <c r="H708" s="89"/>
      <c r="I708" s="93"/>
      <c r="J708" s="93"/>
      <c r="K708" s="93"/>
      <c r="L708" s="93"/>
      <c r="M708" s="94">
        <f>I708+J708+K708+MYCS8[[#This Row],[Non contractual commitments]]</f>
        <v>0</v>
      </c>
      <c r="N708" s="93"/>
      <c r="O708" s="93"/>
      <c r="P708" s="93"/>
      <c r="Q708" s="93"/>
      <c r="R708" s="93"/>
      <c r="S708" s="89"/>
      <c r="T708" s="89"/>
      <c r="U708" s="96"/>
    </row>
    <row r="709" spans="1:21" ht="21" x14ac:dyDescent="0.45">
      <c r="A709" s="89"/>
      <c r="B709" s="90" t="str">
        <f ca="1">IFERROR(OFFSET(DC[[#Headers],[Code Project]],MATCH(MYCS8[[#This Row],[Project Code and Name ]],DC[Code Project],0),-3),"")</f>
        <v/>
      </c>
      <c r="C709" s="89"/>
      <c r="D709" s="89"/>
      <c r="E709" s="89"/>
      <c r="F709" s="89"/>
      <c r="G709" s="89"/>
      <c r="H709" s="89"/>
      <c r="I709" s="93"/>
      <c r="J709" s="93"/>
      <c r="K709" s="93"/>
      <c r="L709" s="93"/>
      <c r="M709" s="94">
        <f>I709+J709+K709+MYCS8[[#This Row],[Non contractual commitments]]</f>
        <v>0</v>
      </c>
      <c r="N709" s="93"/>
      <c r="O709" s="93"/>
      <c r="P709" s="93"/>
      <c r="Q709" s="93"/>
      <c r="R709" s="93"/>
      <c r="S709" s="89"/>
      <c r="T709" s="89"/>
      <c r="U709" s="96"/>
    </row>
    <row r="710" spans="1:21" ht="21" x14ac:dyDescent="0.45">
      <c r="A710" s="89"/>
      <c r="B710" s="90" t="str">
        <f ca="1">IFERROR(OFFSET(DC[[#Headers],[Code Project]],MATCH(MYCS8[[#This Row],[Project Code and Name ]],DC[Code Project],0),-3),"")</f>
        <v/>
      </c>
      <c r="C710" s="89"/>
      <c r="D710" s="89"/>
      <c r="E710" s="89"/>
      <c r="F710" s="89"/>
      <c r="G710" s="89"/>
      <c r="H710" s="89"/>
      <c r="I710" s="93"/>
      <c r="J710" s="93"/>
      <c r="K710" s="93"/>
      <c r="L710" s="93"/>
      <c r="M710" s="94">
        <f>I710+J710+K710+MYCS8[[#This Row],[Non contractual commitments]]</f>
        <v>0</v>
      </c>
      <c r="N710" s="93"/>
      <c r="O710" s="93"/>
      <c r="P710" s="93"/>
      <c r="Q710" s="93"/>
      <c r="R710" s="93"/>
      <c r="S710" s="89"/>
      <c r="T710" s="89"/>
      <c r="U710" s="96"/>
    </row>
    <row r="711" spans="1:21" ht="21" x14ac:dyDescent="0.45">
      <c r="A711" s="89"/>
      <c r="B711" s="90" t="str">
        <f ca="1">IFERROR(OFFSET(DC[[#Headers],[Code Project]],MATCH(MYCS8[[#This Row],[Project Code and Name ]],DC[Code Project],0),-3),"")</f>
        <v/>
      </c>
      <c r="C711" s="89"/>
      <c r="D711" s="89"/>
      <c r="E711" s="89"/>
      <c r="F711" s="89"/>
      <c r="G711" s="89"/>
      <c r="H711" s="89"/>
      <c r="I711" s="93"/>
      <c r="J711" s="93"/>
      <c r="K711" s="93"/>
      <c r="L711" s="93"/>
      <c r="M711" s="94">
        <f>I711+J711+K711+MYCS8[[#This Row],[Non contractual commitments]]</f>
        <v>0</v>
      </c>
      <c r="N711" s="93"/>
      <c r="O711" s="93"/>
      <c r="P711" s="93"/>
      <c r="Q711" s="93"/>
      <c r="R711" s="93"/>
      <c r="S711" s="89"/>
      <c r="T711" s="89"/>
      <c r="U711" s="96"/>
    </row>
    <row r="712" spans="1:21" ht="21" x14ac:dyDescent="0.45">
      <c r="A712" s="89"/>
      <c r="B712" s="90" t="str">
        <f ca="1">IFERROR(OFFSET(DC[[#Headers],[Code Project]],MATCH(MYCS8[[#This Row],[Project Code and Name ]],DC[Code Project],0),-3),"")</f>
        <v/>
      </c>
      <c r="C712" s="89"/>
      <c r="D712" s="89"/>
      <c r="E712" s="89"/>
      <c r="F712" s="89"/>
      <c r="G712" s="89"/>
      <c r="H712" s="89"/>
      <c r="I712" s="93"/>
      <c r="J712" s="93"/>
      <c r="K712" s="93"/>
      <c r="L712" s="93"/>
      <c r="M712" s="94">
        <f>I712+J712+K712+MYCS8[[#This Row],[Non contractual commitments]]</f>
        <v>0</v>
      </c>
      <c r="N712" s="93"/>
      <c r="O712" s="93"/>
      <c r="P712" s="93"/>
      <c r="Q712" s="93"/>
      <c r="R712" s="93"/>
      <c r="S712" s="89"/>
      <c r="T712" s="89"/>
      <c r="U712" s="96"/>
    </row>
    <row r="713" spans="1:21" ht="21" x14ac:dyDescent="0.45">
      <c r="A713" s="89"/>
      <c r="B713" s="90" t="str">
        <f ca="1">IFERROR(OFFSET(DC[[#Headers],[Code Project]],MATCH(MYCS8[[#This Row],[Project Code and Name ]],DC[Code Project],0),-3),"")</f>
        <v/>
      </c>
      <c r="C713" s="89"/>
      <c r="D713" s="89"/>
      <c r="E713" s="89"/>
      <c r="F713" s="89"/>
      <c r="G713" s="89"/>
      <c r="H713" s="89"/>
      <c r="I713" s="93"/>
      <c r="J713" s="93"/>
      <c r="K713" s="93"/>
      <c r="L713" s="93"/>
      <c r="M713" s="94">
        <f>I713+J713+K713+MYCS8[[#This Row],[Non contractual commitments]]</f>
        <v>0</v>
      </c>
      <c r="N713" s="93"/>
      <c r="O713" s="93"/>
      <c r="P713" s="93"/>
      <c r="Q713" s="93"/>
      <c r="R713" s="93"/>
      <c r="S713" s="89"/>
      <c r="T713" s="89"/>
      <c r="U713" s="96"/>
    </row>
    <row r="714" spans="1:21" ht="21" x14ac:dyDescent="0.45">
      <c r="A714" s="89"/>
      <c r="B714" s="90" t="str">
        <f ca="1">IFERROR(OFFSET(DC[[#Headers],[Code Project]],MATCH(MYCS8[[#This Row],[Project Code and Name ]],DC[Code Project],0),-3),"")</f>
        <v/>
      </c>
      <c r="C714" s="89"/>
      <c r="D714" s="89"/>
      <c r="E714" s="89"/>
      <c r="F714" s="89"/>
      <c r="G714" s="89"/>
      <c r="H714" s="89"/>
      <c r="I714" s="93"/>
      <c r="J714" s="93"/>
      <c r="K714" s="93"/>
      <c r="L714" s="93"/>
      <c r="M714" s="94">
        <f>I714+J714+K714+MYCS8[[#This Row],[Non contractual commitments]]</f>
        <v>0</v>
      </c>
      <c r="N714" s="93"/>
      <c r="O714" s="93"/>
      <c r="P714" s="93"/>
      <c r="Q714" s="93"/>
      <c r="R714" s="93"/>
      <c r="S714" s="89"/>
      <c r="T714" s="89"/>
      <c r="U714" s="96"/>
    </row>
    <row r="715" spans="1:21" ht="21" x14ac:dyDescent="0.45">
      <c r="A715" s="89"/>
      <c r="B715" s="90" t="str">
        <f ca="1">IFERROR(OFFSET(DC[[#Headers],[Code Project]],MATCH(MYCS8[[#This Row],[Project Code and Name ]],DC[Code Project],0),-3),"")</f>
        <v/>
      </c>
      <c r="C715" s="89"/>
      <c r="D715" s="89"/>
      <c r="E715" s="89"/>
      <c r="F715" s="89"/>
      <c r="G715" s="89"/>
      <c r="H715" s="89"/>
      <c r="I715" s="93"/>
      <c r="J715" s="93"/>
      <c r="K715" s="93"/>
      <c r="L715" s="93"/>
      <c r="M715" s="94">
        <f>I715+J715+K715+MYCS8[[#This Row],[Non contractual commitments]]</f>
        <v>0</v>
      </c>
      <c r="N715" s="93"/>
      <c r="O715" s="93"/>
      <c r="P715" s="93"/>
      <c r="Q715" s="93"/>
      <c r="R715" s="93"/>
      <c r="S715" s="89"/>
      <c r="T715" s="89"/>
      <c r="U715" s="96"/>
    </row>
    <row r="716" spans="1:21" ht="21" x14ac:dyDescent="0.45">
      <c r="A716" s="89"/>
      <c r="B716" s="90" t="str">
        <f ca="1">IFERROR(OFFSET(DC[[#Headers],[Code Project]],MATCH(MYCS8[[#This Row],[Project Code and Name ]],DC[Code Project],0),-3),"")</f>
        <v/>
      </c>
      <c r="C716" s="89"/>
      <c r="D716" s="89"/>
      <c r="E716" s="89"/>
      <c r="F716" s="89"/>
      <c r="G716" s="89"/>
      <c r="H716" s="89"/>
      <c r="I716" s="93"/>
      <c r="J716" s="93"/>
      <c r="K716" s="93"/>
      <c r="L716" s="93"/>
      <c r="M716" s="94">
        <f>I716+J716+K716+MYCS8[[#This Row],[Non contractual commitments]]</f>
        <v>0</v>
      </c>
      <c r="N716" s="93"/>
      <c r="O716" s="93"/>
      <c r="P716" s="93"/>
      <c r="Q716" s="93"/>
      <c r="R716" s="93"/>
      <c r="S716" s="89"/>
      <c r="T716" s="89"/>
      <c r="U716" s="96"/>
    </row>
    <row r="717" spans="1:21" ht="21" x14ac:dyDescent="0.45">
      <c r="A717" s="89"/>
      <c r="B717" s="90" t="str">
        <f ca="1">IFERROR(OFFSET(DC[[#Headers],[Code Project]],MATCH(MYCS8[[#This Row],[Project Code and Name ]],DC[Code Project],0),-3),"")</f>
        <v/>
      </c>
      <c r="C717" s="89"/>
      <c r="D717" s="89"/>
      <c r="E717" s="89"/>
      <c r="F717" s="89"/>
      <c r="G717" s="89"/>
      <c r="H717" s="89"/>
      <c r="I717" s="93"/>
      <c r="J717" s="93"/>
      <c r="K717" s="93"/>
      <c r="L717" s="93"/>
      <c r="M717" s="94">
        <f>I717+J717+K717+MYCS8[[#This Row],[Non contractual commitments]]</f>
        <v>0</v>
      </c>
      <c r="N717" s="93"/>
      <c r="O717" s="93"/>
      <c r="P717" s="93"/>
      <c r="Q717" s="93"/>
      <c r="R717" s="93"/>
      <c r="S717" s="89"/>
      <c r="T717" s="89"/>
      <c r="U717" s="96"/>
    </row>
    <row r="718" spans="1:21" ht="21" x14ac:dyDescent="0.45">
      <c r="A718" s="89"/>
      <c r="B718" s="90" t="str">
        <f ca="1">IFERROR(OFFSET(DC[[#Headers],[Code Project]],MATCH(MYCS8[[#This Row],[Project Code and Name ]],DC[Code Project],0),-3),"")</f>
        <v/>
      </c>
      <c r="C718" s="89"/>
      <c r="D718" s="89"/>
      <c r="E718" s="89"/>
      <c r="F718" s="89"/>
      <c r="G718" s="89"/>
      <c r="H718" s="89"/>
      <c r="I718" s="93"/>
      <c r="J718" s="93"/>
      <c r="K718" s="93"/>
      <c r="L718" s="93"/>
      <c r="M718" s="94">
        <f>I718+J718+K718+MYCS8[[#This Row],[Non contractual commitments]]</f>
        <v>0</v>
      </c>
      <c r="N718" s="93"/>
      <c r="O718" s="93"/>
      <c r="P718" s="93"/>
      <c r="Q718" s="93"/>
      <c r="R718" s="93"/>
      <c r="S718" s="89"/>
      <c r="T718" s="89"/>
      <c r="U718" s="96"/>
    </row>
    <row r="719" spans="1:21" ht="21" x14ac:dyDescent="0.45">
      <c r="A719" s="89"/>
      <c r="B719" s="90" t="str">
        <f ca="1">IFERROR(OFFSET(DC[[#Headers],[Code Project]],MATCH(MYCS8[[#This Row],[Project Code and Name ]],DC[Code Project],0),-3),"")</f>
        <v/>
      </c>
      <c r="C719" s="89"/>
      <c r="D719" s="89"/>
      <c r="E719" s="89"/>
      <c r="F719" s="89"/>
      <c r="G719" s="89"/>
      <c r="H719" s="89"/>
      <c r="I719" s="93"/>
      <c r="J719" s="93"/>
      <c r="K719" s="93"/>
      <c r="L719" s="93"/>
      <c r="M719" s="94">
        <f>I719+J719+K719+MYCS8[[#This Row],[Non contractual commitments]]</f>
        <v>0</v>
      </c>
      <c r="N719" s="93"/>
      <c r="O719" s="93"/>
      <c r="P719" s="93"/>
      <c r="Q719" s="93"/>
      <c r="R719" s="93"/>
      <c r="S719" s="89"/>
      <c r="T719" s="89"/>
      <c r="U719" s="96"/>
    </row>
    <row r="720" spans="1:21" ht="21" x14ac:dyDescent="0.45">
      <c r="A720" s="89"/>
      <c r="B720" s="90" t="str">
        <f ca="1">IFERROR(OFFSET(DC[[#Headers],[Code Project]],MATCH(MYCS8[[#This Row],[Project Code and Name ]],DC[Code Project],0),-3),"")</f>
        <v/>
      </c>
      <c r="C720" s="89"/>
      <c r="D720" s="89"/>
      <c r="E720" s="89"/>
      <c r="F720" s="89"/>
      <c r="G720" s="89"/>
      <c r="H720" s="89"/>
      <c r="I720" s="93"/>
      <c r="J720" s="93"/>
      <c r="K720" s="93"/>
      <c r="L720" s="93"/>
      <c r="M720" s="94">
        <f>I720+J720+K720+MYCS8[[#This Row],[Non contractual commitments]]</f>
        <v>0</v>
      </c>
      <c r="N720" s="93"/>
      <c r="O720" s="93"/>
      <c r="P720" s="93"/>
      <c r="Q720" s="93"/>
      <c r="R720" s="93"/>
      <c r="S720" s="89"/>
      <c r="T720" s="89"/>
      <c r="U720" s="96"/>
    </row>
    <row r="721" spans="1:21" ht="21" x14ac:dyDescent="0.45">
      <c r="A721" s="89"/>
      <c r="B721" s="90" t="str">
        <f ca="1">IFERROR(OFFSET(DC[[#Headers],[Code Project]],MATCH(MYCS8[[#This Row],[Project Code and Name ]],DC[Code Project],0),-3),"")</f>
        <v/>
      </c>
      <c r="C721" s="89"/>
      <c r="D721" s="89"/>
      <c r="E721" s="89"/>
      <c r="F721" s="89"/>
      <c r="G721" s="89"/>
      <c r="H721" s="89"/>
      <c r="I721" s="93"/>
      <c r="J721" s="93"/>
      <c r="K721" s="93"/>
      <c r="L721" s="93"/>
      <c r="M721" s="94">
        <f>I721+J721+K721+MYCS8[[#This Row],[Non contractual commitments]]</f>
        <v>0</v>
      </c>
      <c r="N721" s="93"/>
      <c r="O721" s="93"/>
      <c r="P721" s="93"/>
      <c r="Q721" s="93"/>
      <c r="R721" s="93"/>
      <c r="S721" s="89"/>
      <c r="T721" s="89"/>
      <c r="U721" s="96"/>
    </row>
    <row r="722" spans="1:21" ht="21" x14ac:dyDescent="0.45">
      <c r="A722" s="89"/>
      <c r="B722" s="90" t="str">
        <f ca="1">IFERROR(OFFSET(DC[[#Headers],[Code Project]],MATCH(MYCS8[[#This Row],[Project Code and Name ]],DC[Code Project],0),-3),"")</f>
        <v/>
      </c>
      <c r="C722" s="89"/>
      <c r="D722" s="89"/>
      <c r="E722" s="89"/>
      <c r="F722" s="89"/>
      <c r="G722" s="89"/>
      <c r="H722" s="89"/>
      <c r="I722" s="93"/>
      <c r="J722" s="93"/>
      <c r="K722" s="93"/>
      <c r="L722" s="93"/>
      <c r="M722" s="94">
        <f>I722+J722+K722+MYCS8[[#This Row],[Non contractual commitments]]</f>
        <v>0</v>
      </c>
      <c r="N722" s="93"/>
      <c r="O722" s="93"/>
      <c r="P722" s="93"/>
      <c r="Q722" s="93"/>
      <c r="R722" s="93"/>
      <c r="S722" s="89"/>
      <c r="T722" s="89"/>
      <c r="U722" s="96"/>
    </row>
    <row r="723" spans="1:21" ht="21" x14ac:dyDescent="0.45">
      <c r="A723" s="89"/>
      <c r="B723" s="90" t="str">
        <f ca="1">IFERROR(OFFSET(DC[[#Headers],[Code Project]],MATCH(MYCS8[[#This Row],[Project Code and Name ]],DC[Code Project],0),-3),"")</f>
        <v/>
      </c>
      <c r="C723" s="89"/>
      <c r="D723" s="89"/>
      <c r="E723" s="89"/>
      <c r="F723" s="89"/>
      <c r="G723" s="89"/>
      <c r="H723" s="89"/>
      <c r="I723" s="93"/>
      <c r="J723" s="93"/>
      <c r="K723" s="93"/>
      <c r="L723" s="93"/>
      <c r="M723" s="94">
        <f>I723+J723+K723+MYCS8[[#This Row],[Non contractual commitments]]</f>
        <v>0</v>
      </c>
      <c r="N723" s="93"/>
      <c r="O723" s="93"/>
      <c r="P723" s="93"/>
      <c r="Q723" s="93"/>
      <c r="R723" s="93"/>
      <c r="S723" s="89"/>
      <c r="T723" s="89"/>
      <c r="U723" s="96"/>
    </row>
    <row r="724" spans="1:21" ht="21" x14ac:dyDescent="0.45">
      <c r="A724" s="89"/>
      <c r="B724" s="90" t="str">
        <f ca="1">IFERROR(OFFSET(DC[[#Headers],[Code Project]],MATCH(MYCS8[[#This Row],[Project Code and Name ]],DC[Code Project],0),-3),"")</f>
        <v/>
      </c>
      <c r="C724" s="89"/>
      <c r="D724" s="89"/>
      <c r="E724" s="89"/>
      <c r="F724" s="89"/>
      <c r="G724" s="89"/>
      <c r="H724" s="89"/>
      <c r="I724" s="93"/>
      <c r="J724" s="93"/>
      <c r="K724" s="93"/>
      <c r="L724" s="93"/>
      <c r="M724" s="94">
        <f>I724+J724+K724+MYCS8[[#This Row],[Non contractual commitments]]</f>
        <v>0</v>
      </c>
      <c r="N724" s="93"/>
      <c r="O724" s="93"/>
      <c r="P724" s="93"/>
      <c r="Q724" s="93"/>
      <c r="R724" s="93"/>
      <c r="S724" s="89"/>
      <c r="T724" s="89"/>
      <c r="U724" s="96"/>
    </row>
    <row r="725" spans="1:21" ht="21" x14ac:dyDescent="0.45">
      <c r="A725" s="89"/>
      <c r="B725" s="90" t="str">
        <f ca="1">IFERROR(OFFSET(DC[[#Headers],[Code Project]],MATCH(MYCS8[[#This Row],[Project Code and Name ]],DC[Code Project],0),-3),"")</f>
        <v/>
      </c>
      <c r="C725" s="89"/>
      <c r="D725" s="89"/>
      <c r="E725" s="89"/>
      <c r="F725" s="89"/>
      <c r="G725" s="89"/>
      <c r="H725" s="89"/>
      <c r="I725" s="93"/>
      <c r="J725" s="93"/>
      <c r="K725" s="93"/>
      <c r="L725" s="93"/>
      <c r="M725" s="94">
        <f>I725+J725+K725+MYCS8[[#This Row],[Non contractual commitments]]</f>
        <v>0</v>
      </c>
      <c r="N725" s="93"/>
      <c r="O725" s="93"/>
      <c r="P725" s="93"/>
      <c r="Q725" s="93"/>
      <c r="R725" s="93"/>
      <c r="S725" s="89"/>
      <c r="T725" s="89"/>
      <c r="U725" s="96"/>
    </row>
    <row r="726" spans="1:21" ht="21" x14ac:dyDescent="0.45">
      <c r="A726" s="89"/>
      <c r="B726" s="90" t="str">
        <f ca="1">IFERROR(OFFSET(DC[[#Headers],[Code Project]],MATCH(MYCS8[[#This Row],[Project Code and Name ]],DC[Code Project],0),-3),"")</f>
        <v/>
      </c>
      <c r="C726" s="89"/>
      <c r="D726" s="89"/>
      <c r="E726" s="89"/>
      <c r="F726" s="89"/>
      <c r="G726" s="89"/>
      <c r="H726" s="89"/>
      <c r="I726" s="93"/>
      <c r="J726" s="93"/>
      <c r="K726" s="93"/>
      <c r="L726" s="93"/>
      <c r="M726" s="94">
        <f>I726+J726+K726+MYCS8[[#This Row],[Non contractual commitments]]</f>
        <v>0</v>
      </c>
      <c r="N726" s="93"/>
      <c r="O726" s="93"/>
      <c r="P726" s="93"/>
      <c r="Q726" s="93"/>
      <c r="R726" s="93"/>
      <c r="S726" s="89"/>
      <c r="T726" s="89"/>
      <c r="U726" s="96"/>
    </row>
    <row r="727" spans="1:21" ht="21" x14ac:dyDescent="0.45">
      <c r="A727" s="89"/>
      <c r="B727" s="90" t="str">
        <f ca="1">IFERROR(OFFSET(DC[[#Headers],[Code Project]],MATCH(MYCS8[[#This Row],[Project Code and Name ]],DC[Code Project],0),-3),"")</f>
        <v/>
      </c>
      <c r="C727" s="89"/>
      <c r="D727" s="89"/>
      <c r="E727" s="89"/>
      <c r="F727" s="89"/>
      <c r="G727" s="89"/>
      <c r="H727" s="89"/>
      <c r="I727" s="93"/>
      <c r="J727" s="93"/>
      <c r="K727" s="93"/>
      <c r="L727" s="93"/>
      <c r="M727" s="94">
        <f>I727+J727+K727+MYCS8[[#This Row],[Non contractual commitments]]</f>
        <v>0</v>
      </c>
      <c r="N727" s="93"/>
      <c r="O727" s="93"/>
      <c r="P727" s="93"/>
      <c r="Q727" s="93"/>
      <c r="R727" s="93"/>
      <c r="S727" s="89"/>
      <c r="T727" s="89"/>
      <c r="U727" s="96"/>
    </row>
    <row r="728" spans="1:21" ht="21" x14ac:dyDescent="0.45">
      <c r="A728" s="89"/>
      <c r="B728" s="90" t="str">
        <f ca="1">IFERROR(OFFSET(DC[[#Headers],[Code Project]],MATCH(MYCS8[[#This Row],[Project Code and Name ]],DC[Code Project],0),-3),"")</f>
        <v/>
      </c>
      <c r="C728" s="89"/>
      <c r="D728" s="89"/>
      <c r="E728" s="89"/>
      <c r="F728" s="89"/>
      <c r="G728" s="89"/>
      <c r="H728" s="89"/>
      <c r="I728" s="93"/>
      <c r="J728" s="93"/>
      <c r="K728" s="93"/>
      <c r="L728" s="93"/>
      <c r="M728" s="94">
        <f>I728+J728+K728+MYCS8[[#This Row],[Non contractual commitments]]</f>
        <v>0</v>
      </c>
      <c r="N728" s="93"/>
      <c r="O728" s="93"/>
      <c r="P728" s="93"/>
      <c r="Q728" s="93"/>
      <c r="R728" s="93"/>
      <c r="S728" s="89"/>
      <c r="T728" s="89"/>
      <c r="U728" s="96"/>
    </row>
    <row r="729" spans="1:21" ht="21" x14ac:dyDescent="0.45">
      <c r="A729" s="89"/>
      <c r="B729" s="90" t="str">
        <f ca="1">IFERROR(OFFSET(DC[[#Headers],[Code Project]],MATCH(MYCS8[[#This Row],[Project Code and Name ]],DC[Code Project],0),-3),"")</f>
        <v/>
      </c>
      <c r="C729" s="89"/>
      <c r="D729" s="89"/>
      <c r="E729" s="89"/>
      <c r="F729" s="89"/>
      <c r="G729" s="89"/>
      <c r="H729" s="89"/>
      <c r="I729" s="93"/>
      <c r="J729" s="93"/>
      <c r="K729" s="93"/>
      <c r="L729" s="93"/>
      <c r="M729" s="94">
        <f>I729+J729+K729+MYCS8[[#This Row],[Non contractual commitments]]</f>
        <v>0</v>
      </c>
      <c r="N729" s="93"/>
      <c r="O729" s="93"/>
      <c r="P729" s="93"/>
      <c r="Q729" s="93"/>
      <c r="R729" s="93"/>
      <c r="S729" s="89"/>
      <c r="T729" s="89"/>
      <c r="U729" s="96"/>
    </row>
    <row r="730" spans="1:21" ht="21" x14ac:dyDescent="0.45">
      <c r="A730" s="89"/>
      <c r="B730" s="90" t="str">
        <f ca="1">IFERROR(OFFSET(DC[[#Headers],[Code Project]],MATCH(MYCS8[[#This Row],[Project Code and Name ]],DC[Code Project],0),-3),"")</f>
        <v/>
      </c>
      <c r="C730" s="89"/>
      <c r="D730" s="89"/>
      <c r="E730" s="89"/>
      <c r="F730" s="89"/>
      <c r="G730" s="89"/>
      <c r="H730" s="89"/>
      <c r="I730" s="93"/>
      <c r="J730" s="93"/>
      <c r="K730" s="93"/>
      <c r="L730" s="93"/>
      <c r="M730" s="94">
        <f>I730+J730+K730+MYCS8[[#This Row],[Non contractual commitments]]</f>
        <v>0</v>
      </c>
      <c r="N730" s="93"/>
      <c r="O730" s="93"/>
      <c r="P730" s="93"/>
      <c r="Q730" s="93"/>
      <c r="R730" s="93"/>
      <c r="S730" s="89"/>
      <c r="T730" s="89"/>
      <c r="U730" s="96"/>
    </row>
    <row r="731" spans="1:21" ht="21" x14ac:dyDescent="0.45">
      <c r="A731" s="89"/>
      <c r="B731" s="90" t="str">
        <f ca="1">IFERROR(OFFSET(DC[[#Headers],[Code Project]],MATCH(MYCS8[[#This Row],[Project Code and Name ]],DC[Code Project],0),-3),"")</f>
        <v/>
      </c>
      <c r="C731" s="89"/>
      <c r="D731" s="89"/>
      <c r="E731" s="89"/>
      <c r="F731" s="89"/>
      <c r="G731" s="89"/>
      <c r="H731" s="89"/>
      <c r="I731" s="93"/>
      <c r="J731" s="93"/>
      <c r="K731" s="93"/>
      <c r="L731" s="93"/>
      <c r="M731" s="94">
        <f>I731+J731+K731+MYCS8[[#This Row],[Non contractual commitments]]</f>
        <v>0</v>
      </c>
      <c r="N731" s="93"/>
      <c r="O731" s="93"/>
      <c r="P731" s="93"/>
      <c r="Q731" s="93"/>
      <c r="R731" s="93"/>
      <c r="S731" s="89"/>
      <c r="T731" s="89"/>
      <c r="U731" s="96"/>
    </row>
    <row r="732" spans="1:21" ht="21" x14ac:dyDescent="0.45">
      <c r="A732" s="89"/>
      <c r="B732" s="90" t="str">
        <f ca="1">IFERROR(OFFSET(DC[[#Headers],[Code Project]],MATCH(MYCS8[[#This Row],[Project Code and Name ]],DC[Code Project],0),-3),"")</f>
        <v/>
      </c>
      <c r="C732" s="89"/>
      <c r="D732" s="89"/>
      <c r="E732" s="89"/>
      <c r="F732" s="89"/>
      <c r="G732" s="89"/>
      <c r="H732" s="89"/>
      <c r="I732" s="93"/>
      <c r="J732" s="93"/>
      <c r="K732" s="93"/>
      <c r="L732" s="93"/>
      <c r="M732" s="94">
        <f>I732+J732+K732+MYCS8[[#This Row],[Non contractual commitments]]</f>
        <v>0</v>
      </c>
      <c r="N732" s="93"/>
      <c r="O732" s="93"/>
      <c r="P732" s="93"/>
      <c r="Q732" s="93"/>
      <c r="R732" s="93"/>
      <c r="S732" s="89"/>
      <c r="T732" s="89"/>
      <c r="U732" s="96"/>
    </row>
    <row r="733" spans="1:21" ht="21" x14ac:dyDescent="0.45">
      <c r="A733" s="89"/>
      <c r="B733" s="90" t="str">
        <f ca="1">IFERROR(OFFSET(DC[[#Headers],[Code Project]],MATCH(MYCS8[[#This Row],[Project Code and Name ]],DC[Code Project],0),-3),"")</f>
        <v/>
      </c>
      <c r="C733" s="89"/>
      <c r="D733" s="89"/>
      <c r="E733" s="89"/>
      <c r="F733" s="89"/>
      <c r="G733" s="89"/>
      <c r="H733" s="89"/>
      <c r="I733" s="93"/>
      <c r="J733" s="93"/>
      <c r="K733" s="93"/>
      <c r="L733" s="93"/>
      <c r="M733" s="94">
        <f>I733+J733+K733+MYCS8[[#This Row],[Non contractual commitments]]</f>
        <v>0</v>
      </c>
      <c r="N733" s="93"/>
      <c r="O733" s="93"/>
      <c r="P733" s="93"/>
      <c r="Q733" s="93"/>
      <c r="R733" s="93"/>
      <c r="S733" s="89"/>
      <c r="T733" s="89"/>
      <c r="U733" s="96"/>
    </row>
    <row r="734" spans="1:21" ht="21" x14ac:dyDescent="0.45">
      <c r="A734" s="89"/>
      <c r="B734" s="90" t="str">
        <f ca="1">IFERROR(OFFSET(DC[[#Headers],[Code Project]],MATCH(MYCS8[[#This Row],[Project Code and Name ]],DC[Code Project],0),-3),"")</f>
        <v/>
      </c>
      <c r="C734" s="89"/>
      <c r="D734" s="89"/>
      <c r="E734" s="89"/>
      <c r="F734" s="89"/>
      <c r="G734" s="89"/>
      <c r="H734" s="89"/>
      <c r="I734" s="93"/>
      <c r="J734" s="93"/>
      <c r="K734" s="93"/>
      <c r="L734" s="93"/>
      <c r="M734" s="94">
        <f>I734+J734+K734+MYCS8[[#This Row],[Non contractual commitments]]</f>
        <v>0</v>
      </c>
      <c r="N734" s="93"/>
      <c r="O734" s="93"/>
      <c r="P734" s="93"/>
      <c r="Q734" s="93"/>
      <c r="R734" s="93"/>
      <c r="S734" s="89"/>
      <c r="T734" s="89"/>
      <c r="U734" s="96"/>
    </row>
    <row r="735" spans="1:21" ht="21" x14ac:dyDescent="0.45">
      <c r="A735" s="89"/>
      <c r="B735" s="90" t="str">
        <f ca="1">IFERROR(OFFSET(DC[[#Headers],[Code Project]],MATCH(MYCS8[[#This Row],[Project Code and Name ]],DC[Code Project],0),-3),"")</f>
        <v/>
      </c>
      <c r="C735" s="89"/>
      <c r="D735" s="89"/>
      <c r="E735" s="89"/>
      <c r="F735" s="89"/>
      <c r="G735" s="89"/>
      <c r="H735" s="89"/>
      <c r="I735" s="93"/>
      <c r="J735" s="93"/>
      <c r="K735" s="93"/>
      <c r="L735" s="93"/>
      <c r="M735" s="94">
        <f>I735+J735+K735+MYCS8[[#This Row],[Non contractual commitments]]</f>
        <v>0</v>
      </c>
      <c r="N735" s="93"/>
      <c r="O735" s="93"/>
      <c r="P735" s="93"/>
      <c r="Q735" s="93"/>
      <c r="R735" s="93"/>
      <c r="S735" s="89"/>
      <c r="T735" s="89"/>
      <c r="U735" s="96"/>
    </row>
    <row r="736" spans="1:21" ht="21" x14ac:dyDescent="0.45">
      <c r="A736" s="89"/>
      <c r="B736" s="90" t="str">
        <f ca="1">IFERROR(OFFSET(DC[[#Headers],[Code Project]],MATCH(MYCS8[[#This Row],[Project Code and Name ]],DC[Code Project],0),-3),"")</f>
        <v/>
      </c>
      <c r="C736" s="89"/>
      <c r="D736" s="89"/>
      <c r="E736" s="89"/>
      <c r="F736" s="89"/>
      <c r="G736" s="89"/>
      <c r="H736" s="89"/>
      <c r="I736" s="93"/>
      <c r="J736" s="93"/>
      <c r="K736" s="93"/>
      <c r="L736" s="93"/>
      <c r="M736" s="94">
        <f>I736+J736+K736+MYCS8[[#This Row],[Non contractual commitments]]</f>
        <v>0</v>
      </c>
      <c r="N736" s="93"/>
      <c r="O736" s="93"/>
      <c r="P736" s="93"/>
      <c r="Q736" s="93"/>
      <c r="R736" s="93"/>
      <c r="S736" s="89"/>
      <c r="T736" s="89"/>
      <c r="U736" s="96"/>
    </row>
    <row r="737" spans="1:21" ht="21" x14ac:dyDescent="0.45">
      <c r="A737" s="89"/>
      <c r="B737" s="90" t="str">
        <f ca="1">IFERROR(OFFSET(DC[[#Headers],[Code Project]],MATCH(MYCS8[[#This Row],[Project Code and Name ]],DC[Code Project],0),-3),"")</f>
        <v/>
      </c>
      <c r="C737" s="89"/>
      <c r="D737" s="89"/>
      <c r="E737" s="89"/>
      <c r="F737" s="89"/>
      <c r="G737" s="89"/>
      <c r="H737" s="89"/>
      <c r="I737" s="93"/>
      <c r="J737" s="93"/>
      <c r="K737" s="93"/>
      <c r="L737" s="93"/>
      <c r="M737" s="94">
        <f>I737+J737+K737+MYCS8[[#This Row],[Non contractual commitments]]</f>
        <v>0</v>
      </c>
      <c r="N737" s="93"/>
      <c r="O737" s="93"/>
      <c r="P737" s="93"/>
      <c r="Q737" s="93"/>
      <c r="R737" s="93"/>
      <c r="S737" s="89"/>
      <c r="T737" s="89"/>
      <c r="U737" s="96"/>
    </row>
    <row r="738" spans="1:21" ht="21" x14ac:dyDescent="0.45">
      <c r="A738" s="89"/>
      <c r="B738" s="90" t="str">
        <f ca="1">IFERROR(OFFSET(DC[[#Headers],[Code Project]],MATCH(MYCS8[[#This Row],[Project Code and Name ]],DC[Code Project],0),-3),"")</f>
        <v/>
      </c>
      <c r="C738" s="89"/>
      <c r="D738" s="89"/>
      <c r="E738" s="89"/>
      <c r="F738" s="89"/>
      <c r="G738" s="89"/>
      <c r="H738" s="89"/>
      <c r="I738" s="93"/>
      <c r="J738" s="93"/>
      <c r="K738" s="93"/>
      <c r="L738" s="93"/>
      <c r="M738" s="94">
        <f>I738+J738+K738+MYCS8[[#This Row],[Non contractual commitments]]</f>
        <v>0</v>
      </c>
      <c r="N738" s="93"/>
      <c r="O738" s="93"/>
      <c r="P738" s="93"/>
      <c r="Q738" s="93"/>
      <c r="R738" s="93"/>
      <c r="S738" s="89"/>
      <c r="T738" s="89"/>
      <c r="U738" s="96"/>
    </row>
    <row r="739" spans="1:21" ht="21" x14ac:dyDescent="0.45">
      <c r="A739" s="89"/>
      <c r="B739" s="90" t="str">
        <f ca="1">IFERROR(OFFSET(DC[[#Headers],[Code Project]],MATCH(MYCS8[[#This Row],[Project Code and Name ]],DC[Code Project],0),-3),"")</f>
        <v/>
      </c>
      <c r="C739" s="89"/>
      <c r="D739" s="89"/>
      <c r="E739" s="89"/>
      <c r="F739" s="89"/>
      <c r="G739" s="89"/>
      <c r="H739" s="89"/>
      <c r="I739" s="93"/>
      <c r="J739" s="93"/>
      <c r="K739" s="93"/>
      <c r="L739" s="93"/>
      <c r="M739" s="94">
        <f>I739+J739+K739+MYCS8[[#This Row],[Non contractual commitments]]</f>
        <v>0</v>
      </c>
      <c r="N739" s="93"/>
      <c r="O739" s="93"/>
      <c r="P739" s="93"/>
      <c r="Q739" s="93"/>
      <c r="R739" s="93"/>
      <c r="S739" s="89"/>
      <c r="T739" s="89"/>
      <c r="U739" s="96"/>
    </row>
    <row r="740" spans="1:21" ht="21" x14ac:dyDescent="0.45">
      <c r="A740" s="89"/>
      <c r="B740" s="90" t="str">
        <f ca="1">IFERROR(OFFSET(DC[[#Headers],[Code Project]],MATCH(MYCS8[[#This Row],[Project Code and Name ]],DC[Code Project],0),-3),"")</f>
        <v/>
      </c>
      <c r="C740" s="89"/>
      <c r="D740" s="89"/>
      <c r="E740" s="89"/>
      <c r="F740" s="89"/>
      <c r="G740" s="89"/>
      <c r="H740" s="89"/>
      <c r="I740" s="93"/>
      <c r="J740" s="93"/>
      <c r="K740" s="93"/>
      <c r="L740" s="93"/>
      <c r="M740" s="94">
        <f>I740+J740+K740+MYCS8[[#This Row],[Non contractual commitments]]</f>
        <v>0</v>
      </c>
      <c r="N740" s="93"/>
      <c r="O740" s="93"/>
      <c r="P740" s="93"/>
      <c r="Q740" s="93"/>
      <c r="R740" s="93"/>
      <c r="S740" s="89"/>
      <c r="T740" s="89"/>
      <c r="U740" s="96"/>
    </row>
    <row r="741" spans="1:21" ht="21" x14ac:dyDescent="0.45">
      <c r="A741" s="89"/>
      <c r="B741" s="90" t="str">
        <f ca="1">IFERROR(OFFSET(DC[[#Headers],[Code Project]],MATCH(MYCS8[[#This Row],[Project Code and Name ]],DC[Code Project],0),-3),"")</f>
        <v/>
      </c>
      <c r="C741" s="89"/>
      <c r="D741" s="89"/>
      <c r="E741" s="89"/>
      <c r="F741" s="89"/>
      <c r="G741" s="89"/>
      <c r="H741" s="89"/>
      <c r="I741" s="93"/>
      <c r="J741" s="93"/>
      <c r="K741" s="93"/>
      <c r="L741" s="93"/>
      <c r="M741" s="94">
        <f>I741+J741+K741+MYCS8[[#This Row],[Non contractual commitments]]</f>
        <v>0</v>
      </c>
      <c r="N741" s="93"/>
      <c r="O741" s="93"/>
      <c r="P741" s="93"/>
      <c r="Q741" s="93"/>
      <c r="R741" s="93"/>
      <c r="S741" s="89"/>
      <c r="T741" s="89"/>
      <c r="U741" s="96"/>
    </row>
    <row r="742" spans="1:21" ht="21" x14ac:dyDescent="0.45">
      <c r="A742" s="89"/>
      <c r="B742" s="90" t="str">
        <f ca="1">IFERROR(OFFSET(DC[[#Headers],[Code Project]],MATCH(MYCS8[[#This Row],[Project Code and Name ]],DC[Code Project],0),-3),"")</f>
        <v/>
      </c>
      <c r="C742" s="89"/>
      <c r="D742" s="89"/>
      <c r="E742" s="89"/>
      <c r="F742" s="89"/>
      <c r="G742" s="89"/>
      <c r="H742" s="89"/>
      <c r="I742" s="93"/>
      <c r="J742" s="93"/>
      <c r="K742" s="93"/>
      <c r="L742" s="93"/>
      <c r="M742" s="94">
        <f>I742+J742+K742+MYCS8[[#This Row],[Non contractual commitments]]</f>
        <v>0</v>
      </c>
      <c r="N742" s="93"/>
      <c r="O742" s="93"/>
      <c r="P742" s="93"/>
      <c r="Q742" s="93"/>
      <c r="R742" s="93"/>
      <c r="S742" s="89"/>
      <c r="T742" s="89"/>
      <c r="U742" s="96"/>
    </row>
    <row r="743" spans="1:21" ht="21" x14ac:dyDescent="0.45">
      <c r="A743" s="89"/>
      <c r="B743" s="90" t="str">
        <f ca="1">IFERROR(OFFSET(DC[[#Headers],[Code Project]],MATCH(MYCS8[[#This Row],[Project Code and Name ]],DC[Code Project],0),-3),"")</f>
        <v/>
      </c>
      <c r="C743" s="89"/>
      <c r="D743" s="89"/>
      <c r="E743" s="89"/>
      <c r="F743" s="89"/>
      <c r="G743" s="89"/>
      <c r="H743" s="89"/>
      <c r="I743" s="93"/>
      <c r="J743" s="93"/>
      <c r="K743" s="93"/>
      <c r="L743" s="93"/>
      <c r="M743" s="94">
        <f>I743+J743+K743+MYCS8[[#This Row],[Non contractual commitments]]</f>
        <v>0</v>
      </c>
      <c r="N743" s="93"/>
      <c r="O743" s="93"/>
      <c r="P743" s="93"/>
      <c r="Q743" s="93"/>
      <c r="R743" s="93"/>
      <c r="S743" s="89"/>
      <c r="T743" s="89"/>
      <c r="U743" s="96"/>
    </row>
    <row r="744" spans="1:21" ht="21" x14ac:dyDescent="0.45">
      <c r="A744" s="89"/>
      <c r="B744" s="90" t="str">
        <f ca="1">IFERROR(OFFSET(DC[[#Headers],[Code Project]],MATCH(MYCS8[[#This Row],[Project Code and Name ]],DC[Code Project],0),-3),"")</f>
        <v/>
      </c>
      <c r="C744" s="89"/>
      <c r="D744" s="89"/>
      <c r="E744" s="89"/>
      <c r="F744" s="89"/>
      <c r="G744" s="89"/>
      <c r="H744" s="89"/>
      <c r="I744" s="93"/>
      <c r="J744" s="93"/>
      <c r="K744" s="93"/>
      <c r="L744" s="93"/>
      <c r="M744" s="94">
        <f>I744+J744+K744+MYCS8[[#This Row],[Non contractual commitments]]</f>
        <v>0</v>
      </c>
      <c r="N744" s="93"/>
      <c r="O744" s="93"/>
      <c r="P744" s="93"/>
      <c r="Q744" s="93"/>
      <c r="R744" s="93"/>
      <c r="S744" s="89"/>
      <c r="T744" s="89"/>
      <c r="U744" s="96"/>
    </row>
    <row r="745" spans="1:21" ht="21" x14ac:dyDescent="0.45">
      <c r="A745" s="89"/>
      <c r="B745" s="90" t="str">
        <f ca="1">IFERROR(OFFSET(DC[[#Headers],[Code Project]],MATCH(MYCS8[[#This Row],[Project Code and Name ]],DC[Code Project],0),-3),"")</f>
        <v/>
      </c>
      <c r="C745" s="89"/>
      <c r="D745" s="89"/>
      <c r="E745" s="89"/>
      <c r="F745" s="89"/>
      <c r="G745" s="89"/>
      <c r="H745" s="89"/>
      <c r="I745" s="93"/>
      <c r="J745" s="93"/>
      <c r="K745" s="93"/>
      <c r="L745" s="93"/>
      <c r="M745" s="94">
        <f>I745+J745+K745+MYCS8[[#This Row],[Non contractual commitments]]</f>
        <v>0</v>
      </c>
      <c r="N745" s="93"/>
      <c r="O745" s="93"/>
      <c r="P745" s="93"/>
      <c r="Q745" s="93"/>
      <c r="R745" s="93"/>
      <c r="S745" s="89"/>
      <c r="T745" s="89"/>
      <c r="U745" s="96"/>
    </row>
    <row r="746" spans="1:21" ht="21" x14ac:dyDescent="0.45">
      <c r="A746" s="89"/>
      <c r="B746" s="90" t="str">
        <f ca="1">IFERROR(OFFSET(DC[[#Headers],[Code Project]],MATCH(MYCS8[[#This Row],[Project Code and Name ]],DC[Code Project],0),-3),"")</f>
        <v/>
      </c>
      <c r="C746" s="89"/>
      <c r="D746" s="89"/>
      <c r="E746" s="89"/>
      <c r="F746" s="89"/>
      <c r="G746" s="89"/>
      <c r="H746" s="89"/>
      <c r="I746" s="93"/>
      <c r="J746" s="93"/>
      <c r="K746" s="93"/>
      <c r="L746" s="93"/>
      <c r="M746" s="94">
        <f>I746+J746+K746+MYCS8[[#This Row],[Non contractual commitments]]</f>
        <v>0</v>
      </c>
      <c r="N746" s="93"/>
      <c r="O746" s="93"/>
      <c r="P746" s="93"/>
      <c r="Q746" s="93"/>
      <c r="R746" s="93"/>
      <c r="S746" s="89"/>
      <c r="T746" s="89"/>
      <c r="U746" s="96"/>
    </row>
    <row r="747" spans="1:21" ht="21" x14ac:dyDescent="0.45">
      <c r="A747" s="89"/>
      <c r="B747" s="90" t="str">
        <f ca="1">IFERROR(OFFSET(DC[[#Headers],[Code Project]],MATCH(MYCS8[[#This Row],[Project Code and Name ]],DC[Code Project],0),-3),"")</f>
        <v/>
      </c>
      <c r="C747" s="89"/>
      <c r="D747" s="89"/>
      <c r="E747" s="89"/>
      <c r="F747" s="89"/>
      <c r="G747" s="89"/>
      <c r="H747" s="89"/>
      <c r="I747" s="93"/>
      <c r="J747" s="93"/>
      <c r="K747" s="93"/>
      <c r="L747" s="93"/>
      <c r="M747" s="94">
        <f>I747+J747+K747+MYCS8[[#This Row],[Non contractual commitments]]</f>
        <v>0</v>
      </c>
      <c r="N747" s="93"/>
      <c r="O747" s="93"/>
      <c r="P747" s="93"/>
      <c r="Q747" s="93"/>
      <c r="R747" s="93"/>
      <c r="S747" s="89"/>
      <c r="T747" s="89"/>
      <c r="U747" s="96"/>
    </row>
    <row r="748" spans="1:21" ht="21" x14ac:dyDescent="0.45">
      <c r="A748" s="89"/>
      <c r="B748" s="90" t="str">
        <f ca="1">IFERROR(OFFSET(DC[[#Headers],[Code Project]],MATCH(MYCS8[[#This Row],[Project Code and Name ]],DC[Code Project],0),-3),"")</f>
        <v/>
      </c>
      <c r="C748" s="89"/>
      <c r="D748" s="89"/>
      <c r="E748" s="89"/>
      <c r="F748" s="89"/>
      <c r="G748" s="89"/>
      <c r="H748" s="89"/>
      <c r="I748" s="93"/>
      <c r="J748" s="93"/>
      <c r="K748" s="93"/>
      <c r="L748" s="93"/>
      <c r="M748" s="94">
        <f>I748+J748+K748+MYCS8[[#This Row],[Non contractual commitments]]</f>
        <v>0</v>
      </c>
      <c r="N748" s="93"/>
      <c r="O748" s="93"/>
      <c r="P748" s="93"/>
      <c r="Q748" s="93"/>
      <c r="R748" s="93"/>
      <c r="S748" s="89"/>
      <c r="T748" s="89"/>
      <c r="U748" s="96"/>
    </row>
    <row r="749" spans="1:21" ht="21" x14ac:dyDescent="0.45">
      <c r="A749" s="89"/>
      <c r="B749" s="90" t="str">
        <f ca="1">IFERROR(OFFSET(DC[[#Headers],[Code Project]],MATCH(MYCS8[[#This Row],[Project Code and Name ]],DC[Code Project],0),-3),"")</f>
        <v/>
      </c>
      <c r="C749" s="89"/>
      <c r="D749" s="89"/>
      <c r="E749" s="89"/>
      <c r="F749" s="89"/>
      <c r="G749" s="89"/>
      <c r="H749" s="89"/>
      <c r="I749" s="93"/>
      <c r="J749" s="93"/>
      <c r="K749" s="93"/>
      <c r="L749" s="93"/>
      <c r="M749" s="94">
        <f>I749+J749+K749+MYCS8[[#This Row],[Non contractual commitments]]</f>
        <v>0</v>
      </c>
      <c r="N749" s="93"/>
      <c r="O749" s="93"/>
      <c r="P749" s="93"/>
      <c r="Q749" s="93"/>
      <c r="R749" s="93"/>
      <c r="S749" s="89"/>
      <c r="T749" s="89"/>
      <c r="U749" s="96"/>
    </row>
    <row r="750" spans="1:21" ht="21" x14ac:dyDescent="0.45">
      <c r="A750" s="89"/>
      <c r="B750" s="90" t="str">
        <f ca="1">IFERROR(OFFSET(DC[[#Headers],[Code Project]],MATCH(MYCS8[[#This Row],[Project Code and Name ]],DC[Code Project],0),-3),"")</f>
        <v/>
      </c>
      <c r="C750" s="89"/>
      <c r="D750" s="89"/>
      <c r="E750" s="89"/>
      <c r="F750" s="89"/>
      <c r="G750" s="89"/>
      <c r="H750" s="89"/>
      <c r="I750" s="93"/>
      <c r="J750" s="93"/>
      <c r="K750" s="93"/>
      <c r="L750" s="93"/>
      <c r="M750" s="94">
        <f>I750+J750+K750+MYCS8[[#This Row],[Non contractual commitments]]</f>
        <v>0</v>
      </c>
      <c r="N750" s="93"/>
      <c r="O750" s="93"/>
      <c r="P750" s="93"/>
      <c r="Q750" s="93"/>
      <c r="R750" s="93"/>
      <c r="S750" s="89"/>
      <c r="T750" s="89"/>
      <c r="U750" s="96"/>
    </row>
    <row r="751" spans="1:21" ht="21" x14ac:dyDescent="0.45">
      <c r="A751" s="89"/>
      <c r="B751" s="90" t="str">
        <f ca="1">IFERROR(OFFSET(DC[[#Headers],[Code Project]],MATCH(MYCS8[[#This Row],[Project Code and Name ]],DC[Code Project],0),-3),"")</f>
        <v/>
      </c>
      <c r="C751" s="89"/>
      <c r="D751" s="89"/>
      <c r="E751" s="89"/>
      <c r="F751" s="89"/>
      <c r="G751" s="89"/>
      <c r="H751" s="89"/>
      <c r="I751" s="93"/>
      <c r="J751" s="93"/>
      <c r="K751" s="93"/>
      <c r="L751" s="93"/>
      <c r="M751" s="94">
        <f>I751+J751+K751+MYCS8[[#This Row],[Non contractual commitments]]</f>
        <v>0</v>
      </c>
      <c r="N751" s="93"/>
      <c r="O751" s="93"/>
      <c r="P751" s="93"/>
      <c r="Q751" s="93"/>
      <c r="R751" s="93"/>
      <c r="S751" s="89"/>
      <c r="T751" s="89"/>
      <c r="U751" s="96"/>
    </row>
    <row r="752" spans="1:21" ht="21" x14ac:dyDescent="0.45">
      <c r="A752" s="89"/>
      <c r="B752" s="90" t="str">
        <f ca="1">IFERROR(OFFSET(DC[[#Headers],[Code Project]],MATCH(MYCS8[[#This Row],[Project Code and Name ]],DC[Code Project],0),-3),"")</f>
        <v/>
      </c>
      <c r="C752" s="89"/>
      <c r="D752" s="89"/>
      <c r="E752" s="89"/>
      <c r="F752" s="89"/>
      <c r="G752" s="89"/>
      <c r="H752" s="89"/>
      <c r="I752" s="93"/>
      <c r="J752" s="93"/>
      <c r="K752" s="93"/>
      <c r="L752" s="93"/>
      <c r="M752" s="94">
        <f>I752+J752+K752+MYCS8[[#This Row],[Non contractual commitments]]</f>
        <v>0</v>
      </c>
      <c r="N752" s="93"/>
      <c r="O752" s="93"/>
      <c r="P752" s="93"/>
      <c r="Q752" s="93"/>
      <c r="R752" s="93"/>
      <c r="S752" s="89"/>
      <c r="T752" s="89"/>
      <c r="U752" s="96"/>
    </row>
    <row r="753" spans="1:21" ht="21" x14ac:dyDescent="0.45">
      <c r="A753" s="89"/>
      <c r="B753" s="90" t="str">
        <f ca="1">IFERROR(OFFSET(DC[[#Headers],[Code Project]],MATCH(MYCS8[[#This Row],[Project Code and Name ]],DC[Code Project],0),-3),"")</f>
        <v/>
      </c>
      <c r="C753" s="89"/>
      <c r="D753" s="89"/>
      <c r="E753" s="89"/>
      <c r="F753" s="89"/>
      <c r="G753" s="89"/>
      <c r="H753" s="89"/>
      <c r="I753" s="93"/>
      <c r="J753" s="93"/>
      <c r="K753" s="93"/>
      <c r="L753" s="93"/>
      <c r="M753" s="94">
        <f>I753+J753+K753+MYCS8[[#This Row],[Non contractual commitments]]</f>
        <v>0</v>
      </c>
      <c r="N753" s="93"/>
      <c r="O753" s="93"/>
      <c r="P753" s="93"/>
      <c r="Q753" s="93"/>
      <c r="R753" s="93"/>
      <c r="S753" s="89"/>
      <c r="T753" s="89"/>
      <c r="U753" s="96"/>
    </row>
    <row r="754" spans="1:21" ht="21" x14ac:dyDescent="0.45">
      <c r="A754" s="89"/>
      <c r="B754" s="90" t="str">
        <f ca="1">IFERROR(OFFSET(DC[[#Headers],[Code Project]],MATCH(MYCS8[[#This Row],[Project Code and Name ]],DC[Code Project],0),-3),"")</f>
        <v/>
      </c>
      <c r="C754" s="89"/>
      <c r="D754" s="89"/>
      <c r="E754" s="89"/>
      <c r="F754" s="89"/>
      <c r="G754" s="89"/>
      <c r="H754" s="89"/>
      <c r="I754" s="93"/>
      <c r="J754" s="93"/>
      <c r="K754" s="93"/>
      <c r="L754" s="93"/>
      <c r="M754" s="94">
        <f>I754+J754+K754+MYCS8[[#This Row],[Non contractual commitments]]</f>
        <v>0</v>
      </c>
      <c r="N754" s="93"/>
      <c r="O754" s="93"/>
      <c r="P754" s="93"/>
      <c r="Q754" s="93"/>
      <c r="R754" s="93"/>
      <c r="S754" s="89"/>
      <c r="T754" s="89"/>
      <c r="U754" s="96"/>
    </row>
    <row r="755" spans="1:21" ht="21" x14ac:dyDescent="0.45">
      <c r="A755" s="89"/>
      <c r="B755" s="90" t="str">
        <f ca="1">IFERROR(OFFSET(DC[[#Headers],[Code Project]],MATCH(MYCS8[[#This Row],[Project Code and Name ]],DC[Code Project],0),-3),"")</f>
        <v/>
      </c>
      <c r="C755" s="89"/>
      <c r="D755" s="89"/>
      <c r="E755" s="89"/>
      <c r="F755" s="89"/>
      <c r="G755" s="89"/>
      <c r="H755" s="89"/>
      <c r="I755" s="93"/>
      <c r="J755" s="93"/>
      <c r="K755" s="93"/>
      <c r="L755" s="93"/>
      <c r="M755" s="94">
        <f>I755+J755+K755+MYCS8[[#This Row],[Non contractual commitments]]</f>
        <v>0</v>
      </c>
      <c r="N755" s="93"/>
      <c r="O755" s="93"/>
      <c r="P755" s="93"/>
      <c r="Q755" s="93"/>
      <c r="R755" s="93"/>
      <c r="S755" s="89"/>
      <c r="T755" s="89"/>
      <c r="U755" s="96"/>
    </row>
    <row r="756" spans="1:21" ht="21" x14ac:dyDescent="0.45">
      <c r="A756" s="89"/>
      <c r="B756" s="90" t="str">
        <f ca="1">IFERROR(OFFSET(DC[[#Headers],[Code Project]],MATCH(MYCS8[[#This Row],[Project Code and Name ]],DC[Code Project],0),-3),"")</f>
        <v/>
      </c>
      <c r="C756" s="89"/>
      <c r="D756" s="89"/>
      <c r="E756" s="89"/>
      <c r="F756" s="89"/>
      <c r="G756" s="89"/>
      <c r="H756" s="89"/>
      <c r="I756" s="93"/>
      <c r="J756" s="93"/>
      <c r="K756" s="93"/>
      <c r="L756" s="93"/>
      <c r="M756" s="94">
        <f>I756+J756+K756+MYCS8[[#This Row],[Non contractual commitments]]</f>
        <v>0</v>
      </c>
      <c r="N756" s="93"/>
      <c r="O756" s="93"/>
      <c r="P756" s="93"/>
      <c r="Q756" s="93"/>
      <c r="R756" s="93"/>
      <c r="S756" s="89"/>
      <c r="T756" s="89"/>
      <c r="U756" s="96"/>
    </row>
    <row r="757" spans="1:21" ht="21" x14ac:dyDescent="0.45">
      <c r="A757" s="89"/>
      <c r="B757" s="90" t="str">
        <f ca="1">IFERROR(OFFSET(DC[[#Headers],[Code Project]],MATCH(MYCS8[[#This Row],[Project Code and Name ]],DC[Code Project],0),-3),"")</f>
        <v/>
      </c>
      <c r="C757" s="89"/>
      <c r="D757" s="89"/>
      <c r="E757" s="89"/>
      <c r="F757" s="89"/>
      <c r="G757" s="89"/>
      <c r="H757" s="89"/>
      <c r="I757" s="93"/>
      <c r="J757" s="93"/>
      <c r="K757" s="93"/>
      <c r="L757" s="93"/>
      <c r="M757" s="94">
        <f>I757+J757+K757+MYCS8[[#This Row],[Non contractual commitments]]</f>
        <v>0</v>
      </c>
      <c r="N757" s="93"/>
      <c r="O757" s="93"/>
      <c r="P757" s="93"/>
      <c r="Q757" s="93"/>
      <c r="R757" s="93"/>
      <c r="S757" s="89"/>
      <c r="T757" s="89"/>
      <c r="U757" s="96"/>
    </row>
    <row r="758" spans="1:21" ht="21" x14ac:dyDescent="0.45">
      <c r="A758" s="89"/>
      <c r="B758" s="90" t="str">
        <f ca="1">IFERROR(OFFSET(DC[[#Headers],[Code Project]],MATCH(MYCS8[[#This Row],[Project Code and Name ]],DC[Code Project],0),-3),"")</f>
        <v/>
      </c>
      <c r="C758" s="89"/>
      <c r="D758" s="89"/>
      <c r="E758" s="89"/>
      <c r="F758" s="89"/>
      <c r="G758" s="89"/>
      <c r="H758" s="89"/>
      <c r="I758" s="93"/>
      <c r="J758" s="93"/>
      <c r="K758" s="93"/>
      <c r="L758" s="93"/>
      <c r="M758" s="94">
        <f>I758+J758+K758+MYCS8[[#This Row],[Non contractual commitments]]</f>
        <v>0</v>
      </c>
      <c r="N758" s="93"/>
      <c r="O758" s="93"/>
      <c r="P758" s="93"/>
      <c r="Q758" s="93"/>
      <c r="R758" s="93"/>
      <c r="S758" s="89"/>
      <c r="T758" s="89"/>
      <c r="U758" s="96"/>
    </row>
    <row r="759" spans="1:21" ht="21" x14ac:dyDescent="0.45">
      <c r="A759" s="89"/>
      <c r="B759" s="90" t="str">
        <f ca="1">IFERROR(OFFSET(DC[[#Headers],[Code Project]],MATCH(MYCS8[[#This Row],[Project Code and Name ]],DC[Code Project],0),-3),"")</f>
        <v/>
      </c>
      <c r="C759" s="89"/>
      <c r="D759" s="89"/>
      <c r="E759" s="89"/>
      <c r="F759" s="89"/>
      <c r="G759" s="89"/>
      <c r="H759" s="89"/>
      <c r="I759" s="93"/>
      <c r="J759" s="93"/>
      <c r="K759" s="93"/>
      <c r="L759" s="93"/>
      <c r="M759" s="94">
        <f>I759+J759+K759+MYCS8[[#This Row],[Non contractual commitments]]</f>
        <v>0</v>
      </c>
      <c r="N759" s="93"/>
      <c r="O759" s="93"/>
      <c r="P759" s="93"/>
      <c r="Q759" s="93"/>
      <c r="R759" s="93"/>
      <c r="S759" s="89"/>
      <c r="T759" s="89"/>
      <c r="U759" s="96"/>
    </row>
    <row r="760" spans="1:21" ht="21" x14ac:dyDescent="0.45">
      <c r="A760" s="89"/>
      <c r="B760" s="90" t="str">
        <f ca="1">IFERROR(OFFSET(DC[[#Headers],[Code Project]],MATCH(MYCS8[[#This Row],[Project Code and Name ]],DC[Code Project],0),-3),"")</f>
        <v/>
      </c>
      <c r="C760" s="89"/>
      <c r="D760" s="89"/>
      <c r="E760" s="89"/>
      <c r="F760" s="89"/>
      <c r="G760" s="89"/>
      <c r="H760" s="89"/>
      <c r="I760" s="93"/>
      <c r="J760" s="93"/>
      <c r="K760" s="93"/>
      <c r="L760" s="93"/>
      <c r="M760" s="94">
        <f>I760+J760+K760+MYCS8[[#This Row],[Non contractual commitments]]</f>
        <v>0</v>
      </c>
      <c r="N760" s="93"/>
      <c r="O760" s="93"/>
      <c r="P760" s="93"/>
      <c r="Q760" s="93"/>
      <c r="R760" s="93"/>
      <c r="S760" s="89"/>
      <c r="T760" s="89"/>
      <c r="U760" s="96"/>
    </row>
    <row r="761" spans="1:21" ht="21" x14ac:dyDescent="0.45">
      <c r="A761" s="89"/>
      <c r="B761" s="90" t="str">
        <f ca="1">IFERROR(OFFSET(DC[[#Headers],[Code Project]],MATCH(MYCS8[[#This Row],[Project Code and Name ]],DC[Code Project],0),-3),"")</f>
        <v/>
      </c>
      <c r="C761" s="89"/>
      <c r="D761" s="89"/>
      <c r="E761" s="89"/>
      <c r="F761" s="89"/>
      <c r="G761" s="89"/>
      <c r="H761" s="89"/>
      <c r="I761" s="93"/>
      <c r="J761" s="93"/>
      <c r="K761" s="93"/>
      <c r="L761" s="93"/>
      <c r="M761" s="94">
        <f>I761+J761+K761+MYCS8[[#This Row],[Non contractual commitments]]</f>
        <v>0</v>
      </c>
      <c r="N761" s="93"/>
      <c r="O761" s="93"/>
      <c r="P761" s="93"/>
      <c r="Q761" s="93"/>
      <c r="R761" s="93"/>
      <c r="S761" s="89"/>
      <c r="T761" s="89"/>
      <c r="U761" s="96"/>
    </row>
    <row r="762" spans="1:21" ht="21" x14ac:dyDescent="0.45">
      <c r="A762" s="89"/>
      <c r="B762" s="90" t="str">
        <f ca="1">IFERROR(OFFSET(DC[[#Headers],[Code Project]],MATCH(MYCS8[[#This Row],[Project Code and Name ]],DC[Code Project],0),-3),"")</f>
        <v/>
      </c>
      <c r="C762" s="89"/>
      <c r="D762" s="89"/>
      <c r="E762" s="89"/>
      <c r="F762" s="89"/>
      <c r="G762" s="89"/>
      <c r="H762" s="89"/>
      <c r="I762" s="93"/>
      <c r="J762" s="93"/>
      <c r="K762" s="93"/>
      <c r="L762" s="93"/>
      <c r="M762" s="94">
        <f>I762+J762+K762+MYCS8[[#This Row],[Non contractual commitments]]</f>
        <v>0</v>
      </c>
      <c r="N762" s="93"/>
      <c r="O762" s="93"/>
      <c r="P762" s="93"/>
      <c r="Q762" s="93"/>
      <c r="R762" s="93"/>
      <c r="S762" s="89"/>
      <c r="T762" s="89"/>
      <c r="U762" s="96"/>
    </row>
    <row r="763" spans="1:21" ht="21" x14ac:dyDescent="0.45">
      <c r="A763" s="89"/>
      <c r="B763" s="90" t="str">
        <f ca="1">IFERROR(OFFSET(DC[[#Headers],[Code Project]],MATCH(MYCS8[[#This Row],[Project Code and Name ]],DC[Code Project],0),-3),"")</f>
        <v/>
      </c>
      <c r="C763" s="89"/>
      <c r="D763" s="89"/>
      <c r="E763" s="89"/>
      <c r="F763" s="89"/>
      <c r="G763" s="89"/>
      <c r="H763" s="89"/>
      <c r="I763" s="93"/>
      <c r="J763" s="93"/>
      <c r="K763" s="93"/>
      <c r="L763" s="93"/>
      <c r="M763" s="94">
        <f>I763+J763+K763+MYCS8[[#This Row],[Non contractual commitments]]</f>
        <v>0</v>
      </c>
      <c r="N763" s="93"/>
      <c r="O763" s="93"/>
      <c r="P763" s="93"/>
      <c r="Q763" s="93"/>
      <c r="R763" s="93"/>
      <c r="S763" s="89"/>
      <c r="T763" s="89"/>
      <c r="U763" s="96"/>
    </row>
    <row r="764" spans="1:21" ht="21" x14ac:dyDescent="0.45">
      <c r="A764" s="89"/>
      <c r="B764" s="90" t="str">
        <f ca="1">IFERROR(OFFSET(DC[[#Headers],[Code Project]],MATCH(MYCS8[[#This Row],[Project Code and Name ]],DC[Code Project],0),-3),"")</f>
        <v/>
      </c>
      <c r="C764" s="89"/>
      <c r="D764" s="89"/>
      <c r="E764" s="89"/>
      <c r="F764" s="89"/>
      <c r="G764" s="89"/>
      <c r="H764" s="89"/>
      <c r="I764" s="93"/>
      <c r="J764" s="93"/>
      <c r="K764" s="93"/>
      <c r="L764" s="93"/>
      <c r="M764" s="94">
        <f>I764+J764+K764+MYCS8[[#This Row],[Non contractual commitments]]</f>
        <v>0</v>
      </c>
      <c r="N764" s="93"/>
      <c r="O764" s="93"/>
      <c r="P764" s="93"/>
      <c r="Q764" s="93"/>
      <c r="R764" s="93"/>
      <c r="S764" s="89"/>
      <c r="T764" s="89"/>
      <c r="U764" s="96"/>
    </row>
    <row r="765" spans="1:21" ht="21" x14ac:dyDescent="0.45">
      <c r="A765" s="89"/>
      <c r="B765" s="90" t="str">
        <f ca="1">IFERROR(OFFSET(DC[[#Headers],[Code Project]],MATCH(MYCS8[[#This Row],[Project Code and Name ]],DC[Code Project],0),-3),"")</f>
        <v/>
      </c>
      <c r="C765" s="89"/>
      <c r="D765" s="89"/>
      <c r="E765" s="89"/>
      <c r="F765" s="89"/>
      <c r="G765" s="89"/>
      <c r="H765" s="89"/>
      <c r="I765" s="93"/>
      <c r="J765" s="93"/>
      <c r="K765" s="93"/>
      <c r="L765" s="93"/>
      <c r="M765" s="94">
        <f>I765+J765+K765+MYCS8[[#This Row],[Non contractual commitments]]</f>
        <v>0</v>
      </c>
      <c r="N765" s="93"/>
      <c r="O765" s="93"/>
      <c r="P765" s="93"/>
      <c r="Q765" s="93"/>
      <c r="R765" s="93"/>
      <c r="S765" s="89"/>
      <c r="T765" s="89"/>
      <c r="U765" s="96"/>
    </row>
    <row r="766" spans="1:21" ht="21" x14ac:dyDescent="0.45">
      <c r="A766" s="89"/>
      <c r="B766" s="90" t="str">
        <f ca="1">IFERROR(OFFSET(DC[[#Headers],[Code Project]],MATCH(MYCS8[[#This Row],[Project Code and Name ]],DC[Code Project],0),-3),"")</f>
        <v/>
      </c>
      <c r="C766" s="89"/>
      <c r="D766" s="89"/>
      <c r="E766" s="89"/>
      <c r="F766" s="89"/>
      <c r="G766" s="89"/>
      <c r="H766" s="89"/>
      <c r="I766" s="93"/>
      <c r="J766" s="93"/>
      <c r="K766" s="93"/>
      <c r="L766" s="93"/>
      <c r="M766" s="94">
        <f>I766+J766+K766+MYCS8[[#This Row],[Non contractual commitments]]</f>
        <v>0</v>
      </c>
      <c r="N766" s="93"/>
      <c r="O766" s="93"/>
      <c r="P766" s="93"/>
      <c r="Q766" s="93"/>
      <c r="R766" s="93"/>
      <c r="S766" s="89"/>
      <c r="T766" s="89"/>
      <c r="U766" s="96"/>
    </row>
    <row r="767" spans="1:21" ht="21" x14ac:dyDescent="0.45">
      <c r="A767" s="89"/>
      <c r="B767" s="90" t="str">
        <f ca="1">IFERROR(OFFSET(DC[[#Headers],[Code Project]],MATCH(MYCS8[[#This Row],[Project Code and Name ]],DC[Code Project],0),-3),"")</f>
        <v/>
      </c>
      <c r="C767" s="89"/>
      <c r="D767" s="89"/>
      <c r="E767" s="89"/>
      <c r="F767" s="89"/>
      <c r="G767" s="89"/>
      <c r="H767" s="89"/>
      <c r="I767" s="93"/>
      <c r="J767" s="93"/>
      <c r="K767" s="93"/>
      <c r="L767" s="93"/>
      <c r="M767" s="94">
        <f>I767+J767+K767+MYCS8[[#This Row],[Non contractual commitments]]</f>
        <v>0</v>
      </c>
      <c r="N767" s="93"/>
      <c r="O767" s="93"/>
      <c r="P767" s="93"/>
      <c r="Q767" s="93"/>
      <c r="R767" s="93"/>
      <c r="S767" s="89"/>
      <c r="T767" s="89"/>
      <c r="U767" s="96"/>
    </row>
    <row r="768" spans="1:21" ht="21" x14ac:dyDescent="0.45">
      <c r="A768" s="89"/>
      <c r="B768" s="90" t="str">
        <f ca="1">IFERROR(OFFSET(DC[[#Headers],[Code Project]],MATCH(MYCS8[[#This Row],[Project Code and Name ]],DC[Code Project],0),-3),"")</f>
        <v/>
      </c>
      <c r="C768" s="89"/>
      <c r="D768" s="89"/>
      <c r="E768" s="89"/>
      <c r="F768" s="89"/>
      <c r="G768" s="89"/>
      <c r="H768" s="89"/>
      <c r="I768" s="93"/>
      <c r="J768" s="93"/>
      <c r="K768" s="93"/>
      <c r="L768" s="93"/>
      <c r="M768" s="94">
        <f>I768+J768+K768+MYCS8[[#This Row],[Non contractual commitments]]</f>
        <v>0</v>
      </c>
      <c r="N768" s="93"/>
      <c r="O768" s="93"/>
      <c r="P768" s="93"/>
      <c r="Q768" s="93"/>
      <c r="R768" s="93"/>
      <c r="S768" s="89"/>
      <c r="T768" s="89"/>
      <c r="U768" s="96"/>
    </row>
    <row r="769" spans="1:21" ht="21" x14ac:dyDescent="0.45">
      <c r="A769" s="89"/>
      <c r="B769" s="90" t="str">
        <f ca="1">IFERROR(OFFSET(DC[[#Headers],[Code Project]],MATCH(MYCS8[[#This Row],[Project Code and Name ]],DC[Code Project],0),-3),"")</f>
        <v/>
      </c>
      <c r="C769" s="89"/>
      <c r="D769" s="89"/>
      <c r="E769" s="89"/>
      <c r="F769" s="89"/>
      <c r="G769" s="89"/>
      <c r="H769" s="89"/>
      <c r="I769" s="93"/>
      <c r="J769" s="93"/>
      <c r="K769" s="93"/>
      <c r="L769" s="93"/>
      <c r="M769" s="94">
        <f>I769+J769+K769+MYCS8[[#This Row],[Non contractual commitments]]</f>
        <v>0</v>
      </c>
      <c r="N769" s="93"/>
      <c r="O769" s="93"/>
      <c r="P769" s="93"/>
      <c r="Q769" s="93"/>
      <c r="R769" s="93"/>
      <c r="S769" s="89"/>
      <c r="T769" s="89"/>
      <c r="U769" s="96"/>
    </row>
    <row r="770" spans="1:21" ht="21" x14ac:dyDescent="0.45">
      <c r="A770" s="89"/>
      <c r="B770" s="90" t="str">
        <f ca="1">IFERROR(OFFSET(DC[[#Headers],[Code Project]],MATCH(MYCS8[[#This Row],[Project Code and Name ]],DC[Code Project],0),-3),"")</f>
        <v/>
      </c>
      <c r="C770" s="89"/>
      <c r="D770" s="89"/>
      <c r="E770" s="89"/>
      <c r="F770" s="89"/>
      <c r="G770" s="89"/>
      <c r="H770" s="89"/>
      <c r="I770" s="93"/>
      <c r="J770" s="93"/>
      <c r="K770" s="93"/>
      <c r="L770" s="93"/>
      <c r="M770" s="94">
        <f>I770+J770+K770+MYCS8[[#This Row],[Non contractual commitments]]</f>
        <v>0</v>
      </c>
      <c r="N770" s="93"/>
      <c r="O770" s="93"/>
      <c r="P770" s="93"/>
      <c r="Q770" s="93"/>
      <c r="R770" s="93"/>
      <c r="S770" s="89"/>
      <c r="T770" s="89"/>
      <c r="U770" s="96"/>
    </row>
    <row r="771" spans="1:21" ht="21" x14ac:dyDescent="0.45">
      <c r="A771" s="89"/>
      <c r="B771" s="90" t="str">
        <f ca="1">IFERROR(OFFSET(DC[[#Headers],[Code Project]],MATCH(MYCS8[[#This Row],[Project Code and Name ]],DC[Code Project],0),-3),"")</f>
        <v/>
      </c>
      <c r="C771" s="89"/>
      <c r="D771" s="89"/>
      <c r="E771" s="89"/>
      <c r="F771" s="89"/>
      <c r="G771" s="89"/>
      <c r="H771" s="89"/>
      <c r="I771" s="93"/>
      <c r="J771" s="93"/>
      <c r="K771" s="93"/>
      <c r="L771" s="93"/>
      <c r="M771" s="94">
        <f>I771+J771+K771+MYCS8[[#This Row],[Non contractual commitments]]</f>
        <v>0</v>
      </c>
      <c r="N771" s="93"/>
      <c r="O771" s="93"/>
      <c r="P771" s="93"/>
      <c r="Q771" s="93"/>
      <c r="R771" s="93"/>
      <c r="S771" s="89"/>
      <c r="T771" s="89"/>
      <c r="U771" s="96"/>
    </row>
    <row r="772" spans="1:21" ht="21" x14ac:dyDescent="0.45">
      <c r="A772" s="89"/>
      <c r="B772" s="90" t="str">
        <f ca="1">IFERROR(OFFSET(DC[[#Headers],[Code Project]],MATCH(MYCS8[[#This Row],[Project Code and Name ]],DC[Code Project],0),-3),"")</f>
        <v/>
      </c>
      <c r="C772" s="89"/>
      <c r="D772" s="89"/>
      <c r="E772" s="89"/>
      <c r="F772" s="89"/>
      <c r="G772" s="89"/>
      <c r="H772" s="89"/>
      <c r="I772" s="93"/>
      <c r="J772" s="93"/>
      <c r="K772" s="93"/>
      <c r="L772" s="93"/>
      <c r="M772" s="94">
        <f>I772+J772+K772+MYCS8[[#This Row],[Non contractual commitments]]</f>
        <v>0</v>
      </c>
      <c r="N772" s="93"/>
      <c r="O772" s="93"/>
      <c r="P772" s="93"/>
      <c r="Q772" s="93"/>
      <c r="R772" s="93"/>
      <c r="S772" s="89"/>
      <c r="T772" s="89"/>
      <c r="U772" s="96"/>
    </row>
    <row r="773" spans="1:21" ht="21" x14ac:dyDescent="0.45">
      <c r="A773" s="89"/>
      <c r="B773" s="90" t="str">
        <f ca="1">IFERROR(OFFSET(DC[[#Headers],[Code Project]],MATCH(MYCS8[[#This Row],[Project Code and Name ]],DC[Code Project],0),-3),"")</f>
        <v/>
      </c>
      <c r="C773" s="89"/>
      <c r="D773" s="89"/>
      <c r="E773" s="89"/>
      <c r="F773" s="89"/>
      <c r="G773" s="89"/>
      <c r="H773" s="89"/>
      <c r="I773" s="93"/>
      <c r="J773" s="93"/>
      <c r="K773" s="93"/>
      <c r="L773" s="93"/>
      <c r="M773" s="94">
        <f>I773+J773+K773+MYCS8[[#This Row],[Non contractual commitments]]</f>
        <v>0</v>
      </c>
      <c r="N773" s="93"/>
      <c r="O773" s="93"/>
      <c r="P773" s="93"/>
      <c r="Q773" s="93"/>
      <c r="R773" s="93"/>
      <c r="S773" s="89"/>
      <c r="T773" s="89"/>
      <c r="U773" s="96"/>
    </row>
    <row r="774" spans="1:21" ht="21" x14ac:dyDescent="0.45">
      <c r="A774" s="89"/>
      <c r="B774" s="90" t="str">
        <f ca="1">IFERROR(OFFSET(DC[[#Headers],[Code Project]],MATCH(MYCS8[[#This Row],[Project Code and Name ]],DC[Code Project],0),-3),"")</f>
        <v/>
      </c>
      <c r="C774" s="89"/>
      <c r="D774" s="89"/>
      <c r="E774" s="89"/>
      <c r="F774" s="89"/>
      <c r="G774" s="89"/>
      <c r="H774" s="89"/>
      <c r="I774" s="93"/>
      <c r="J774" s="93"/>
      <c r="K774" s="93"/>
      <c r="L774" s="93"/>
      <c r="M774" s="94">
        <f>I774+J774+K774+MYCS8[[#This Row],[Non contractual commitments]]</f>
        <v>0</v>
      </c>
      <c r="N774" s="93"/>
      <c r="O774" s="93"/>
      <c r="P774" s="93"/>
      <c r="Q774" s="93"/>
      <c r="R774" s="93"/>
      <c r="S774" s="89"/>
      <c r="T774" s="89"/>
      <c r="U774" s="96"/>
    </row>
    <row r="775" spans="1:21" ht="21" x14ac:dyDescent="0.45">
      <c r="A775" s="89"/>
      <c r="B775" s="90" t="str">
        <f ca="1">IFERROR(OFFSET(DC[[#Headers],[Code Project]],MATCH(MYCS8[[#This Row],[Project Code and Name ]],DC[Code Project],0),-3),"")</f>
        <v/>
      </c>
      <c r="C775" s="89"/>
      <c r="D775" s="89"/>
      <c r="E775" s="89"/>
      <c r="F775" s="89"/>
      <c r="G775" s="89"/>
      <c r="H775" s="89"/>
      <c r="I775" s="93"/>
      <c r="J775" s="93"/>
      <c r="K775" s="93"/>
      <c r="L775" s="93"/>
      <c r="M775" s="94">
        <f>I775+J775+K775+MYCS8[[#This Row],[Non contractual commitments]]</f>
        <v>0</v>
      </c>
      <c r="N775" s="93"/>
      <c r="O775" s="93"/>
      <c r="P775" s="93"/>
      <c r="Q775" s="93"/>
      <c r="R775" s="93"/>
      <c r="S775" s="89"/>
      <c r="T775" s="89"/>
      <c r="U775" s="96"/>
    </row>
    <row r="776" spans="1:21" ht="21" x14ac:dyDescent="0.45">
      <c r="A776" s="89"/>
      <c r="B776" s="90" t="str">
        <f ca="1">IFERROR(OFFSET(DC[[#Headers],[Code Project]],MATCH(MYCS8[[#This Row],[Project Code and Name ]],DC[Code Project],0),-3),"")</f>
        <v/>
      </c>
      <c r="C776" s="89"/>
      <c r="D776" s="89"/>
      <c r="E776" s="89"/>
      <c r="F776" s="89"/>
      <c r="G776" s="89"/>
      <c r="H776" s="89"/>
      <c r="I776" s="93"/>
      <c r="J776" s="93"/>
      <c r="K776" s="93"/>
      <c r="L776" s="93"/>
      <c r="M776" s="94">
        <f>I776+J776+K776+MYCS8[[#This Row],[Non contractual commitments]]</f>
        <v>0</v>
      </c>
      <c r="N776" s="93"/>
      <c r="O776" s="93"/>
      <c r="P776" s="93"/>
      <c r="Q776" s="93"/>
      <c r="R776" s="93"/>
      <c r="S776" s="89"/>
      <c r="T776" s="89"/>
      <c r="U776" s="96"/>
    </row>
    <row r="777" spans="1:21" ht="21" x14ac:dyDescent="0.45">
      <c r="A777" s="89"/>
      <c r="B777" s="90" t="str">
        <f ca="1">IFERROR(OFFSET(DC[[#Headers],[Code Project]],MATCH(MYCS8[[#This Row],[Project Code and Name ]],DC[Code Project],0),-3),"")</f>
        <v/>
      </c>
      <c r="C777" s="89"/>
      <c r="D777" s="89"/>
      <c r="E777" s="89"/>
      <c r="F777" s="89"/>
      <c r="G777" s="89"/>
      <c r="H777" s="89"/>
      <c r="I777" s="93"/>
      <c r="J777" s="93"/>
      <c r="K777" s="93"/>
      <c r="L777" s="93"/>
      <c r="M777" s="94">
        <f>I777+J777+K777+MYCS8[[#This Row],[Non contractual commitments]]</f>
        <v>0</v>
      </c>
      <c r="N777" s="93"/>
      <c r="O777" s="93"/>
      <c r="P777" s="93"/>
      <c r="Q777" s="93"/>
      <c r="R777" s="93"/>
      <c r="S777" s="89"/>
      <c r="T777" s="89"/>
      <c r="U777" s="96"/>
    </row>
    <row r="778" spans="1:21" ht="21" x14ac:dyDescent="0.45">
      <c r="A778" s="89"/>
      <c r="B778" s="90" t="str">
        <f ca="1">IFERROR(OFFSET(DC[[#Headers],[Code Project]],MATCH(MYCS8[[#This Row],[Project Code and Name ]],DC[Code Project],0),-3),"")</f>
        <v/>
      </c>
      <c r="C778" s="89"/>
      <c r="D778" s="89"/>
      <c r="E778" s="89"/>
      <c r="F778" s="89"/>
      <c r="G778" s="89"/>
      <c r="H778" s="89"/>
      <c r="I778" s="93"/>
      <c r="J778" s="93"/>
      <c r="K778" s="93"/>
      <c r="L778" s="93"/>
      <c r="M778" s="94">
        <f>I778+J778+K778+MYCS8[[#This Row],[Non contractual commitments]]</f>
        <v>0</v>
      </c>
      <c r="N778" s="93"/>
      <c r="O778" s="93"/>
      <c r="P778" s="93"/>
      <c r="Q778" s="93"/>
      <c r="R778" s="93"/>
      <c r="S778" s="89"/>
      <c r="T778" s="89"/>
      <c r="U778" s="96"/>
    </row>
    <row r="779" spans="1:21" ht="21" x14ac:dyDescent="0.45">
      <c r="A779" s="89"/>
      <c r="B779" s="90" t="str">
        <f ca="1">IFERROR(OFFSET(DC[[#Headers],[Code Project]],MATCH(MYCS8[[#This Row],[Project Code and Name ]],DC[Code Project],0),-3),"")</f>
        <v/>
      </c>
      <c r="C779" s="89"/>
      <c r="D779" s="89"/>
      <c r="E779" s="89"/>
      <c r="F779" s="89"/>
      <c r="G779" s="89"/>
      <c r="H779" s="89"/>
      <c r="I779" s="93"/>
      <c r="J779" s="93"/>
      <c r="K779" s="93"/>
      <c r="L779" s="93"/>
      <c r="M779" s="94">
        <f>I779+J779+K779+MYCS8[[#This Row],[Non contractual commitments]]</f>
        <v>0</v>
      </c>
      <c r="N779" s="93"/>
      <c r="O779" s="93"/>
      <c r="P779" s="93"/>
      <c r="Q779" s="93"/>
      <c r="R779" s="93"/>
      <c r="S779" s="89"/>
      <c r="T779" s="89"/>
      <c r="U779" s="96"/>
    </row>
    <row r="780" spans="1:21" ht="21" x14ac:dyDescent="0.45">
      <c r="A780" s="89"/>
      <c r="B780" s="90" t="str">
        <f ca="1">IFERROR(OFFSET(DC[[#Headers],[Code Project]],MATCH(MYCS8[[#This Row],[Project Code and Name ]],DC[Code Project],0),-3),"")</f>
        <v/>
      </c>
      <c r="C780" s="89"/>
      <c r="D780" s="89"/>
      <c r="E780" s="89"/>
      <c r="F780" s="89"/>
      <c r="G780" s="89"/>
      <c r="H780" s="89"/>
      <c r="I780" s="93"/>
      <c r="J780" s="93"/>
      <c r="K780" s="93"/>
      <c r="L780" s="93"/>
      <c r="M780" s="94">
        <f>I780+J780+K780+MYCS8[[#This Row],[Non contractual commitments]]</f>
        <v>0</v>
      </c>
      <c r="N780" s="93"/>
      <c r="O780" s="93"/>
      <c r="P780" s="93"/>
      <c r="Q780" s="93"/>
      <c r="R780" s="93"/>
      <c r="S780" s="89"/>
      <c r="T780" s="89"/>
      <c r="U780" s="96"/>
    </row>
    <row r="781" spans="1:21" ht="21" x14ac:dyDescent="0.45">
      <c r="A781" s="89"/>
      <c r="B781" s="90" t="str">
        <f ca="1">IFERROR(OFFSET(DC[[#Headers],[Code Project]],MATCH(MYCS8[[#This Row],[Project Code and Name ]],DC[Code Project],0),-3),"")</f>
        <v/>
      </c>
      <c r="C781" s="89"/>
      <c r="D781" s="89"/>
      <c r="E781" s="89"/>
      <c r="F781" s="89"/>
      <c r="G781" s="89"/>
      <c r="H781" s="89"/>
      <c r="I781" s="93"/>
      <c r="J781" s="93"/>
      <c r="K781" s="93"/>
      <c r="L781" s="93"/>
      <c r="M781" s="94">
        <f>I781+J781+K781+MYCS8[[#This Row],[Non contractual commitments]]</f>
        <v>0</v>
      </c>
      <c r="N781" s="93"/>
      <c r="O781" s="93"/>
      <c r="P781" s="93"/>
      <c r="Q781" s="93"/>
      <c r="R781" s="93"/>
      <c r="S781" s="89"/>
      <c r="T781" s="89"/>
      <c r="U781" s="96"/>
    </row>
    <row r="782" spans="1:21" ht="21" x14ac:dyDescent="0.45">
      <c r="A782" s="89"/>
      <c r="B782" s="90" t="str">
        <f ca="1">IFERROR(OFFSET(DC[[#Headers],[Code Project]],MATCH(MYCS8[[#This Row],[Project Code and Name ]],DC[Code Project],0),-3),"")</f>
        <v/>
      </c>
      <c r="C782" s="89"/>
      <c r="D782" s="89"/>
      <c r="E782" s="89"/>
      <c r="F782" s="89"/>
      <c r="G782" s="89"/>
      <c r="H782" s="89"/>
      <c r="I782" s="93"/>
      <c r="J782" s="93"/>
      <c r="K782" s="93"/>
      <c r="L782" s="93"/>
      <c r="M782" s="94">
        <f>I782+J782+K782+MYCS8[[#This Row],[Non contractual commitments]]</f>
        <v>0</v>
      </c>
      <c r="N782" s="93"/>
      <c r="O782" s="93"/>
      <c r="P782" s="93"/>
      <c r="Q782" s="93"/>
      <c r="R782" s="93"/>
      <c r="S782" s="89"/>
      <c r="T782" s="89"/>
      <c r="U782" s="96"/>
    </row>
    <row r="783" spans="1:21" ht="21" x14ac:dyDescent="0.45">
      <c r="A783" s="89"/>
      <c r="B783" s="90" t="str">
        <f ca="1">IFERROR(OFFSET(DC[[#Headers],[Code Project]],MATCH(MYCS8[[#This Row],[Project Code and Name ]],DC[Code Project],0),-3),"")</f>
        <v/>
      </c>
      <c r="C783" s="89"/>
      <c r="D783" s="89"/>
      <c r="E783" s="89"/>
      <c r="F783" s="89"/>
      <c r="G783" s="89"/>
      <c r="H783" s="89"/>
      <c r="I783" s="93"/>
      <c r="J783" s="93"/>
      <c r="K783" s="93"/>
      <c r="L783" s="93"/>
      <c r="M783" s="94">
        <f>I783+J783+K783+MYCS8[[#This Row],[Non contractual commitments]]</f>
        <v>0</v>
      </c>
      <c r="N783" s="93"/>
      <c r="O783" s="93"/>
      <c r="P783" s="93"/>
      <c r="Q783" s="93"/>
      <c r="R783" s="93"/>
      <c r="S783" s="89"/>
      <c r="T783" s="89"/>
      <c r="U783" s="96"/>
    </row>
    <row r="784" spans="1:21" ht="21" x14ac:dyDescent="0.45">
      <c r="A784" s="89"/>
      <c r="B784" s="90" t="str">
        <f ca="1">IFERROR(OFFSET(DC[[#Headers],[Code Project]],MATCH(MYCS8[[#This Row],[Project Code and Name ]],DC[Code Project],0),-3),"")</f>
        <v/>
      </c>
      <c r="C784" s="89"/>
      <c r="D784" s="89"/>
      <c r="E784" s="89"/>
      <c r="F784" s="89"/>
      <c r="G784" s="89"/>
      <c r="H784" s="89"/>
      <c r="I784" s="93"/>
      <c r="J784" s="93"/>
      <c r="K784" s="93"/>
      <c r="L784" s="93"/>
      <c r="M784" s="94">
        <f>I784+J784+K784+MYCS8[[#This Row],[Non contractual commitments]]</f>
        <v>0</v>
      </c>
      <c r="N784" s="93"/>
      <c r="O784" s="93"/>
      <c r="P784" s="93"/>
      <c r="Q784" s="93"/>
      <c r="R784" s="93"/>
      <c r="S784" s="89"/>
      <c r="T784" s="89"/>
      <c r="U784" s="96"/>
    </row>
    <row r="785" spans="1:21" ht="21" x14ac:dyDescent="0.45">
      <c r="A785" s="89"/>
      <c r="B785" s="90" t="str">
        <f ca="1">IFERROR(OFFSET(DC[[#Headers],[Code Project]],MATCH(MYCS8[[#This Row],[Project Code and Name ]],DC[Code Project],0),-3),"")</f>
        <v/>
      </c>
      <c r="C785" s="89"/>
      <c r="D785" s="89"/>
      <c r="E785" s="89"/>
      <c r="F785" s="89"/>
      <c r="G785" s="89"/>
      <c r="H785" s="89"/>
      <c r="I785" s="93"/>
      <c r="J785" s="93"/>
      <c r="K785" s="93"/>
      <c r="L785" s="93"/>
      <c r="M785" s="94">
        <f>I785+J785+K785+MYCS8[[#This Row],[Non contractual commitments]]</f>
        <v>0</v>
      </c>
      <c r="N785" s="93"/>
      <c r="O785" s="93"/>
      <c r="P785" s="93"/>
      <c r="Q785" s="93"/>
      <c r="R785" s="93"/>
      <c r="S785" s="89"/>
      <c r="T785" s="89"/>
      <c r="U785" s="96"/>
    </row>
    <row r="786" spans="1:21" ht="21" x14ac:dyDescent="0.45">
      <c r="A786" s="89"/>
      <c r="B786" s="90" t="str">
        <f ca="1">IFERROR(OFFSET(DC[[#Headers],[Code Project]],MATCH(MYCS8[[#This Row],[Project Code and Name ]],DC[Code Project],0),-3),"")</f>
        <v/>
      </c>
      <c r="C786" s="89"/>
      <c r="D786" s="89"/>
      <c r="E786" s="89"/>
      <c r="F786" s="89"/>
      <c r="G786" s="89"/>
      <c r="H786" s="89"/>
      <c r="I786" s="93"/>
      <c r="J786" s="93"/>
      <c r="K786" s="93"/>
      <c r="L786" s="93"/>
      <c r="M786" s="94">
        <f>I786+J786+K786+MYCS8[[#This Row],[Non contractual commitments]]</f>
        <v>0</v>
      </c>
      <c r="N786" s="93"/>
      <c r="O786" s="93"/>
      <c r="P786" s="93"/>
      <c r="Q786" s="93"/>
      <c r="R786" s="93"/>
      <c r="S786" s="89"/>
      <c r="T786" s="89"/>
      <c r="U786" s="96"/>
    </row>
    <row r="787" spans="1:21" ht="21" x14ac:dyDescent="0.45">
      <c r="A787" s="89"/>
      <c r="B787" s="90" t="str">
        <f ca="1">IFERROR(OFFSET(DC[[#Headers],[Code Project]],MATCH(MYCS8[[#This Row],[Project Code and Name ]],DC[Code Project],0),-3),"")</f>
        <v/>
      </c>
      <c r="C787" s="89"/>
      <c r="D787" s="89"/>
      <c r="E787" s="89"/>
      <c r="F787" s="89"/>
      <c r="G787" s="89"/>
      <c r="H787" s="89"/>
      <c r="I787" s="93"/>
      <c r="J787" s="93"/>
      <c r="K787" s="93"/>
      <c r="L787" s="93"/>
      <c r="M787" s="94">
        <f>I787+J787+K787+MYCS8[[#This Row],[Non contractual commitments]]</f>
        <v>0</v>
      </c>
      <c r="N787" s="93"/>
      <c r="O787" s="93"/>
      <c r="P787" s="93"/>
      <c r="Q787" s="93"/>
      <c r="R787" s="93"/>
      <c r="S787" s="89"/>
      <c r="T787" s="89"/>
      <c r="U787" s="96"/>
    </row>
    <row r="788" spans="1:21" ht="21" x14ac:dyDescent="0.45">
      <c r="A788" s="89"/>
      <c r="B788" s="90" t="str">
        <f ca="1">IFERROR(OFFSET(DC[[#Headers],[Code Project]],MATCH(MYCS8[[#This Row],[Project Code and Name ]],DC[Code Project],0),-3),"")</f>
        <v/>
      </c>
      <c r="C788" s="89"/>
      <c r="D788" s="89"/>
      <c r="E788" s="89"/>
      <c r="F788" s="89"/>
      <c r="G788" s="89"/>
      <c r="H788" s="89"/>
      <c r="I788" s="93"/>
      <c r="J788" s="93"/>
      <c r="K788" s="93"/>
      <c r="L788" s="93"/>
      <c r="M788" s="94">
        <f>I788+J788+K788+MYCS8[[#This Row],[Non contractual commitments]]</f>
        <v>0</v>
      </c>
      <c r="N788" s="93"/>
      <c r="O788" s="93"/>
      <c r="P788" s="93"/>
      <c r="Q788" s="93"/>
      <c r="R788" s="93"/>
      <c r="S788" s="89"/>
      <c r="T788" s="89"/>
      <c r="U788" s="96"/>
    </row>
    <row r="789" spans="1:21" ht="21" x14ac:dyDescent="0.45">
      <c r="A789" s="89"/>
      <c r="B789" s="90" t="str">
        <f ca="1">IFERROR(OFFSET(DC[[#Headers],[Code Project]],MATCH(MYCS8[[#This Row],[Project Code and Name ]],DC[Code Project],0),-3),"")</f>
        <v/>
      </c>
      <c r="C789" s="89"/>
      <c r="D789" s="89"/>
      <c r="E789" s="89"/>
      <c r="F789" s="89"/>
      <c r="G789" s="89"/>
      <c r="H789" s="89"/>
      <c r="I789" s="93"/>
      <c r="J789" s="93"/>
      <c r="K789" s="93"/>
      <c r="L789" s="93"/>
      <c r="M789" s="94">
        <f>I789+J789+K789+MYCS8[[#This Row],[Non contractual commitments]]</f>
        <v>0</v>
      </c>
      <c r="N789" s="93"/>
      <c r="O789" s="93"/>
      <c r="P789" s="93"/>
      <c r="Q789" s="93"/>
      <c r="R789" s="93"/>
      <c r="S789" s="89"/>
      <c r="T789" s="89"/>
      <c r="U789" s="96"/>
    </row>
    <row r="790" spans="1:21" ht="21" x14ac:dyDescent="0.45">
      <c r="A790" s="89"/>
      <c r="B790" s="90" t="str">
        <f ca="1">IFERROR(OFFSET(DC[[#Headers],[Code Project]],MATCH(MYCS8[[#This Row],[Project Code and Name ]],DC[Code Project],0),-3),"")</f>
        <v/>
      </c>
      <c r="C790" s="89"/>
      <c r="D790" s="89"/>
      <c r="E790" s="89"/>
      <c r="F790" s="89"/>
      <c r="G790" s="89"/>
      <c r="H790" s="89"/>
      <c r="I790" s="93"/>
      <c r="J790" s="93"/>
      <c r="K790" s="93"/>
      <c r="L790" s="93"/>
      <c r="M790" s="94">
        <f>I790+J790+K790+MYCS8[[#This Row],[Non contractual commitments]]</f>
        <v>0</v>
      </c>
      <c r="N790" s="93"/>
      <c r="O790" s="93"/>
      <c r="P790" s="93"/>
      <c r="Q790" s="93"/>
      <c r="R790" s="93"/>
      <c r="S790" s="89"/>
      <c r="T790" s="89"/>
      <c r="U790" s="96"/>
    </row>
    <row r="791" spans="1:21" ht="21" x14ac:dyDescent="0.45">
      <c r="A791" s="89"/>
      <c r="B791" s="90" t="str">
        <f ca="1">IFERROR(OFFSET(DC[[#Headers],[Code Project]],MATCH(MYCS8[[#This Row],[Project Code and Name ]],DC[Code Project],0),-3),"")</f>
        <v/>
      </c>
      <c r="C791" s="89"/>
      <c r="D791" s="89"/>
      <c r="E791" s="89"/>
      <c r="F791" s="89"/>
      <c r="G791" s="89"/>
      <c r="H791" s="89"/>
      <c r="I791" s="93"/>
      <c r="J791" s="93"/>
      <c r="K791" s="93"/>
      <c r="L791" s="93"/>
      <c r="M791" s="94">
        <f>I791+J791+K791+MYCS8[[#This Row],[Non contractual commitments]]</f>
        <v>0</v>
      </c>
      <c r="N791" s="93"/>
      <c r="O791" s="93"/>
      <c r="P791" s="93"/>
      <c r="Q791" s="93"/>
      <c r="R791" s="93"/>
      <c r="S791" s="89"/>
      <c r="T791" s="89"/>
      <c r="U791" s="96"/>
    </row>
    <row r="792" spans="1:21" ht="21" x14ac:dyDescent="0.45">
      <c r="A792" s="89"/>
      <c r="B792" s="90" t="str">
        <f ca="1">IFERROR(OFFSET(DC[[#Headers],[Code Project]],MATCH(MYCS8[[#This Row],[Project Code and Name ]],DC[Code Project],0),-3),"")</f>
        <v/>
      </c>
      <c r="C792" s="89"/>
      <c r="D792" s="89"/>
      <c r="E792" s="89"/>
      <c r="F792" s="89"/>
      <c r="G792" s="89"/>
      <c r="H792" s="89"/>
      <c r="I792" s="93"/>
      <c r="J792" s="93"/>
      <c r="K792" s="93"/>
      <c r="L792" s="93"/>
      <c r="M792" s="94">
        <f>I792+J792+K792+MYCS8[[#This Row],[Non contractual commitments]]</f>
        <v>0</v>
      </c>
      <c r="N792" s="93"/>
      <c r="O792" s="93"/>
      <c r="P792" s="93"/>
      <c r="Q792" s="93"/>
      <c r="R792" s="93"/>
      <c r="S792" s="89"/>
      <c r="T792" s="89"/>
      <c r="U792" s="96"/>
    </row>
    <row r="793" spans="1:21" ht="21" x14ac:dyDescent="0.45">
      <c r="A793" s="89"/>
      <c r="B793" s="90" t="str">
        <f ca="1">IFERROR(OFFSET(DC[[#Headers],[Code Project]],MATCH(MYCS8[[#This Row],[Project Code and Name ]],DC[Code Project],0),-3),"")</f>
        <v/>
      </c>
      <c r="C793" s="89"/>
      <c r="D793" s="89"/>
      <c r="E793" s="89"/>
      <c r="F793" s="89"/>
      <c r="G793" s="89"/>
      <c r="H793" s="89"/>
      <c r="I793" s="93"/>
      <c r="J793" s="93"/>
      <c r="K793" s="93"/>
      <c r="L793" s="93"/>
      <c r="M793" s="94">
        <f>I793+J793+K793+MYCS8[[#This Row],[Non contractual commitments]]</f>
        <v>0</v>
      </c>
      <c r="N793" s="93"/>
      <c r="O793" s="93"/>
      <c r="P793" s="93"/>
      <c r="Q793" s="93"/>
      <c r="R793" s="93"/>
      <c r="S793" s="89"/>
      <c r="T793" s="89"/>
      <c r="U793" s="96"/>
    </row>
    <row r="794" spans="1:21" ht="21" x14ac:dyDescent="0.45">
      <c r="A794" s="89"/>
      <c r="B794" s="90" t="str">
        <f ca="1">IFERROR(OFFSET(DC[[#Headers],[Code Project]],MATCH(MYCS8[[#This Row],[Project Code and Name ]],DC[Code Project],0),-3),"")</f>
        <v/>
      </c>
      <c r="C794" s="89"/>
      <c r="D794" s="89"/>
      <c r="E794" s="89"/>
      <c r="F794" s="89"/>
      <c r="G794" s="89"/>
      <c r="H794" s="89"/>
      <c r="I794" s="93"/>
      <c r="J794" s="93"/>
      <c r="K794" s="93"/>
      <c r="L794" s="93"/>
      <c r="M794" s="94">
        <f>I794+J794+K794+MYCS8[[#This Row],[Non contractual commitments]]</f>
        <v>0</v>
      </c>
      <c r="N794" s="93"/>
      <c r="O794" s="93"/>
      <c r="P794" s="93"/>
      <c r="Q794" s="93"/>
      <c r="R794" s="93"/>
      <c r="S794" s="89"/>
      <c r="T794" s="89"/>
      <c r="U794" s="96"/>
    </row>
    <row r="795" spans="1:21" ht="21" x14ac:dyDescent="0.45">
      <c r="A795" s="89"/>
      <c r="B795" s="90" t="str">
        <f ca="1">IFERROR(OFFSET(DC[[#Headers],[Code Project]],MATCH(MYCS8[[#This Row],[Project Code and Name ]],DC[Code Project],0),-3),"")</f>
        <v/>
      </c>
      <c r="C795" s="89"/>
      <c r="D795" s="89"/>
      <c r="E795" s="89"/>
      <c r="F795" s="89"/>
      <c r="G795" s="89"/>
      <c r="H795" s="89"/>
      <c r="I795" s="93"/>
      <c r="J795" s="93"/>
      <c r="K795" s="93"/>
      <c r="L795" s="93"/>
      <c r="M795" s="94">
        <f>I795+J795+K795+MYCS8[[#This Row],[Non contractual commitments]]</f>
        <v>0</v>
      </c>
      <c r="N795" s="93"/>
      <c r="O795" s="93"/>
      <c r="P795" s="93"/>
      <c r="Q795" s="93"/>
      <c r="R795" s="93"/>
      <c r="S795" s="89"/>
      <c r="T795" s="89"/>
      <c r="U795" s="96"/>
    </row>
    <row r="796" spans="1:21" ht="21" x14ac:dyDescent="0.45">
      <c r="A796" s="89"/>
      <c r="B796" s="90" t="str">
        <f ca="1">IFERROR(OFFSET(DC[[#Headers],[Code Project]],MATCH(MYCS8[[#This Row],[Project Code and Name ]],DC[Code Project],0),-3),"")</f>
        <v/>
      </c>
      <c r="C796" s="89"/>
      <c r="D796" s="89"/>
      <c r="E796" s="89"/>
      <c r="F796" s="89"/>
      <c r="G796" s="89"/>
      <c r="H796" s="89"/>
      <c r="I796" s="93"/>
      <c r="J796" s="93"/>
      <c r="K796" s="93"/>
      <c r="L796" s="93"/>
      <c r="M796" s="94">
        <f>I796+J796+K796+MYCS8[[#This Row],[Non contractual commitments]]</f>
        <v>0</v>
      </c>
      <c r="N796" s="93"/>
      <c r="O796" s="93"/>
      <c r="P796" s="93"/>
      <c r="Q796" s="93"/>
      <c r="R796" s="93"/>
      <c r="S796" s="89"/>
      <c r="T796" s="89"/>
      <c r="U796" s="96"/>
    </row>
    <row r="797" spans="1:21" ht="21" x14ac:dyDescent="0.45">
      <c r="A797" s="89"/>
      <c r="B797" s="90" t="str">
        <f ca="1">IFERROR(OFFSET(DC[[#Headers],[Code Project]],MATCH(MYCS8[[#This Row],[Project Code and Name ]],DC[Code Project],0),-3),"")</f>
        <v/>
      </c>
      <c r="C797" s="89"/>
      <c r="D797" s="89"/>
      <c r="E797" s="89"/>
      <c r="F797" s="89"/>
      <c r="G797" s="89"/>
      <c r="H797" s="89"/>
      <c r="I797" s="93"/>
      <c r="J797" s="93"/>
      <c r="K797" s="93"/>
      <c r="L797" s="93"/>
      <c r="M797" s="94">
        <f>I797+J797+K797+MYCS8[[#This Row],[Non contractual commitments]]</f>
        <v>0</v>
      </c>
      <c r="N797" s="93"/>
      <c r="O797" s="93"/>
      <c r="P797" s="93"/>
      <c r="Q797" s="93"/>
      <c r="R797" s="93"/>
      <c r="S797" s="89"/>
      <c r="T797" s="89"/>
      <c r="U797" s="96"/>
    </row>
    <row r="798" spans="1:21" ht="21" x14ac:dyDescent="0.45">
      <c r="A798" s="89"/>
      <c r="B798" s="90" t="str">
        <f ca="1">IFERROR(OFFSET(DC[[#Headers],[Code Project]],MATCH(MYCS8[[#This Row],[Project Code and Name ]],DC[Code Project],0),-3),"")</f>
        <v/>
      </c>
      <c r="C798" s="89"/>
      <c r="D798" s="89"/>
      <c r="E798" s="89"/>
      <c r="F798" s="89"/>
      <c r="G798" s="89"/>
      <c r="H798" s="89"/>
      <c r="I798" s="93"/>
      <c r="J798" s="93"/>
      <c r="K798" s="93"/>
      <c r="L798" s="93"/>
      <c r="M798" s="94">
        <f>I798+J798+K798+MYCS8[[#This Row],[Non contractual commitments]]</f>
        <v>0</v>
      </c>
      <c r="N798" s="93"/>
      <c r="O798" s="93"/>
      <c r="P798" s="93"/>
      <c r="Q798" s="93"/>
      <c r="R798" s="93"/>
      <c r="S798" s="89"/>
      <c r="T798" s="89"/>
      <c r="U798" s="96"/>
    </row>
    <row r="799" spans="1:21" ht="21" x14ac:dyDescent="0.45">
      <c r="A799" s="89"/>
      <c r="B799" s="90" t="str">
        <f ca="1">IFERROR(OFFSET(DC[[#Headers],[Code Project]],MATCH(MYCS8[[#This Row],[Project Code and Name ]],DC[Code Project],0),-3),"")</f>
        <v/>
      </c>
      <c r="C799" s="89"/>
      <c r="D799" s="89"/>
      <c r="E799" s="89"/>
      <c r="F799" s="89"/>
      <c r="G799" s="89"/>
      <c r="H799" s="89"/>
      <c r="I799" s="93"/>
      <c r="J799" s="93"/>
      <c r="K799" s="93"/>
      <c r="L799" s="93"/>
      <c r="M799" s="94">
        <f>I799+J799+K799+MYCS8[[#This Row],[Non contractual commitments]]</f>
        <v>0</v>
      </c>
      <c r="N799" s="93"/>
      <c r="O799" s="93"/>
      <c r="P799" s="93"/>
      <c r="Q799" s="93"/>
      <c r="R799" s="93"/>
      <c r="S799" s="89"/>
      <c r="T799" s="89"/>
      <c r="U799" s="96"/>
    </row>
    <row r="800" spans="1:21" ht="21" x14ac:dyDescent="0.45">
      <c r="A800" s="89"/>
      <c r="B800" s="90" t="str">
        <f ca="1">IFERROR(OFFSET(DC[[#Headers],[Code Project]],MATCH(MYCS8[[#This Row],[Project Code and Name ]],DC[Code Project],0),-3),"")</f>
        <v/>
      </c>
      <c r="C800" s="89"/>
      <c r="D800" s="89"/>
      <c r="E800" s="89"/>
      <c r="F800" s="89"/>
      <c r="G800" s="89"/>
      <c r="H800" s="89"/>
      <c r="I800" s="93"/>
      <c r="J800" s="93"/>
      <c r="K800" s="93"/>
      <c r="L800" s="93"/>
      <c r="M800" s="94">
        <f>I800+J800+K800+MYCS8[[#This Row],[Non contractual commitments]]</f>
        <v>0</v>
      </c>
      <c r="N800" s="93"/>
      <c r="O800" s="93"/>
      <c r="P800" s="93"/>
      <c r="Q800" s="93"/>
      <c r="R800" s="93"/>
      <c r="S800" s="89"/>
      <c r="T800" s="89"/>
      <c r="U800" s="96"/>
    </row>
    <row r="801" spans="1:21" ht="21" x14ac:dyDescent="0.45">
      <c r="A801" s="89"/>
      <c r="B801" s="90" t="str">
        <f ca="1">IFERROR(OFFSET(DC[[#Headers],[Code Project]],MATCH(MYCS8[[#This Row],[Project Code and Name ]],DC[Code Project],0),-3),"")</f>
        <v/>
      </c>
      <c r="C801" s="89"/>
      <c r="D801" s="89"/>
      <c r="E801" s="89"/>
      <c r="F801" s="89"/>
      <c r="G801" s="89"/>
      <c r="H801" s="89"/>
      <c r="I801" s="93"/>
      <c r="J801" s="93"/>
      <c r="K801" s="93"/>
      <c r="L801" s="93"/>
      <c r="M801" s="94">
        <f>I801+J801+K801+MYCS8[[#This Row],[Non contractual commitments]]</f>
        <v>0</v>
      </c>
      <c r="N801" s="93"/>
      <c r="O801" s="93"/>
      <c r="P801" s="93"/>
      <c r="Q801" s="93"/>
      <c r="R801" s="93"/>
      <c r="S801" s="89"/>
      <c r="T801" s="89"/>
      <c r="U801" s="96"/>
    </row>
    <row r="802" spans="1:21" ht="21" x14ac:dyDescent="0.45">
      <c r="A802" s="89"/>
      <c r="B802" s="90" t="str">
        <f ca="1">IFERROR(OFFSET(DC[[#Headers],[Code Project]],MATCH(MYCS8[[#This Row],[Project Code and Name ]],DC[Code Project],0),-3),"")</f>
        <v/>
      </c>
      <c r="C802" s="89"/>
      <c r="D802" s="89"/>
      <c r="E802" s="89"/>
      <c r="F802" s="89"/>
      <c r="G802" s="89"/>
      <c r="H802" s="89"/>
      <c r="I802" s="93"/>
      <c r="J802" s="93"/>
      <c r="K802" s="93"/>
      <c r="L802" s="93"/>
      <c r="M802" s="94">
        <f>I802+J802+K802+MYCS8[[#This Row],[Non contractual commitments]]</f>
        <v>0</v>
      </c>
      <c r="N802" s="93"/>
      <c r="O802" s="93"/>
      <c r="P802" s="93"/>
      <c r="Q802" s="93"/>
      <c r="R802" s="93"/>
      <c r="S802" s="89"/>
      <c r="T802" s="89"/>
      <c r="U802" s="96"/>
    </row>
    <row r="803" spans="1:21" ht="21" x14ac:dyDescent="0.45">
      <c r="A803" s="89"/>
      <c r="B803" s="90" t="str">
        <f ca="1">IFERROR(OFFSET(DC[[#Headers],[Code Project]],MATCH(MYCS8[[#This Row],[Project Code and Name ]],DC[Code Project],0),-3),"")</f>
        <v/>
      </c>
      <c r="C803" s="89"/>
      <c r="D803" s="89"/>
      <c r="E803" s="89"/>
      <c r="F803" s="89"/>
      <c r="G803" s="89"/>
      <c r="H803" s="89"/>
      <c r="I803" s="93"/>
      <c r="J803" s="93"/>
      <c r="K803" s="93"/>
      <c r="L803" s="93"/>
      <c r="M803" s="94">
        <f>I803+J803+K803+MYCS8[[#This Row],[Non contractual commitments]]</f>
        <v>0</v>
      </c>
      <c r="N803" s="93"/>
      <c r="O803" s="93"/>
      <c r="P803" s="93"/>
      <c r="Q803" s="93"/>
      <c r="R803" s="93"/>
      <c r="S803" s="89"/>
      <c r="T803" s="89"/>
      <c r="U803" s="96"/>
    </row>
    <row r="804" spans="1:21" ht="21" x14ac:dyDescent="0.45">
      <c r="A804" s="89"/>
      <c r="B804" s="90" t="str">
        <f ca="1">IFERROR(OFFSET(DC[[#Headers],[Code Project]],MATCH(MYCS8[[#This Row],[Project Code and Name ]],DC[Code Project],0),-3),"")</f>
        <v/>
      </c>
      <c r="C804" s="89"/>
      <c r="D804" s="89"/>
      <c r="E804" s="89"/>
      <c r="F804" s="89"/>
      <c r="G804" s="89"/>
      <c r="H804" s="89"/>
      <c r="I804" s="93"/>
      <c r="J804" s="93"/>
      <c r="K804" s="93"/>
      <c r="L804" s="93"/>
      <c r="M804" s="94">
        <f>I804+J804+K804+MYCS8[[#This Row],[Non contractual commitments]]</f>
        <v>0</v>
      </c>
      <c r="N804" s="93"/>
      <c r="O804" s="93"/>
      <c r="P804" s="93"/>
      <c r="Q804" s="93"/>
      <c r="R804" s="93"/>
      <c r="S804" s="89"/>
      <c r="T804" s="89"/>
      <c r="U804" s="96"/>
    </row>
    <row r="805" spans="1:21" ht="21" x14ac:dyDescent="0.45">
      <c r="A805" s="89"/>
      <c r="B805" s="90" t="str">
        <f ca="1">IFERROR(OFFSET(DC[[#Headers],[Code Project]],MATCH(MYCS8[[#This Row],[Project Code and Name ]],DC[Code Project],0),-3),"")</f>
        <v/>
      </c>
      <c r="C805" s="89"/>
      <c r="D805" s="89"/>
      <c r="E805" s="89"/>
      <c r="F805" s="89"/>
      <c r="G805" s="89"/>
      <c r="H805" s="89"/>
      <c r="I805" s="93"/>
      <c r="J805" s="93"/>
      <c r="K805" s="93"/>
      <c r="L805" s="93"/>
      <c r="M805" s="94">
        <f>I805+J805+K805+MYCS8[[#This Row],[Non contractual commitments]]</f>
        <v>0</v>
      </c>
      <c r="N805" s="93"/>
      <c r="O805" s="93"/>
      <c r="P805" s="93"/>
      <c r="Q805" s="93"/>
      <c r="R805" s="93"/>
      <c r="S805" s="89"/>
      <c r="T805" s="89"/>
      <c r="U805" s="96"/>
    </row>
    <row r="806" spans="1:21" ht="21" x14ac:dyDescent="0.45">
      <c r="A806" s="89"/>
      <c r="B806" s="90" t="str">
        <f ca="1">IFERROR(OFFSET(DC[[#Headers],[Code Project]],MATCH(MYCS8[[#This Row],[Project Code and Name ]],DC[Code Project],0),-3),"")</f>
        <v/>
      </c>
      <c r="C806" s="89"/>
      <c r="D806" s="89"/>
      <c r="E806" s="89"/>
      <c r="F806" s="89"/>
      <c r="G806" s="89"/>
      <c r="H806" s="89"/>
      <c r="I806" s="93"/>
      <c r="J806" s="93"/>
      <c r="K806" s="93"/>
      <c r="L806" s="93"/>
      <c r="M806" s="94">
        <f>I806+J806+K806+MYCS8[[#This Row],[Non contractual commitments]]</f>
        <v>0</v>
      </c>
      <c r="N806" s="93"/>
      <c r="O806" s="93"/>
      <c r="P806" s="93"/>
      <c r="Q806" s="93"/>
      <c r="R806" s="93"/>
      <c r="S806" s="89"/>
      <c r="T806" s="89"/>
      <c r="U806" s="96"/>
    </row>
    <row r="807" spans="1:21" ht="21" x14ac:dyDescent="0.45">
      <c r="A807" s="89"/>
      <c r="B807" s="90" t="str">
        <f ca="1">IFERROR(OFFSET(DC[[#Headers],[Code Project]],MATCH(MYCS8[[#This Row],[Project Code and Name ]],DC[Code Project],0),-3),"")</f>
        <v/>
      </c>
      <c r="C807" s="89"/>
      <c r="D807" s="89"/>
      <c r="E807" s="89"/>
      <c r="F807" s="89"/>
      <c r="G807" s="89"/>
      <c r="H807" s="89"/>
      <c r="I807" s="93"/>
      <c r="J807" s="93"/>
      <c r="K807" s="93"/>
      <c r="L807" s="93"/>
      <c r="M807" s="94">
        <f>I807+J807+K807+MYCS8[[#This Row],[Non contractual commitments]]</f>
        <v>0</v>
      </c>
      <c r="N807" s="93"/>
      <c r="O807" s="93"/>
      <c r="P807" s="93"/>
      <c r="Q807" s="93"/>
      <c r="R807" s="93"/>
      <c r="S807" s="89"/>
      <c r="T807" s="89"/>
      <c r="U807" s="96"/>
    </row>
    <row r="808" spans="1:21" ht="21" x14ac:dyDescent="0.45">
      <c r="A808" s="89"/>
      <c r="B808" s="90" t="str">
        <f ca="1">IFERROR(OFFSET(DC[[#Headers],[Code Project]],MATCH(MYCS8[[#This Row],[Project Code and Name ]],DC[Code Project],0),-3),"")</f>
        <v/>
      </c>
      <c r="C808" s="89"/>
      <c r="D808" s="89"/>
      <c r="E808" s="89"/>
      <c r="F808" s="89"/>
      <c r="G808" s="89"/>
      <c r="H808" s="89"/>
      <c r="I808" s="93"/>
      <c r="J808" s="93"/>
      <c r="K808" s="93"/>
      <c r="L808" s="93"/>
      <c r="M808" s="94">
        <f>I808+J808+K808+MYCS8[[#This Row],[Non contractual commitments]]</f>
        <v>0</v>
      </c>
      <c r="N808" s="93"/>
      <c r="O808" s="93"/>
      <c r="P808" s="93"/>
      <c r="Q808" s="93"/>
      <c r="R808" s="93"/>
      <c r="S808" s="89"/>
      <c r="T808" s="89"/>
      <c r="U808" s="96"/>
    </row>
    <row r="809" spans="1:21" ht="21" x14ac:dyDescent="0.45">
      <c r="A809" s="89"/>
      <c r="B809" s="90" t="str">
        <f ca="1">IFERROR(OFFSET(DC[[#Headers],[Code Project]],MATCH(MYCS8[[#This Row],[Project Code and Name ]],DC[Code Project],0),-3),"")</f>
        <v/>
      </c>
      <c r="C809" s="89"/>
      <c r="D809" s="89"/>
      <c r="E809" s="89"/>
      <c r="F809" s="89"/>
      <c r="G809" s="89"/>
      <c r="H809" s="89"/>
      <c r="I809" s="93"/>
      <c r="J809" s="93"/>
      <c r="K809" s="93"/>
      <c r="L809" s="93"/>
      <c r="M809" s="94">
        <f>I809+J809+K809+MYCS8[[#This Row],[Non contractual commitments]]</f>
        <v>0</v>
      </c>
      <c r="N809" s="93"/>
      <c r="O809" s="93"/>
      <c r="P809" s="93"/>
      <c r="Q809" s="93"/>
      <c r="R809" s="93"/>
      <c r="S809" s="89"/>
      <c r="T809" s="89"/>
      <c r="U809" s="96"/>
    </row>
    <row r="810" spans="1:21" ht="21" x14ac:dyDescent="0.45">
      <c r="A810" s="89"/>
      <c r="B810" s="90" t="str">
        <f ca="1">IFERROR(OFFSET(DC[[#Headers],[Code Project]],MATCH(MYCS8[[#This Row],[Project Code and Name ]],DC[Code Project],0),-3),"")</f>
        <v/>
      </c>
      <c r="C810" s="89"/>
      <c r="D810" s="89"/>
      <c r="E810" s="89"/>
      <c r="F810" s="89"/>
      <c r="G810" s="89"/>
      <c r="H810" s="89"/>
      <c r="I810" s="93"/>
      <c r="J810" s="93"/>
      <c r="K810" s="93"/>
      <c r="L810" s="93"/>
      <c r="M810" s="94">
        <f>I810+J810+K810+MYCS8[[#This Row],[Non contractual commitments]]</f>
        <v>0</v>
      </c>
      <c r="N810" s="93"/>
      <c r="O810" s="93"/>
      <c r="P810" s="93"/>
      <c r="Q810" s="93"/>
      <c r="R810" s="93"/>
      <c r="S810" s="89"/>
      <c r="T810" s="89"/>
      <c r="U810" s="96"/>
    </row>
    <row r="811" spans="1:21" ht="21" x14ac:dyDescent="0.45">
      <c r="A811" s="89"/>
      <c r="B811" s="90" t="str">
        <f ca="1">IFERROR(OFFSET(DC[[#Headers],[Code Project]],MATCH(MYCS8[[#This Row],[Project Code and Name ]],DC[Code Project],0),-3),"")</f>
        <v/>
      </c>
      <c r="C811" s="89"/>
      <c r="D811" s="89"/>
      <c r="E811" s="89"/>
      <c r="F811" s="89"/>
      <c r="G811" s="89"/>
      <c r="H811" s="89"/>
      <c r="I811" s="93"/>
      <c r="J811" s="93"/>
      <c r="K811" s="93"/>
      <c r="L811" s="93"/>
      <c r="M811" s="94">
        <f>I811+J811+K811+MYCS8[[#This Row],[Non contractual commitments]]</f>
        <v>0</v>
      </c>
      <c r="N811" s="93"/>
      <c r="O811" s="93"/>
      <c r="P811" s="93"/>
      <c r="Q811" s="93"/>
      <c r="R811" s="93"/>
      <c r="S811" s="89"/>
      <c r="T811" s="89"/>
      <c r="U811" s="96"/>
    </row>
    <row r="812" spans="1:21" ht="21" x14ac:dyDescent="0.45">
      <c r="A812" s="89"/>
      <c r="B812" s="90" t="str">
        <f ca="1">IFERROR(OFFSET(DC[[#Headers],[Code Project]],MATCH(MYCS8[[#This Row],[Project Code and Name ]],DC[Code Project],0),-3),"")</f>
        <v/>
      </c>
      <c r="C812" s="89"/>
      <c r="D812" s="89"/>
      <c r="E812" s="89"/>
      <c r="F812" s="89"/>
      <c r="G812" s="89"/>
      <c r="H812" s="89"/>
      <c r="I812" s="93"/>
      <c r="J812" s="93"/>
      <c r="K812" s="93"/>
      <c r="L812" s="93"/>
      <c r="M812" s="94">
        <f>I812+J812+K812+MYCS8[[#This Row],[Non contractual commitments]]</f>
        <v>0</v>
      </c>
      <c r="N812" s="93"/>
      <c r="O812" s="93"/>
      <c r="P812" s="93"/>
      <c r="Q812" s="93"/>
      <c r="R812" s="93"/>
      <c r="S812" s="89"/>
      <c r="T812" s="89"/>
      <c r="U812" s="96"/>
    </row>
    <row r="813" spans="1:21" ht="21" x14ac:dyDescent="0.45">
      <c r="A813" s="89"/>
      <c r="B813" s="90" t="str">
        <f ca="1">IFERROR(OFFSET(DC[[#Headers],[Code Project]],MATCH(MYCS8[[#This Row],[Project Code and Name ]],DC[Code Project],0),-3),"")</f>
        <v/>
      </c>
      <c r="C813" s="89"/>
      <c r="D813" s="89"/>
      <c r="E813" s="89"/>
      <c r="F813" s="89"/>
      <c r="G813" s="89"/>
      <c r="H813" s="89"/>
      <c r="I813" s="93"/>
      <c r="J813" s="93"/>
      <c r="K813" s="93"/>
      <c r="L813" s="93"/>
      <c r="M813" s="94">
        <f>I813+J813+K813+MYCS8[[#This Row],[Non contractual commitments]]</f>
        <v>0</v>
      </c>
      <c r="N813" s="93"/>
      <c r="O813" s="93"/>
      <c r="P813" s="93"/>
      <c r="Q813" s="93"/>
      <c r="R813" s="93"/>
      <c r="S813" s="89"/>
      <c r="T813" s="89"/>
      <c r="U813" s="96"/>
    </row>
    <row r="814" spans="1:21" ht="21" x14ac:dyDescent="0.45">
      <c r="A814" s="89"/>
      <c r="B814" s="90" t="str">
        <f ca="1">IFERROR(OFFSET(DC[[#Headers],[Code Project]],MATCH(MYCS8[[#This Row],[Project Code and Name ]],DC[Code Project],0),-3),"")</f>
        <v/>
      </c>
      <c r="C814" s="89"/>
      <c r="D814" s="89"/>
      <c r="E814" s="89"/>
      <c r="F814" s="89"/>
      <c r="G814" s="89"/>
      <c r="H814" s="89"/>
      <c r="I814" s="93"/>
      <c r="J814" s="93"/>
      <c r="K814" s="93"/>
      <c r="L814" s="93"/>
      <c r="M814" s="94">
        <f>I814+J814+K814+MYCS8[[#This Row],[Non contractual commitments]]</f>
        <v>0</v>
      </c>
      <c r="N814" s="93"/>
      <c r="O814" s="93"/>
      <c r="P814" s="93"/>
      <c r="Q814" s="93"/>
      <c r="R814" s="93"/>
      <c r="S814" s="89"/>
      <c r="T814" s="89"/>
      <c r="U814" s="96"/>
    </row>
    <row r="815" spans="1:21" ht="21" x14ac:dyDescent="0.45">
      <c r="A815" s="89"/>
      <c r="B815" s="90" t="str">
        <f ca="1">IFERROR(OFFSET(DC[[#Headers],[Code Project]],MATCH(MYCS8[[#This Row],[Project Code and Name ]],DC[Code Project],0),-3),"")</f>
        <v/>
      </c>
      <c r="C815" s="89"/>
      <c r="D815" s="89"/>
      <c r="E815" s="89"/>
      <c r="F815" s="89"/>
      <c r="G815" s="89"/>
      <c r="H815" s="89"/>
      <c r="I815" s="93"/>
      <c r="J815" s="93"/>
      <c r="K815" s="93"/>
      <c r="L815" s="93"/>
      <c r="M815" s="94">
        <f>I815+J815+K815+MYCS8[[#This Row],[Non contractual commitments]]</f>
        <v>0</v>
      </c>
      <c r="N815" s="93"/>
      <c r="O815" s="93"/>
      <c r="P815" s="93"/>
      <c r="Q815" s="93"/>
      <c r="R815" s="93"/>
      <c r="S815" s="89"/>
      <c r="T815" s="89"/>
      <c r="U815" s="96"/>
    </row>
    <row r="816" spans="1:21" ht="21" x14ac:dyDescent="0.45">
      <c r="A816" s="89"/>
      <c r="B816" s="90" t="str">
        <f ca="1">IFERROR(OFFSET(DC[[#Headers],[Code Project]],MATCH(MYCS8[[#This Row],[Project Code and Name ]],DC[Code Project],0),-3),"")</f>
        <v/>
      </c>
      <c r="C816" s="89"/>
      <c r="D816" s="89"/>
      <c r="E816" s="89"/>
      <c r="F816" s="89"/>
      <c r="G816" s="89"/>
      <c r="H816" s="89"/>
      <c r="I816" s="93"/>
      <c r="J816" s="93"/>
      <c r="K816" s="93"/>
      <c r="L816" s="93"/>
      <c r="M816" s="94">
        <f>I816+J816+K816+MYCS8[[#This Row],[Non contractual commitments]]</f>
        <v>0</v>
      </c>
      <c r="N816" s="93"/>
      <c r="O816" s="93"/>
      <c r="P816" s="93"/>
      <c r="Q816" s="93"/>
      <c r="R816" s="93"/>
      <c r="S816" s="89"/>
      <c r="T816" s="89"/>
      <c r="U816" s="96"/>
    </row>
    <row r="817" spans="1:21" ht="21" x14ac:dyDescent="0.45">
      <c r="A817" s="89"/>
      <c r="B817" s="90" t="str">
        <f ca="1">IFERROR(OFFSET(DC[[#Headers],[Code Project]],MATCH(MYCS8[[#This Row],[Project Code and Name ]],DC[Code Project],0),-3),"")</f>
        <v/>
      </c>
      <c r="C817" s="89"/>
      <c r="D817" s="89"/>
      <c r="E817" s="89"/>
      <c r="F817" s="89"/>
      <c r="G817" s="89"/>
      <c r="H817" s="89"/>
      <c r="I817" s="93"/>
      <c r="J817" s="93"/>
      <c r="K817" s="93"/>
      <c r="L817" s="93"/>
      <c r="M817" s="94">
        <f>I817+J817+K817+MYCS8[[#This Row],[Non contractual commitments]]</f>
        <v>0</v>
      </c>
      <c r="N817" s="93"/>
      <c r="O817" s="93"/>
      <c r="P817" s="93"/>
      <c r="Q817" s="93"/>
      <c r="R817" s="93"/>
      <c r="S817" s="89"/>
      <c r="T817" s="89"/>
      <c r="U817" s="96"/>
    </row>
    <row r="818" spans="1:21" ht="21" x14ac:dyDescent="0.45">
      <c r="A818" s="89"/>
      <c r="B818" s="90" t="str">
        <f ca="1">IFERROR(OFFSET(DC[[#Headers],[Code Project]],MATCH(MYCS8[[#This Row],[Project Code and Name ]],DC[Code Project],0),-3),"")</f>
        <v/>
      </c>
      <c r="C818" s="89"/>
      <c r="D818" s="89"/>
      <c r="E818" s="89"/>
      <c r="F818" s="89"/>
      <c r="G818" s="89"/>
      <c r="H818" s="89"/>
      <c r="I818" s="93"/>
      <c r="J818" s="93"/>
      <c r="K818" s="93"/>
      <c r="L818" s="93"/>
      <c r="M818" s="94">
        <f>I818+J818+K818+MYCS8[[#This Row],[Non contractual commitments]]</f>
        <v>0</v>
      </c>
      <c r="N818" s="93"/>
      <c r="O818" s="93"/>
      <c r="P818" s="93"/>
      <c r="Q818" s="93"/>
      <c r="R818" s="93"/>
      <c r="S818" s="89"/>
      <c r="T818" s="89"/>
      <c r="U818" s="96"/>
    </row>
    <row r="819" spans="1:21" ht="21" x14ac:dyDescent="0.45">
      <c r="A819" s="89"/>
      <c r="B819" s="90" t="str">
        <f ca="1">IFERROR(OFFSET(DC[[#Headers],[Code Project]],MATCH(MYCS8[[#This Row],[Project Code and Name ]],DC[Code Project],0),-3),"")</f>
        <v/>
      </c>
      <c r="C819" s="89"/>
      <c r="D819" s="89"/>
      <c r="E819" s="89"/>
      <c r="F819" s="89"/>
      <c r="G819" s="89"/>
      <c r="H819" s="89"/>
      <c r="I819" s="93"/>
      <c r="J819" s="93"/>
      <c r="K819" s="93"/>
      <c r="L819" s="93"/>
      <c r="M819" s="94">
        <f>I819+J819+K819+MYCS8[[#This Row],[Non contractual commitments]]</f>
        <v>0</v>
      </c>
      <c r="N819" s="93"/>
      <c r="O819" s="93"/>
      <c r="P819" s="93"/>
      <c r="Q819" s="93"/>
      <c r="R819" s="93"/>
      <c r="S819" s="89"/>
      <c r="T819" s="89"/>
      <c r="U819" s="96"/>
    </row>
    <row r="820" spans="1:21" ht="21" x14ac:dyDescent="0.45">
      <c r="A820" s="89"/>
      <c r="B820" s="90" t="str">
        <f ca="1">IFERROR(OFFSET(DC[[#Headers],[Code Project]],MATCH(MYCS8[[#This Row],[Project Code and Name ]],DC[Code Project],0),-3),"")</f>
        <v/>
      </c>
      <c r="C820" s="89"/>
      <c r="D820" s="89"/>
      <c r="E820" s="89"/>
      <c r="F820" s="89"/>
      <c r="G820" s="89"/>
      <c r="H820" s="89"/>
      <c r="I820" s="93"/>
      <c r="J820" s="93"/>
      <c r="K820" s="93"/>
      <c r="L820" s="93"/>
      <c r="M820" s="94">
        <f>I820+J820+K820+MYCS8[[#This Row],[Non contractual commitments]]</f>
        <v>0</v>
      </c>
      <c r="N820" s="93"/>
      <c r="O820" s="93"/>
      <c r="P820" s="93"/>
      <c r="Q820" s="93"/>
      <c r="R820" s="93"/>
      <c r="S820" s="89"/>
      <c r="T820" s="89"/>
      <c r="U820" s="96"/>
    </row>
    <row r="821" spans="1:21" ht="21" x14ac:dyDescent="0.45">
      <c r="A821" s="89"/>
      <c r="B821" s="90" t="str">
        <f ca="1">IFERROR(OFFSET(DC[[#Headers],[Code Project]],MATCH(MYCS8[[#This Row],[Project Code and Name ]],DC[Code Project],0),-3),"")</f>
        <v/>
      </c>
      <c r="C821" s="89"/>
      <c r="D821" s="89"/>
      <c r="E821" s="89"/>
      <c r="F821" s="89"/>
      <c r="G821" s="89"/>
      <c r="H821" s="89"/>
      <c r="I821" s="93"/>
      <c r="J821" s="93"/>
      <c r="K821" s="93"/>
      <c r="L821" s="93"/>
      <c r="M821" s="94">
        <f>I821+J821+K821+MYCS8[[#This Row],[Non contractual commitments]]</f>
        <v>0</v>
      </c>
      <c r="N821" s="93"/>
      <c r="O821" s="93"/>
      <c r="P821" s="93"/>
      <c r="Q821" s="93"/>
      <c r="R821" s="93"/>
      <c r="S821" s="89"/>
      <c r="T821" s="89"/>
      <c r="U821" s="96"/>
    </row>
    <row r="822" spans="1:21" ht="21" x14ac:dyDescent="0.45">
      <c r="A822" s="89"/>
      <c r="B822" s="90" t="str">
        <f ca="1">IFERROR(OFFSET(DC[[#Headers],[Code Project]],MATCH(MYCS8[[#This Row],[Project Code and Name ]],DC[Code Project],0),-3),"")</f>
        <v/>
      </c>
      <c r="C822" s="89"/>
      <c r="D822" s="89"/>
      <c r="E822" s="89"/>
      <c r="F822" s="89"/>
      <c r="G822" s="89"/>
      <c r="H822" s="89"/>
      <c r="I822" s="93"/>
      <c r="J822" s="93"/>
      <c r="K822" s="93"/>
      <c r="L822" s="93"/>
      <c r="M822" s="94">
        <f>I822+J822+K822+MYCS8[[#This Row],[Non contractual commitments]]</f>
        <v>0</v>
      </c>
      <c r="N822" s="93"/>
      <c r="O822" s="93"/>
      <c r="P822" s="93"/>
      <c r="Q822" s="93"/>
      <c r="R822" s="93"/>
      <c r="S822" s="89"/>
      <c r="T822" s="89"/>
      <c r="U822" s="96"/>
    </row>
    <row r="823" spans="1:21" ht="21" x14ac:dyDescent="0.45">
      <c r="A823" s="89"/>
      <c r="B823" s="90" t="str">
        <f ca="1">IFERROR(OFFSET(DC[[#Headers],[Code Project]],MATCH(MYCS8[[#This Row],[Project Code and Name ]],DC[Code Project],0),-3),"")</f>
        <v/>
      </c>
      <c r="C823" s="89"/>
      <c r="D823" s="89"/>
      <c r="E823" s="89"/>
      <c r="F823" s="89"/>
      <c r="G823" s="89"/>
      <c r="H823" s="89"/>
      <c r="I823" s="93"/>
      <c r="J823" s="93"/>
      <c r="K823" s="93"/>
      <c r="L823" s="93"/>
      <c r="M823" s="94">
        <f>I823+J823+K823+MYCS8[[#This Row],[Non contractual commitments]]</f>
        <v>0</v>
      </c>
      <c r="N823" s="93"/>
      <c r="O823" s="93"/>
      <c r="P823" s="93"/>
      <c r="Q823" s="93"/>
      <c r="R823" s="93"/>
      <c r="S823" s="89"/>
      <c r="T823" s="89"/>
      <c r="U823" s="96"/>
    </row>
    <row r="824" spans="1:21" ht="21" x14ac:dyDescent="0.45">
      <c r="A824" s="89"/>
      <c r="B824" s="90" t="str">
        <f ca="1">IFERROR(OFFSET(DC[[#Headers],[Code Project]],MATCH(MYCS8[[#This Row],[Project Code and Name ]],DC[Code Project],0),-3),"")</f>
        <v/>
      </c>
      <c r="C824" s="89"/>
      <c r="D824" s="89"/>
      <c r="E824" s="89"/>
      <c r="F824" s="89"/>
      <c r="G824" s="89"/>
      <c r="H824" s="89"/>
      <c r="I824" s="93"/>
      <c r="J824" s="93"/>
      <c r="K824" s="93"/>
      <c r="L824" s="93"/>
      <c r="M824" s="94">
        <f>I824+J824+K824+MYCS8[[#This Row],[Non contractual commitments]]</f>
        <v>0</v>
      </c>
      <c r="N824" s="93"/>
      <c r="O824" s="93"/>
      <c r="P824" s="93"/>
      <c r="Q824" s="93"/>
      <c r="R824" s="93"/>
      <c r="S824" s="89"/>
      <c r="T824" s="89"/>
      <c r="U824" s="96"/>
    </row>
    <row r="825" spans="1:21" ht="21" x14ac:dyDescent="0.45">
      <c r="A825" s="89"/>
      <c r="B825" s="90" t="str">
        <f ca="1">IFERROR(OFFSET(DC[[#Headers],[Code Project]],MATCH(MYCS8[[#This Row],[Project Code and Name ]],DC[Code Project],0),-3),"")</f>
        <v/>
      </c>
      <c r="C825" s="89"/>
      <c r="D825" s="89"/>
      <c r="E825" s="89"/>
      <c r="F825" s="89"/>
      <c r="G825" s="89"/>
      <c r="H825" s="89"/>
      <c r="I825" s="93"/>
      <c r="J825" s="93"/>
      <c r="K825" s="93"/>
      <c r="L825" s="93"/>
      <c r="M825" s="94">
        <f>I825+J825+K825+MYCS8[[#This Row],[Non contractual commitments]]</f>
        <v>0</v>
      </c>
      <c r="N825" s="93"/>
      <c r="O825" s="93"/>
      <c r="P825" s="93"/>
      <c r="Q825" s="93"/>
      <c r="R825" s="93"/>
      <c r="S825" s="89"/>
      <c r="T825" s="89"/>
      <c r="U825" s="96"/>
    </row>
    <row r="826" spans="1:21" ht="21" x14ac:dyDescent="0.45">
      <c r="A826" s="89"/>
      <c r="B826" s="90" t="str">
        <f ca="1">IFERROR(OFFSET(DC[[#Headers],[Code Project]],MATCH(MYCS8[[#This Row],[Project Code and Name ]],DC[Code Project],0),-3),"")</f>
        <v/>
      </c>
      <c r="C826" s="89"/>
      <c r="D826" s="89"/>
      <c r="E826" s="89"/>
      <c r="F826" s="89"/>
      <c r="G826" s="89"/>
      <c r="H826" s="89"/>
      <c r="I826" s="93"/>
      <c r="J826" s="93"/>
      <c r="K826" s="93"/>
      <c r="L826" s="93"/>
      <c r="M826" s="94">
        <f>I826+J826+K826+MYCS8[[#This Row],[Non contractual commitments]]</f>
        <v>0</v>
      </c>
      <c r="N826" s="93"/>
      <c r="O826" s="93"/>
      <c r="P826" s="93"/>
      <c r="Q826" s="93"/>
      <c r="R826" s="93"/>
      <c r="S826" s="89"/>
      <c r="T826" s="89"/>
      <c r="U826" s="96"/>
    </row>
    <row r="827" spans="1:21" ht="21" x14ac:dyDescent="0.45">
      <c r="A827" s="89"/>
      <c r="B827" s="90" t="str">
        <f ca="1">IFERROR(OFFSET(DC[[#Headers],[Code Project]],MATCH(MYCS8[[#This Row],[Project Code and Name ]],DC[Code Project],0),-3),"")</f>
        <v/>
      </c>
      <c r="C827" s="89"/>
      <c r="D827" s="89"/>
      <c r="E827" s="89"/>
      <c r="F827" s="89"/>
      <c r="G827" s="89"/>
      <c r="H827" s="89"/>
      <c r="I827" s="93"/>
      <c r="J827" s="93"/>
      <c r="K827" s="93"/>
      <c r="L827" s="93"/>
      <c r="M827" s="94">
        <f>I827+J827+K827+MYCS8[[#This Row],[Non contractual commitments]]</f>
        <v>0</v>
      </c>
      <c r="N827" s="93"/>
      <c r="O827" s="93"/>
      <c r="P827" s="93"/>
      <c r="Q827" s="93"/>
      <c r="R827" s="93"/>
      <c r="S827" s="89"/>
      <c r="T827" s="89"/>
      <c r="U827" s="96"/>
    </row>
    <row r="828" spans="1:21" ht="21" x14ac:dyDescent="0.45">
      <c r="A828" s="89"/>
      <c r="B828" s="90" t="str">
        <f ca="1">IFERROR(OFFSET(DC[[#Headers],[Code Project]],MATCH(MYCS8[[#This Row],[Project Code and Name ]],DC[Code Project],0),-3),"")</f>
        <v/>
      </c>
      <c r="C828" s="89"/>
      <c r="D828" s="89"/>
      <c r="E828" s="89"/>
      <c r="F828" s="89"/>
      <c r="G828" s="89"/>
      <c r="H828" s="89"/>
      <c r="I828" s="93"/>
      <c r="J828" s="93"/>
      <c r="K828" s="93"/>
      <c r="L828" s="93"/>
      <c r="M828" s="94">
        <f>I828+J828+K828+MYCS8[[#This Row],[Non contractual commitments]]</f>
        <v>0</v>
      </c>
      <c r="N828" s="93"/>
      <c r="O828" s="93"/>
      <c r="P828" s="93"/>
      <c r="Q828" s="93"/>
      <c r="R828" s="93"/>
      <c r="S828" s="89"/>
      <c r="T828" s="89"/>
      <c r="U828" s="96"/>
    </row>
    <row r="829" spans="1:21" ht="21" x14ac:dyDescent="0.45">
      <c r="A829" s="89"/>
      <c r="B829" s="90" t="str">
        <f ca="1">IFERROR(OFFSET(DC[[#Headers],[Code Project]],MATCH(MYCS8[[#This Row],[Project Code and Name ]],DC[Code Project],0),-3),"")</f>
        <v/>
      </c>
      <c r="C829" s="89"/>
      <c r="D829" s="89"/>
      <c r="E829" s="89"/>
      <c r="F829" s="89"/>
      <c r="G829" s="89"/>
      <c r="H829" s="89"/>
      <c r="I829" s="93"/>
      <c r="J829" s="93"/>
      <c r="K829" s="93"/>
      <c r="L829" s="93"/>
      <c r="M829" s="94">
        <f>I829+J829+K829+MYCS8[[#This Row],[Non contractual commitments]]</f>
        <v>0</v>
      </c>
      <c r="N829" s="93"/>
      <c r="O829" s="93"/>
      <c r="P829" s="93"/>
      <c r="Q829" s="93"/>
      <c r="R829" s="93"/>
      <c r="S829" s="89"/>
      <c r="T829" s="89"/>
      <c r="U829" s="96"/>
    </row>
    <row r="830" spans="1:21" ht="21" x14ac:dyDescent="0.45">
      <c r="A830" s="89"/>
      <c r="B830" s="90" t="str">
        <f ca="1">IFERROR(OFFSET(DC[[#Headers],[Code Project]],MATCH(MYCS8[[#This Row],[Project Code and Name ]],DC[Code Project],0),-3),"")</f>
        <v/>
      </c>
      <c r="C830" s="89"/>
      <c r="D830" s="89"/>
      <c r="E830" s="89"/>
      <c r="F830" s="89"/>
      <c r="G830" s="89"/>
      <c r="H830" s="89"/>
      <c r="I830" s="93"/>
      <c r="J830" s="93"/>
      <c r="K830" s="93"/>
      <c r="L830" s="93"/>
      <c r="M830" s="94">
        <f>I830+J830+K830+MYCS8[[#This Row],[Non contractual commitments]]</f>
        <v>0</v>
      </c>
      <c r="N830" s="93"/>
      <c r="O830" s="93"/>
      <c r="P830" s="93"/>
      <c r="Q830" s="93"/>
      <c r="R830" s="93"/>
      <c r="S830" s="89"/>
      <c r="T830" s="89"/>
      <c r="U830" s="96"/>
    </row>
    <row r="831" spans="1:21" ht="21" x14ac:dyDescent="0.45">
      <c r="A831" s="89"/>
      <c r="B831" s="90" t="str">
        <f ca="1">IFERROR(OFFSET(DC[[#Headers],[Code Project]],MATCH(MYCS8[[#This Row],[Project Code and Name ]],DC[Code Project],0),-3),"")</f>
        <v/>
      </c>
      <c r="C831" s="89"/>
      <c r="D831" s="89"/>
      <c r="E831" s="89"/>
      <c r="F831" s="89"/>
      <c r="G831" s="89"/>
      <c r="H831" s="89"/>
      <c r="I831" s="93"/>
      <c r="J831" s="93"/>
      <c r="K831" s="93"/>
      <c r="L831" s="93"/>
      <c r="M831" s="94">
        <f>I831+J831+K831+MYCS8[[#This Row],[Non contractual commitments]]</f>
        <v>0</v>
      </c>
      <c r="N831" s="93"/>
      <c r="O831" s="93"/>
      <c r="P831" s="93"/>
      <c r="Q831" s="93"/>
      <c r="R831" s="93"/>
      <c r="S831" s="89"/>
      <c r="T831" s="89"/>
      <c r="U831" s="96"/>
    </row>
    <row r="832" spans="1:21" ht="21" x14ac:dyDescent="0.45">
      <c r="A832" s="89"/>
      <c r="B832" s="90" t="str">
        <f ca="1">IFERROR(OFFSET(DC[[#Headers],[Code Project]],MATCH(MYCS8[[#This Row],[Project Code and Name ]],DC[Code Project],0),-3),"")</f>
        <v/>
      </c>
      <c r="C832" s="89"/>
      <c r="D832" s="89"/>
      <c r="E832" s="89"/>
      <c r="F832" s="89"/>
      <c r="G832" s="89"/>
      <c r="H832" s="89"/>
      <c r="I832" s="93"/>
      <c r="J832" s="93"/>
      <c r="K832" s="93"/>
      <c r="L832" s="93"/>
      <c r="M832" s="94">
        <f>I832+J832+K832+MYCS8[[#This Row],[Non contractual commitments]]</f>
        <v>0</v>
      </c>
      <c r="N832" s="93"/>
      <c r="O832" s="93"/>
      <c r="P832" s="93"/>
      <c r="Q832" s="93"/>
      <c r="R832" s="93"/>
      <c r="S832" s="89"/>
      <c r="T832" s="89"/>
      <c r="U832" s="96"/>
    </row>
    <row r="833" spans="1:21" ht="21" x14ac:dyDescent="0.45">
      <c r="A833" s="89"/>
      <c r="B833" s="90" t="str">
        <f ca="1">IFERROR(OFFSET(DC[[#Headers],[Code Project]],MATCH(MYCS8[[#This Row],[Project Code and Name ]],DC[Code Project],0),-3),"")</f>
        <v/>
      </c>
      <c r="C833" s="89"/>
      <c r="D833" s="89"/>
      <c r="E833" s="89"/>
      <c r="F833" s="89"/>
      <c r="G833" s="89"/>
      <c r="H833" s="89"/>
      <c r="I833" s="93"/>
      <c r="J833" s="93"/>
      <c r="K833" s="93"/>
      <c r="L833" s="93"/>
      <c r="M833" s="94">
        <f>I833+J833+K833+MYCS8[[#This Row],[Non contractual commitments]]</f>
        <v>0</v>
      </c>
      <c r="N833" s="93"/>
      <c r="O833" s="93"/>
      <c r="P833" s="93"/>
      <c r="Q833" s="93"/>
      <c r="R833" s="93"/>
      <c r="S833" s="89"/>
      <c r="T833" s="89"/>
      <c r="U833" s="96"/>
    </row>
    <row r="834" spans="1:21" ht="21" x14ac:dyDescent="0.45">
      <c r="A834" s="89"/>
      <c r="B834" s="90" t="str">
        <f ca="1">IFERROR(OFFSET(DC[[#Headers],[Code Project]],MATCH(MYCS8[[#This Row],[Project Code and Name ]],DC[Code Project],0),-3),"")</f>
        <v/>
      </c>
      <c r="C834" s="89"/>
      <c r="D834" s="89"/>
      <c r="E834" s="89"/>
      <c r="F834" s="89"/>
      <c r="G834" s="89"/>
      <c r="H834" s="89"/>
      <c r="I834" s="93"/>
      <c r="J834" s="93"/>
      <c r="K834" s="93"/>
      <c r="L834" s="93"/>
      <c r="M834" s="94">
        <f>I834+J834+K834+MYCS8[[#This Row],[Non contractual commitments]]</f>
        <v>0</v>
      </c>
      <c r="N834" s="93"/>
      <c r="O834" s="93"/>
      <c r="P834" s="93"/>
      <c r="Q834" s="93"/>
      <c r="R834" s="93"/>
      <c r="S834" s="89"/>
      <c r="T834" s="89"/>
      <c r="U834" s="96"/>
    </row>
    <row r="835" spans="1:21" ht="21" x14ac:dyDescent="0.45">
      <c r="A835" s="89"/>
      <c r="B835" s="90" t="str">
        <f ca="1">IFERROR(OFFSET(DC[[#Headers],[Code Project]],MATCH(MYCS8[[#This Row],[Project Code and Name ]],DC[Code Project],0),-3),"")</f>
        <v/>
      </c>
      <c r="C835" s="89"/>
      <c r="D835" s="89"/>
      <c r="E835" s="89"/>
      <c r="F835" s="89"/>
      <c r="G835" s="89"/>
      <c r="H835" s="89"/>
      <c r="I835" s="93"/>
      <c r="J835" s="93"/>
      <c r="K835" s="93"/>
      <c r="L835" s="93"/>
      <c r="M835" s="94">
        <f>I835+J835+K835+MYCS8[[#This Row],[Non contractual commitments]]</f>
        <v>0</v>
      </c>
      <c r="N835" s="93"/>
      <c r="O835" s="93"/>
      <c r="P835" s="93"/>
      <c r="Q835" s="93"/>
      <c r="R835" s="93"/>
      <c r="S835" s="89"/>
      <c r="T835" s="89"/>
      <c r="U835" s="96"/>
    </row>
    <row r="836" spans="1:21" ht="21" x14ac:dyDescent="0.45">
      <c r="A836" s="89"/>
      <c r="B836" s="90" t="str">
        <f ca="1">IFERROR(OFFSET(DC[[#Headers],[Code Project]],MATCH(MYCS8[[#This Row],[Project Code and Name ]],DC[Code Project],0),-3),"")</f>
        <v/>
      </c>
      <c r="C836" s="89"/>
      <c r="D836" s="89"/>
      <c r="E836" s="89"/>
      <c r="F836" s="89"/>
      <c r="G836" s="89"/>
      <c r="H836" s="89"/>
      <c r="I836" s="93"/>
      <c r="J836" s="93"/>
      <c r="K836" s="93"/>
      <c r="L836" s="93"/>
      <c r="M836" s="94">
        <f>I836+J836+K836+MYCS8[[#This Row],[Non contractual commitments]]</f>
        <v>0</v>
      </c>
      <c r="N836" s="93"/>
      <c r="O836" s="93"/>
      <c r="P836" s="93"/>
      <c r="Q836" s="93"/>
      <c r="R836" s="93"/>
      <c r="S836" s="89"/>
      <c r="T836" s="89"/>
      <c r="U836" s="96"/>
    </row>
    <row r="837" spans="1:21" ht="21" x14ac:dyDescent="0.45">
      <c r="A837" s="89"/>
      <c r="B837" s="90" t="str">
        <f ca="1">IFERROR(OFFSET(DC[[#Headers],[Code Project]],MATCH(MYCS8[[#This Row],[Project Code and Name ]],DC[Code Project],0),-3),"")</f>
        <v/>
      </c>
      <c r="C837" s="89"/>
      <c r="D837" s="89"/>
      <c r="E837" s="89"/>
      <c r="F837" s="89"/>
      <c r="G837" s="89"/>
      <c r="H837" s="89"/>
      <c r="I837" s="93"/>
      <c r="J837" s="93"/>
      <c r="K837" s="93"/>
      <c r="L837" s="93"/>
      <c r="M837" s="94">
        <f>I837+J837+K837+MYCS8[[#This Row],[Non contractual commitments]]</f>
        <v>0</v>
      </c>
      <c r="N837" s="93"/>
      <c r="O837" s="93"/>
      <c r="P837" s="93"/>
      <c r="Q837" s="93"/>
      <c r="R837" s="93"/>
      <c r="S837" s="89"/>
      <c r="T837" s="89"/>
      <c r="U837" s="96"/>
    </row>
    <row r="838" spans="1:21" ht="21" x14ac:dyDescent="0.45">
      <c r="A838" s="89"/>
      <c r="B838" s="90" t="str">
        <f ca="1">IFERROR(OFFSET(DC[[#Headers],[Code Project]],MATCH(MYCS8[[#This Row],[Project Code and Name ]],DC[Code Project],0),-3),"")</f>
        <v/>
      </c>
      <c r="C838" s="89"/>
      <c r="D838" s="89"/>
      <c r="E838" s="89"/>
      <c r="F838" s="89"/>
      <c r="G838" s="89"/>
      <c r="H838" s="89"/>
      <c r="I838" s="93"/>
      <c r="J838" s="93"/>
      <c r="K838" s="93"/>
      <c r="L838" s="93"/>
      <c r="M838" s="94">
        <f>I838+J838+K838+MYCS8[[#This Row],[Non contractual commitments]]</f>
        <v>0</v>
      </c>
      <c r="N838" s="93"/>
      <c r="O838" s="93"/>
      <c r="P838" s="93"/>
      <c r="Q838" s="93"/>
      <c r="R838" s="93"/>
      <c r="S838" s="89"/>
      <c r="T838" s="89"/>
      <c r="U838" s="96"/>
    </row>
    <row r="839" spans="1:21" ht="21" x14ac:dyDescent="0.45">
      <c r="A839" s="89"/>
      <c r="B839" s="90" t="str">
        <f ca="1">IFERROR(OFFSET(DC[[#Headers],[Code Project]],MATCH(MYCS8[[#This Row],[Project Code and Name ]],DC[Code Project],0),-3),"")</f>
        <v/>
      </c>
      <c r="C839" s="89"/>
      <c r="D839" s="89"/>
      <c r="E839" s="89"/>
      <c r="F839" s="89"/>
      <c r="G839" s="89"/>
      <c r="H839" s="89"/>
      <c r="I839" s="93"/>
      <c r="J839" s="93"/>
      <c r="K839" s="93"/>
      <c r="L839" s="93"/>
      <c r="M839" s="94">
        <f>I839+J839+K839+MYCS8[[#This Row],[Non contractual commitments]]</f>
        <v>0</v>
      </c>
      <c r="N839" s="93"/>
      <c r="O839" s="93"/>
      <c r="P839" s="93"/>
      <c r="Q839" s="93"/>
      <c r="R839" s="93"/>
      <c r="S839" s="89"/>
      <c r="T839" s="89"/>
      <c r="U839" s="96"/>
    </row>
    <row r="840" spans="1:21" ht="21" x14ac:dyDescent="0.45">
      <c r="A840" s="89"/>
      <c r="B840" s="90" t="str">
        <f ca="1">IFERROR(OFFSET(DC[[#Headers],[Code Project]],MATCH(MYCS8[[#This Row],[Project Code and Name ]],DC[Code Project],0),-3),"")</f>
        <v/>
      </c>
      <c r="C840" s="89"/>
      <c r="D840" s="89"/>
      <c r="E840" s="89"/>
      <c r="F840" s="89"/>
      <c r="G840" s="89"/>
      <c r="H840" s="89"/>
      <c r="I840" s="93"/>
      <c r="J840" s="93"/>
      <c r="K840" s="93"/>
      <c r="L840" s="93"/>
      <c r="M840" s="94">
        <f>I840+J840+K840+MYCS8[[#This Row],[Non contractual commitments]]</f>
        <v>0</v>
      </c>
      <c r="N840" s="93"/>
      <c r="O840" s="93"/>
      <c r="P840" s="93"/>
      <c r="Q840" s="93"/>
      <c r="R840" s="93"/>
      <c r="S840" s="89"/>
      <c r="T840" s="89"/>
      <c r="U840" s="96"/>
    </row>
    <row r="841" spans="1:21" ht="21" x14ac:dyDescent="0.45">
      <c r="A841" s="89"/>
      <c r="B841" s="90" t="str">
        <f ca="1">IFERROR(OFFSET(DC[[#Headers],[Code Project]],MATCH(MYCS8[[#This Row],[Project Code and Name ]],DC[Code Project],0),-3),"")</f>
        <v/>
      </c>
      <c r="C841" s="89"/>
      <c r="D841" s="89"/>
      <c r="E841" s="89"/>
      <c r="F841" s="89"/>
      <c r="G841" s="89"/>
      <c r="H841" s="89"/>
      <c r="I841" s="93"/>
      <c r="J841" s="93"/>
      <c r="K841" s="93"/>
      <c r="L841" s="93"/>
      <c r="M841" s="94">
        <f>I841+J841+K841+MYCS8[[#This Row],[Non contractual commitments]]</f>
        <v>0</v>
      </c>
      <c r="N841" s="93"/>
      <c r="O841" s="93"/>
      <c r="P841" s="93"/>
      <c r="Q841" s="93"/>
      <c r="R841" s="93"/>
      <c r="S841" s="89"/>
      <c r="T841" s="89"/>
      <c r="U841" s="96"/>
    </row>
    <row r="842" spans="1:21" ht="21" x14ac:dyDescent="0.45">
      <c r="A842" s="89"/>
      <c r="B842" s="90" t="str">
        <f ca="1">IFERROR(OFFSET(DC[[#Headers],[Code Project]],MATCH(MYCS8[[#This Row],[Project Code and Name ]],DC[Code Project],0),-3),"")</f>
        <v/>
      </c>
      <c r="C842" s="89"/>
      <c r="D842" s="89"/>
      <c r="E842" s="89"/>
      <c r="F842" s="89"/>
      <c r="G842" s="89"/>
      <c r="H842" s="89"/>
      <c r="I842" s="93"/>
      <c r="J842" s="93"/>
      <c r="K842" s="93"/>
      <c r="L842" s="93"/>
      <c r="M842" s="94">
        <f>I842+J842+K842+MYCS8[[#This Row],[Non contractual commitments]]</f>
        <v>0</v>
      </c>
      <c r="N842" s="93"/>
      <c r="O842" s="93"/>
      <c r="P842" s="93"/>
      <c r="Q842" s="93"/>
      <c r="R842" s="93"/>
      <c r="S842" s="89"/>
      <c r="T842" s="89"/>
      <c r="U842" s="96"/>
    </row>
    <row r="843" spans="1:21" ht="21" x14ac:dyDescent="0.45">
      <c r="A843" s="89"/>
      <c r="B843" s="90" t="str">
        <f ca="1">IFERROR(OFFSET(DC[[#Headers],[Code Project]],MATCH(MYCS8[[#This Row],[Project Code and Name ]],DC[Code Project],0),-3),"")</f>
        <v/>
      </c>
      <c r="C843" s="89"/>
      <c r="D843" s="89"/>
      <c r="E843" s="89"/>
      <c r="F843" s="89"/>
      <c r="G843" s="89"/>
      <c r="H843" s="89"/>
      <c r="I843" s="93"/>
      <c r="J843" s="93"/>
      <c r="K843" s="93"/>
      <c r="L843" s="93"/>
      <c r="M843" s="94">
        <f>I843+J843+K843+MYCS8[[#This Row],[Non contractual commitments]]</f>
        <v>0</v>
      </c>
      <c r="N843" s="93"/>
      <c r="O843" s="93"/>
      <c r="P843" s="93"/>
      <c r="Q843" s="93"/>
      <c r="R843" s="93"/>
      <c r="S843" s="89"/>
      <c r="T843" s="89"/>
      <c r="U843" s="96"/>
    </row>
    <row r="844" spans="1:21" ht="21" x14ac:dyDescent="0.45">
      <c r="A844" s="89"/>
      <c r="B844" s="90" t="str">
        <f ca="1">IFERROR(OFFSET(DC[[#Headers],[Code Project]],MATCH(MYCS8[[#This Row],[Project Code and Name ]],DC[Code Project],0),-3),"")</f>
        <v/>
      </c>
      <c r="C844" s="89"/>
      <c r="D844" s="89"/>
      <c r="E844" s="89"/>
      <c r="F844" s="89"/>
      <c r="G844" s="89"/>
      <c r="H844" s="89"/>
      <c r="I844" s="93"/>
      <c r="J844" s="93"/>
      <c r="K844" s="93"/>
      <c r="L844" s="93"/>
      <c r="M844" s="94">
        <f>I844+J844+K844+MYCS8[[#This Row],[Non contractual commitments]]</f>
        <v>0</v>
      </c>
      <c r="N844" s="93"/>
      <c r="O844" s="93"/>
      <c r="P844" s="93"/>
      <c r="Q844" s="93"/>
      <c r="R844" s="93"/>
      <c r="S844" s="89"/>
      <c r="T844" s="89"/>
      <c r="U844" s="96"/>
    </row>
    <row r="845" spans="1:21" ht="21" x14ac:dyDescent="0.45">
      <c r="A845" s="89"/>
      <c r="B845" s="90" t="str">
        <f ca="1">IFERROR(OFFSET(DC[[#Headers],[Code Project]],MATCH(MYCS8[[#This Row],[Project Code and Name ]],DC[Code Project],0),-3),"")</f>
        <v/>
      </c>
      <c r="C845" s="89"/>
      <c r="D845" s="89"/>
      <c r="E845" s="89"/>
      <c r="F845" s="89"/>
      <c r="G845" s="89"/>
      <c r="H845" s="89"/>
      <c r="I845" s="93"/>
      <c r="J845" s="93"/>
      <c r="K845" s="93"/>
      <c r="L845" s="93"/>
      <c r="M845" s="94">
        <f>I845+J845+K845+MYCS8[[#This Row],[Non contractual commitments]]</f>
        <v>0</v>
      </c>
      <c r="N845" s="93"/>
      <c r="O845" s="93"/>
      <c r="P845" s="93"/>
      <c r="Q845" s="93"/>
      <c r="R845" s="93"/>
      <c r="S845" s="89"/>
      <c r="T845" s="89"/>
      <c r="U845" s="96"/>
    </row>
    <row r="846" spans="1:21" ht="21" x14ac:dyDescent="0.45">
      <c r="A846" s="89"/>
      <c r="B846" s="90" t="str">
        <f ca="1">IFERROR(OFFSET(DC[[#Headers],[Code Project]],MATCH(MYCS8[[#This Row],[Project Code and Name ]],DC[Code Project],0),-3),"")</f>
        <v/>
      </c>
      <c r="C846" s="89"/>
      <c r="D846" s="89"/>
      <c r="E846" s="89"/>
      <c r="F846" s="89"/>
      <c r="G846" s="89"/>
      <c r="H846" s="89"/>
      <c r="I846" s="93"/>
      <c r="J846" s="93"/>
      <c r="K846" s="93"/>
      <c r="L846" s="93"/>
      <c r="M846" s="94">
        <f>I846+J846+K846+MYCS8[[#This Row],[Non contractual commitments]]</f>
        <v>0</v>
      </c>
      <c r="N846" s="93"/>
      <c r="O846" s="93"/>
      <c r="P846" s="93"/>
      <c r="Q846" s="93"/>
      <c r="R846" s="93"/>
      <c r="S846" s="89"/>
      <c r="T846" s="89"/>
      <c r="U846" s="96"/>
    </row>
    <row r="847" spans="1:21" ht="21" x14ac:dyDescent="0.45">
      <c r="A847" s="89"/>
      <c r="B847" s="90" t="str">
        <f ca="1">IFERROR(OFFSET(DC[[#Headers],[Code Project]],MATCH(MYCS8[[#This Row],[Project Code and Name ]],DC[Code Project],0),-3),"")</f>
        <v/>
      </c>
      <c r="C847" s="89"/>
      <c r="D847" s="89"/>
      <c r="E847" s="89"/>
      <c r="F847" s="89"/>
      <c r="G847" s="89"/>
      <c r="H847" s="89"/>
      <c r="I847" s="93"/>
      <c r="J847" s="93"/>
      <c r="K847" s="93"/>
      <c r="L847" s="93"/>
      <c r="M847" s="94">
        <f>I847+J847+K847+MYCS8[[#This Row],[Non contractual commitments]]</f>
        <v>0</v>
      </c>
      <c r="N847" s="93"/>
      <c r="O847" s="93"/>
      <c r="P847" s="93"/>
      <c r="Q847" s="93"/>
      <c r="R847" s="93"/>
      <c r="S847" s="89"/>
      <c r="T847" s="89"/>
      <c r="U847" s="96"/>
    </row>
    <row r="848" spans="1:21" ht="21" x14ac:dyDescent="0.45">
      <c r="A848" s="89"/>
      <c r="B848" s="90" t="str">
        <f ca="1">IFERROR(OFFSET(DC[[#Headers],[Code Project]],MATCH(MYCS8[[#This Row],[Project Code and Name ]],DC[Code Project],0),-3),"")</f>
        <v/>
      </c>
      <c r="C848" s="89"/>
      <c r="D848" s="89"/>
      <c r="E848" s="89"/>
      <c r="F848" s="89"/>
      <c r="G848" s="89"/>
      <c r="H848" s="89"/>
      <c r="I848" s="93"/>
      <c r="J848" s="93"/>
      <c r="K848" s="93"/>
      <c r="L848" s="93"/>
      <c r="M848" s="94">
        <f>I848+J848+K848+MYCS8[[#This Row],[Non contractual commitments]]</f>
        <v>0</v>
      </c>
      <c r="N848" s="93"/>
      <c r="O848" s="93"/>
      <c r="P848" s="93"/>
      <c r="Q848" s="93"/>
      <c r="R848" s="93"/>
      <c r="S848" s="89"/>
      <c r="T848" s="89"/>
      <c r="U848" s="96"/>
    </row>
    <row r="849" spans="1:21" ht="21" x14ac:dyDescent="0.45">
      <c r="A849" s="89"/>
      <c r="B849" s="90" t="str">
        <f ca="1">IFERROR(OFFSET(DC[[#Headers],[Code Project]],MATCH(MYCS8[[#This Row],[Project Code and Name ]],DC[Code Project],0),-3),"")</f>
        <v/>
      </c>
      <c r="C849" s="89"/>
      <c r="D849" s="89"/>
      <c r="E849" s="89"/>
      <c r="F849" s="89"/>
      <c r="G849" s="89"/>
      <c r="H849" s="89"/>
      <c r="I849" s="93"/>
      <c r="J849" s="93"/>
      <c r="K849" s="93"/>
      <c r="L849" s="93"/>
      <c r="M849" s="94">
        <f>I849+J849+K849+MYCS8[[#This Row],[Non contractual commitments]]</f>
        <v>0</v>
      </c>
      <c r="N849" s="93"/>
      <c r="O849" s="93"/>
      <c r="P849" s="93"/>
      <c r="Q849" s="93"/>
      <c r="R849" s="93"/>
      <c r="S849" s="89"/>
      <c r="T849" s="89"/>
      <c r="U849" s="96"/>
    </row>
    <row r="850" spans="1:21" ht="21" x14ac:dyDescent="0.45">
      <c r="A850" s="89"/>
      <c r="B850" s="90" t="str">
        <f ca="1">IFERROR(OFFSET(DC[[#Headers],[Code Project]],MATCH(MYCS8[[#This Row],[Project Code and Name ]],DC[Code Project],0),-3),"")</f>
        <v/>
      </c>
      <c r="C850" s="89"/>
      <c r="D850" s="89"/>
      <c r="E850" s="89"/>
      <c r="F850" s="89"/>
      <c r="G850" s="89"/>
      <c r="H850" s="89"/>
      <c r="I850" s="93"/>
      <c r="J850" s="93"/>
      <c r="K850" s="93"/>
      <c r="L850" s="93"/>
      <c r="M850" s="94">
        <f>I850+J850+K850+MYCS8[[#This Row],[Non contractual commitments]]</f>
        <v>0</v>
      </c>
      <c r="N850" s="93"/>
      <c r="O850" s="93"/>
      <c r="P850" s="93"/>
      <c r="Q850" s="93"/>
      <c r="R850" s="93"/>
      <c r="S850" s="89"/>
      <c r="T850" s="89"/>
      <c r="U850" s="96"/>
    </row>
    <row r="851" spans="1:21" ht="21" x14ac:dyDescent="0.45">
      <c r="A851" s="89"/>
      <c r="B851" s="90" t="str">
        <f ca="1">IFERROR(OFFSET(DC[[#Headers],[Code Project]],MATCH(MYCS8[[#This Row],[Project Code and Name ]],DC[Code Project],0),-3),"")</f>
        <v/>
      </c>
      <c r="C851" s="89"/>
      <c r="D851" s="89"/>
      <c r="E851" s="89"/>
      <c r="F851" s="89"/>
      <c r="G851" s="89"/>
      <c r="H851" s="89"/>
      <c r="I851" s="93"/>
      <c r="J851" s="93"/>
      <c r="K851" s="93"/>
      <c r="L851" s="93"/>
      <c r="M851" s="94">
        <f>I851+J851+K851+MYCS8[[#This Row],[Non contractual commitments]]</f>
        <v>0</v>
      </c>
      <c r="N851" s="93"/>
      <c r="O851" s="93"/>
      <c r="P851" s="93"/>
      <c r="Q851" s="93"/>
      <c r="R851" s="93"/>
      <c r="S851" s="89"/>
      <c r="T851" s="89"/>
      <c r="U851" s="96"/>
    </row>
    <row r="852" spans="1:21" ht="21" x14ac:dyDescent="0.45">
      <c r="A852" s="89"/>
      <c r="B852" s="90" t="str">
        <f ca="1">IFERROR(OFFSET(DC[[#Headers],[Code Project]],MATCH(MYCS8[[#This Row],[Project Code and Name ]],DC[Code Project],0),-3),"")</f>
        <v/>
      </c>
      <c r="C852" s="89"/>
      <c r="D852" s="89"/>
      <c r="E852" s="89"/>
      <c r="F852" s="89"/>
      <c r="G852" s="89"/>
      <c r="H852" s="89"/>
      <c r="I852" s="93"/>
      <c r="J852" s="93"/>
      <c r="K852" s="93"/>
      <c r="L852" s="93"/>
      <c r="M852" s="94">
        <f>I852+J852+K852+MYCS8[[#This Row],[Non contractual commitments]]</f>
        <v>0</v>
      </c>
      <c r="N852" s="93"/>
      <c r="O852" s="93"/>
      <c r="P852" s="93"/>
      <c r="Q852" s="93"/>
      <c r="R852" s="93"/>
      <c r="S852" s="89"/>
      <c r="T852" s="89"/>
      <c r="U852" s="96"/>
    </row>
    <row r="853" spans="1:21" ht="21" x14ac:dyDescent="0.45">
      <c r="A853" s="89"/>
      <c r="B853" s="90" t="str">
        <f ca="1">IFERROR(OFFSET(DC[[#Headers],[Code Project]],MATCH(MYCS8[[#This Row],[Project Code and Name ]],DC[Code Project],0),-3),"")</f>
        <v/>
      </c>
      <c r="C853" s="89"/>
      <c r="D853" s="89"/>
      <c r="E853" s="89"/>
      <c r="F853" s="89"/>
      <c r="G853" s="89"/>
      <c r="H853" s="89"/>
      <c r="I853" s="93"/>
      <c r="J853" s="93"/>
      <c r="K853" s="93"/>
      <c r="L853" s="93"/>
      <c r="M853" s="94">
        <f>I853+J853+K853+MYCS8[[#This Row],[Non contractual commitments]]</f>
        <v>0</v>
      </c>
      <c r="N853" s="93"/>
      <c r="O853" s="93"/>
      <c r="P853" s="93"/>
      <c r="Q853" s="93"/>
      <c r="R853" s="93"/>
      <c r="S853" s="89"/>
      <c r="T853" s="89"/>
      <c r="U853" s="96"/>
    </row>
    <row r="854" spans="1:21" ht="21" x14ac:dyDescent="0.45">
      <c r="A854" s="89"/>
      <c r="B854" s="90" t="str">
        <f ca="1">IFERROR(OFFSET(DC[[#Headers],[Code Project]],MATCH(MYCS8[[#This Row],[Project Code and Name ]],DC[Code Project],0),-3),"")</f>
        <v/>
      </c>
      <c r="C854" s="89"/>
      <c r="D854" s="89"/>
      <c r="E854" s="89"/>
      <c r="F854" s="89"/>
      <c r="G854" s="89"/>
      <c r="H854" s="89"/>
      <c r="I854" s="93"/>
      <c r="J854" s="93"/>
      <c r="K854" s="93"/>
      <c r="L854" s="93"/>
      <c r="M854" s="94">
        <f>I854+J854+K854+MYCS8[[#This Row],[Non contractual commitments]]</f>
        <v>0</v>
      </c>
      <c r="N854" s="93"/>
      <c r="O854" s="93"/>
      <c r="P854" s="93"/>
      <c r="Q854" s="93"/>
      <c r="R854" s="93"/>
      <c r="S854" s="89"/>
      <c r="T854" s="89"/>
      <c r="U854" s="96"/>
    </row>
    <row r="855" spans="1:21" ht="21" x14ac:dyDescent="0.45">
      <c r="A855" s="89"/>
      <c r="B855" s="90" t="str">
        <f ca="1">IFERROR(OFFSET(DC[[#Headers],[Code Project]],MATCH(MYCS8[[#This Row],[Project Code and Name ]],DC[Code Project],0),-3),"")</f>
        <v/>
      </c>
      <c r="C855" s="89"/>
      <c r="D855" s="89"/>
      <c r="E855" s="89"/>
      <c r="F855" s="89"/>
      <c r="G855" s="89"/>
      <c r="H855" s="89"/>
      <c r="I855" s="93"/>
      <c r="J855" s="93"/>
      <c r="K855" s="93"/>
      <c r="L855" s="93"/>
      <c r="M855" s="94">
        <f>I855+J855+K855+MYCS8[[#This Row],[Non contractual commitments]]</f>
        <v>0</v>
      </c>
      <c r="N855" s="93"/>
      <c r="O855" s="93"/>
      <c r="P855" s="93"/>
      <c r="Q855" s="93"/>
      <c r="R855" s="93"/>
      <c r="S855" s="89"/>
      <c r="T855" s="89"/>
      <c r="U855" s="96"/>
    </row>
    <row r="856" spans="1:21" ht="21" x14ac:dyDescent="0.45">
      <c r="A856" s="89"/>
      <c r="B856" s="90" t="str">
        <f ca="1">IFERROR(OFFSET(DC[[#Headers],[Code Project]],MATCH(MYCS8[[#This Row],[Project Code and Name ]],DC[Code Project],0),-3),"")</f>
        <v/>
      </c>
      <c r="C856" s="89"/>
      <c r="D856" s="89"/>
      <c r="E856" s="89"/>
      <c r="F856" s="89"/>
      <c r="G856" s="89"/>
      <c r="H856" s="89"/>
      <c r="I856" s="93"/>
      <c r="J856" s="93"/>
      <c r="K856" s="93"/>
      <c r="L856" s="93"/>
      <c r="M856" s="94">
        <f>I856+J856+K856+MYCS8[[#This Row],[Non contractual commitments]]</f>
        <v>0</v>
      </c>
      <c r="N856" s="93"/>
      <c r="O856" s="93"/>
      <c r="P856" s="93"/>
      <c r="Q856" s="93"/>
      <c r="R856" s="93"/>
      <c r="S856" s="89"/>
      <c r="T856" s="89"/>
      <c r="U856" s="96"/>
    </row>
    <row r="857" spans="1:21" ht="21" x14ac:dyDescent="0.45">
      <c r="A857" s="89"/>
      <c r="B857" s="90" t="str">
        <f ca="1">IFERROR(OFFSET(DC[[#Headers],[Code Project]],MATCH(MYCS8[[#This Row],[Project Code and Name ]],DC[Code Project],0),-3),"")</f>
        <v/>
      </c>
      <c r="C857" s="89"/>
      <c r="D857" s="89"/>
      <c r="E857" s="89"/>
      <c r="F857" s="89"/>
      <c r="G857" s="89"/>
      <c r="H857" s="89"/>
      <c r="I857" s="93"/>
      <c r="J857" s="93"/>
      <c r="K857" s="93"/>
      <c r="L857" s="93"/>
      <c r="M857" s="94">
        <f>I857+J857+K857+MYCS8[[#This Row],[Non contractual commitments]]</f>
        <v>0</v>
      </c>
      <c r="N857" s="93"/>
      <c r="O857" s="93"/>
      <c r="P857" s="93"/>
      <c r="Q857" s="93"/>
      <c r="R857" s="93"/>
      <c r="S857" s="89"/>
      <c r="T857" s="89"/>
      <c r="U857" s="96"/>
    </row>
    <row r="858" spans="1:21" ht="21" x14ac:dyDescent="0.45">
      <c r="A858" s="89"/>
      <c r="B858" s="90" t="str">
        <f ca="1">IFERROR(OFFSET(DC[[#Headers],[Code Project]],MATCH(MYCS8[[#This Row],[Project Code and Name ]],DC[Code Project],0),-3),"")</f>
        <v/>
      </c>
      <c r="C858" s="89"/>
      <c r="D858" s="89"/>
      <c r="E858" s="89"/>
      <c r="F858" s="89"/>
      <c r="G858" s="89"/>
      <c r="H858" s="89"/>
      <c r="I858" s="93"/>
      <c r="J858" s="93"/>
      <c r="K858" s="93"/>
      <c r="L858" s="93"/>
      <c r="M858" s="94">
        <f>I858+J858+K858+MYCS8[[#This Row],[Non contractual commitments]]</f>
        <v>0</v>
      </c>
      <c r="N858" s="93"/>
      <c r="O858" s="93"/>
      <c r="P858" s="93"/>
      <c r="Q858" s="93"/>
      <c r="R858" s="93"/>
      <c r="S858" s="89"/>
      <c r="T858" s="89"/>
      <c r="U858" s="96"/>
    </row>
    <row r="859" spans="1:21" ht="21" x14ac:dyDescent="0.45">
      <c r="A859" s="89"/>
      <c r="B859" s="90" t="str">
        <f ca="1">IFERROR(OFFSET(DC[[#Headers],[Code Project]],MATCH(MYCS8[[#This Row],[Project Code and Name ]],DC[Code Project],0),-3),"")</f>
        <v/>
      </c>
      <c r="C859" s="89"/>
      <c r="D859" s="89"/>
      <c r="E859" s="89"/>
      <c r="F859" s="89"/>
      <c r="G859" s="89"/>
      <c r="H859" s="89"/>
      <c r="I859" s="93"/>
      <c r="J859" s="93"/>
      <c r="K859" s="93"/>
      <c r="L859" s="93"/>
      <c r="M859" s="94">
        <f>I859+J859+K859+MYCS8[[#This Row],[Non contractual commitments]]</f>
        <v>0</v>
      </c>
      <c r="N859" s="93"/>
      <c r="O859" s="93"/>
      <c r="P859" s="93"/>
      <c r="Q859" s="93"/>
      <c r="R859" s="93"/>
      <c r="S859" s="89"/>
      <c r="T859" s="89"/>
      <c r="U859" s="96"/>
    </row>
    <row r="860" spans="1:21" ht="21" x14ac:dyDescent="0.45">
      <c r="A860" s="89"/>
      <c r="B860" s="90" t="str">
        <f ca="1">IFERROR(OFFSET(DC[[#Headers],[Code Project]],MATCH(MYCS8[[#This Row],[Project Code and Name ]],DC[Code Project],0),-3),"")</f>
        <v/>
      </c>
      <c r="C860" s="89"/>
      <c r="D860" s="89"/>
      <c r="E860" s="89"/>
      <c r="F860" s="89"/>
      <c r="G860" s="89"/>
      <c r="H860" s="89"/>
      <c r="I860" s="93"/>
      <c r="J860" s="93"/>
      <c r="K860" s="93"/>
      <c r="L860" s="93"/>
      <c r="M860" s="94">
        <f>I860+J860+K860+MYCS8[[#This Row],[Non contractual commitments]]</f>
        <v>0</v>
      </c>
      <c r="N860" s="93"/>
      <c r="O860" s="93"/>
      <c r="P860" s="93"/>
      <c r="Q860" s="93"/>
      <c r="R860" s="93"/>
      <c r="S860" s="89"/>
      <c r="T860" s="89"/>
      <c r="U860" s="96"/>
    </row>
    <row r="861" spans="1:21" ht="21" x14ac:dyDescent="0.45">
      <c r="A861" s="89"/>
      <c r="B861" s="90" t="str">
        <f ca="1">IFERROR(OFFSET(DC[[#Headers],[Code Project]],MATCH(MYCS8[[#This Row],[Project Code and Name ]],DC[Code Project],0),-3),"")</f>
        <v/>
      </c>
      <c r="C861" s="89"/>
      <c r="D861" s="89"/>
      <c r="E861" s="89"/>
      <c r="F861" s="89"/>
      <c r="G861" s="89"/>
      <c r="H861" s="89"/>
      <c r="I861" s="93"/>
      <c r="J861" s="93"/>
      <c r="K861" s="93"/>
      <c r="L861" s="93"/>
      <c r="M861" s="94">
        <f>I861+J861+K861+MYCS8[[#This Row],[Non contractual commitments]]</f>
        <v>0</v>
      </c>
      <c r="N861" s="93"/>
      <c r="O861" s="93"/>
      <c r="P861" s="93"/>
      <c r="Q861" s="93"/>
      <c r="R861" s="93"/>
      <c r="S861" s="89"/>
      <c r="T861" s="89"/>
      <c r="U861" s="96"/>
    </row>
    <row r="862" spans="1:21" ht="21" x14ac:dyDescent="0.45">
      <c r="A862" s="89"/>
      <c r="B862" s="90" t="str">
        <f ca="1">IFERROR(OFFSET(DC[[#Headers],[Code Project]],MATCH(MYCS8[[#This Row],[Project Code and Name ]],DC[Code Project],0),-3),"")</f>
        <v/>
      </c>
      <c r="C862" s="89"/>
      <c r="D862" s="89"/>
      <c r="E862" s="89"/>
      <c r="F862" s="89"/>
      <c r="G862" s="89"/>
      <c r="H862" s="89"/>
      <c r="I862" s="93"/>
      <c r="J862" s="93"/>
      <c r="K862" s="93"/>
      <c r="L862" s="93"/>
      <c r="M862" s="94">
        <f>I862+J862+K862+MYCS8[[#This Row],[Non contractual commitments]]</f>
        <v>0</v>
      </c>
      <c r="N862" s="93"/>
      <c r="O862" s="93"/>
      <c r="P862" s="93"/>
      <c r="Q862" s="93"/>
      <c r="R862" s="93"/>
      <c r="S862" s="89"/>
      <c r="T862" s="89"/>
      <c r="U862" s="96"/>
    </row>
    <row r="863" spans="1:21" ht="21" x14ac:dyDescent="0.45">
      <c r="A863" s="89"/>
      <c r="B863" s="90" t="str">
        <f ca="1">IFERROR(OFFSET(DC[[#Headers],[Code Project]],MATCH(MYCS8[[#This Row],[Project Code and Name ]],DC[Code Project],0),-3),"")</f>
        <v/>
      </c>
      <c r="C863" s="89"/>
      <c r="D863" s="89"/>
      <c r="E863" s="89"/>
      <c r="F863" s="89"/>
      <c r="G863" s="89"/>
      <c r="H863" s="89"/>
      <c r="I863" s="93"/>
      <c r="J863" s="93"/>
      <c r="K863" s="93"/>
      <c r="L863" s="93"/>
      <c r="M863" s="94">
        <f>I863+J863+K863+MYCS8[[#This Row],[Non contractual commitments]]</f>
        <v>0</v>
      </c>
      <c r="N863" s="93"/>
      <c r="O863" s="93"/>
      <c r="P863" s="93"/>
      <c r="Q863" s="93"/>
      <c r="R863" s="93"/>
      <c r="S863" s="89"/>
      <c r="T863" s="89"/>
      <c r="U863" s="96"/>
    </row>
    <row r="864" spans="1:21" ht="21" x14ac:dyDescent="0.45">
      <c r="A864" s="89"/>
      <c r="B864" s="90" t="str">
        <f ca="1">IFERROR(OFFSET(DC[[#Headers],[Code Project]],MATCH(MYCS8[[#This Row],[Project Code and Name ]],DC[Code Project],0),-3),"")</f>
        <v/>
      </c>
      <c r="C864" s="89"/>
      <c r="D864" s="89"/>
      <c r="E864" s="89"/>
      <c r="F864" s="89"/>
      <c r="G864" s="89"/>
      <c r="H864" s="89"/>
      <c r="I864" s="93"/>
      <c r="J864" s="93"/>
      <c r="K864" s="93"/>
      <c r="L864" s="93"/>
      <c r="M864" s="94">
        <f>I864+J864+K864+MYCS8[[#This Row],[Non contractual commitments]]</f>
        <v>0</v>
      </c>
      <c r="N864" s="93"/>
      <c r="O864" s="93"/>
      <c r="P864" s="93"/>
      <c r="Q864" s="93"/>
      <c r="R864" s="93"/>
      <c r="S864" s="89"/>
      <c r="T864" s="89"/>
      <c r="U864" s="96"/>
    </row>
    <row r="865" spans="1:21" ht="21" x14ac:dyDescent="0.45">
      <c r="A865" s="89"/>
      <c r="B865" s="90" t="str">
        <f ca="1">IFERROR(OFFSET(DC[[#Headers],[Code Project]],MATCH(MYCS8[[#This Row],[Project Code and Name ]],DC[Code Project],0),-3),"")</f>
        <v/>
      </c>
      <c r="C865" s="89"/>
      <c r="D865" s="89"/>
      <c r="E865" s="89"/>
      <c r="F865" s="89"/>
      <c r="G865" s="89"/>
      <c r="H865" s="89"/>
      <c r="I865" s="93"/>
      <c r="J865" s="93"/>
      <c r="K865" s="93"/>
      <c r="L865" s="93"/>
      <c r="M865" s="94">
        <f>I865+J865+K865+MYCS8[[#This Row],[Non contractual commitments]]</f>
        <v>0</v>
      </c>
      <c r="N865" s="93"/>
      <c r="O865" s="93"/>
      <c r="P865" s="93"/>
      <c r="Q865" s="93"/>
      <c r="R865" s="93"/>
      <c r="S865" s="89"/>
      <c r="T865" s="89"/>
      <c r="U865" s="96"/>
    </row>
    <row r="866" spans="1:21" ht="21" x14ac:dyDescent="0.45">
      <c r="A866" s="89"/>
      <c r="B866" s="90" t="str">
        <f ca="1">IFERROR(OFFSET(DC[[#Headers],[Code Project]],MATCH(MYCS8[[#This Row],[Project Code and Name ]],DC[Code Project],0),-3),"")</f>
        <v/>
      </c>
      <c r="C866" s="89"/>
      <c r="D866" s="89"/>
      <c r="E866" s="89"/>
      <c r="F866" s="89"/>
      <c r="G866" s="89"/>
      <c r="H866" s="89"/>
      <c r="I866" s="93"/>
      <c r="J866" s="93"/>
      <c r="K866" s="93"/>
      <c r="L866" s="93"/>
      <c r="M866" s="94">
        <f>I866+J866+K866+MYCS8[[#This Row],[Non contractual commitments]]</f>
        <v>0</v>
      </c>
      <c r="N866" s="93"/>
      <c r="O866" s="93"/>
      <c r="P866" s="93"/>
      <c r="Q866" s="93"/>
      <c r="R866" s="93"/>
      <c r="S866" s="89"/>
      <c r="T866" s="89"/>
      <c r="U866" s="96"/>
    </row>
    <row r="867" spans="1:21" ht="21" x14ac:dyDescent="0.45">
      <c r="A867" s="89"/>
      <c r="B867" s="90" t="str">
        <f ca="1">IFERROR(OFFSET(DC[[#Headers],[Code Project]],MATCH(MYCS8[[#This Row],[Project Code and Name ]],DC[Code Project],0),-3),"")</f>
        <v/>
      </c>
      <c r="C867" s="89"/>
      <c r="D867" s="89"/>
      <c r="E867" s="89"/>
      <c r="F867" s="89"/>
      <c r="G867" s="89"/>
      <c r="H867" s="89"/>
      <c r="I867" s="93"/>
      <c r="J867" s="93"/>
      <c r="K867" s="93"/>
      <c r="L867" s="93"/>
      <c r="M867" s="94">
        <f>I867+J867+K867+MYCS8[[#This Row],[Non contractual commitments]]</f>
        <v>0</v>
      </c>
      <c r="N867" s="93"/>
      <c r="O867" s="93"/>
      <c r="P867" s="93"/>
      <c r="Q867" s="93"/>
      <c r="R867" s="93"/>
      <c r="S867" s="89"/>
      <c r="T867" s="89"/>
      <c r="U867" s="96"/>
    </row>
    <row r="868" spans="1:21" ht="21" x14ac:dyDescent="0.45">
      <c r="A868" s="89"/>
      <c r="B868" s="90" t="str">
        <f ca="1">IFERROR(OFFSET(DC[[#Headers],[Code Project]],MATCH(MYCS8[[#This Row],[Project Code and Name ]],DC[Code Project],0),-3),"")</f>
        <v/>
      </c>
      <c r="C868" s="89"/>
      <c r="D868" s="89"/>
      <c r="E868" s="89"/>
      <c r="F868" s="89"/>
      <c r="G868" s="89"/>
      <c r="H868" s="89"/>
      <c r="I868" s="93"/>
      <c r="J868" s="93"/>
      <c r="K868" s="93"/>
      <c r="L868" s="93"/>
      <c r="M868" s="94">
        <f>I868+J868+K868+MYCS8[[#This Row],[Non contractual commitments]]</f>
        <v>0</v>
      </c>
      <c r="N868" s="93"/>
      <c r="O868" s="93"/>
      <c r="P868" s="93"/>
      <c r="Q868" s="93"/>
      <c r="R868" s="93"/>
      <c r="S868" s="89"/>
      <c r="T868" s="89"/>
      <c r="U868" s="96"/>
    </row>
    <row r="869" spans="1:21" ht="21" x14ac:dyDescent="0.45">
      <c r="A869" s="89"/>
      <c r="B869" s="90" t="str">
        <f ca="1">IFERROR(OFFSET(DC[[#Headers],[Code Project]],MATCH(MYCS8[[#This Row],[Project Code and Name ]],DC[Code Project],0),-3),"")</f>
        <v/>
      </c>
      <c r="C869" s="89"/>
      <c r="D869" s="89"/>
      <c r="E869" s="89"/>
      <c r="F869" s="89"/>
      <c r="G869" s="89"/>
      <c r="H869" s="89"/>
      <c r="I869" s="93"/>
      <c r="J869" s="93"/>
      <c r="K869" s="93"/>
      <c r="L869" s="93"/>
      <c r="M869" s="94">
        <f>I869+J869+K869+MYCS8[[#This Row],[Non contractual commitments]]</f>
        <v>0</v>
      </c>
      <c r="N869" s="93"/>
      <c r="O869" s="93"/>
      <c r="P869" s="93"/>
      <c r="Q869" s="93"/>
      <c r="R869" s="93"/>
      <c r="S869" s="89"/>
      <c r="T869" s="89"/>
      <c r="U869" s="96"/>
    </row>
    <row r="870" spans="1:21" ht="21" x14ac:dyDescent="0.45">
      <c r="A870" s="89"/>
      <c r="B870" s="90" t="str">
        <f ca="1">IFERROR(OFFSET(DC[[#Headers],[Code Project]],MATCH(MYCS8[[#This Row],[Project Code and Name ]],DC[Code Project],0),-3),"")</f>
        <v/>
      </c>
      <c r="C870" s="89"/>
      <c r="D870" s="89"/>
      <c r="E870" s="89"/>
      <c r="F870" s="89"/>
      <c r="G870" s="89"/>
      <c r="H870" s="89"/>
      <c r="I870" s="93"/>
      <c r="J870" s="93"/>
      <c r="K870" s="93"/>
      <c r="L870" s="93"/>
      <c r="M870" s="94">
        <f>I870+J870+K870+MYCS8[[#This Row],[Non contractual commitments]]</f>
        <v>0</v>
      </c>
      <c r="N870" s="93"/>
      <c r="O870" s="93"/>
      <c r="P870" s="93"/>
      <c r="Q870" s="93"/>
      <c r="R870" s="93"/>
      <c r="S870" s="89"/>
      <c r="T870" s="89"/>
      <c r="U870" s="96"/>
    </row>
    <row r="871" spans="1:21" ht="21" x14ac:dyDescent="0.45">
      <c r="A871" s="89"/>
      <c r="B871" s="90" t="str">
        <f ca="1">IFERROR(OFFSET(DC[[#Headers],[Code Project]],MATCH(MYCS8[[#This Row],[Project Code and Name ]],DC[Code Project],0),-3),"")</f>
        <v/>
      </c>
      <c r="C871" s="89"/>
      <c r="D871" s="89"/>
      <c r="E871" s="89"/>
      <c r="F871" s="89"/>
      <c r="G871" s="89"/>
      <c r="H871" s="89"/>
      <c r="I871" s="93"/>
      <c r="J871" s="93"/>
      <c r="K871" s="93"/>
      <c r="L871" s="93"/>
      <c r="M871" s="94">
        <f>I871+J871+K871+MYCS8[[#This Row],[Non contractual commitments]]</f>
        <v>0</v>
      </c>
      <c r="N871" s="93"/>
      <c r="O871" s="93"/>
      <c r="P871" s="93"/>
      <c r="Q871" s="93"/>
      <c r="R871" s="93"/>
      <c r="S871" s="89"/>
      <c r="T871" s="89"/>
      <c r="U871" s="96"/>
    </row>
    <row r="872" spans="1:21" ht="21" x14ac:dyDescent="0.45">
      <c r="A872" s="89"/>
      <c r="B872" s="90" t="str">
        <f ca="1">IFERROR(OFFSET(DC[[#Headers],[Code Project]],MATCH(MYCS8[[#This Row],[Project Code and Name ]],DC[Code Project],0),-3),"")</f>
        <v/>
      </c>
      <c r="C872" s="89"/>
      <c r="D872" s="89"/>
      <c r="E872" s="89"/>
      <c r="F872" s="89"/>
      <c r="G872" s="89"/>
      <c r="H872" s="89"/>
      <c r="I872" s="93"/>
      <c r="J872" s="93"/>
      <c r="K872" s="93"/>
      <c r="L872" s="93"/>
      <c r="M872" s="94">
        <f>I872+J872+K872+MYCS8[[#This Row],[Non contractual commitments]]</f>
        <v>0</v>
      </c>
      <c r="N872" s="93"/>
      <c r="O872" s="93"/>
      <c r="P872" s="93"/>
      <c r="Q872" s="93"/>
      <c r="R872" s="93"/>
      <c r="S872" s="89"/>
      <c r="T872" s="89"/>
      <c r="U872" s="96"/>
    </row>
    <row r="873" spans="1:21" ht="21" x14ac:dyDescent="0.45">
      <c r="A873" s="89"/>
      <c r="B873" s="90" t="str">
        <f ca="1">IFERROR(OFFSET(DC[[#Headers],[Code Project]],MATCH(MYCS8[[#This Row],[Project Code and Name ]],DC[Code Project],0),-3),"")</f>
        <v/>
      </c>
      <c r="C873" s="89"/>
      <c r="D873" s="89"/>
      <c r="E873" s="89"/>
      <c r="F873" s="89"/>
      <c r="G873" s="89"/>
      <c r="H873" s="89"/>
      <c r="I873" s="93"/>
      <c r="J873" s="93"/>
      <c r="K873" s="93"/>
      <c r="L873" s="93"/>
      <c r="M873" s="94">
        <f>I873+J873+K873+MYCS8[[#This Row],[Non contractual commitments]]</f>
        <v>0</v>
      </c>
      <c r="N873" s="93"/>
      <c r="O873" s="93"/>
      <c r="P873" s="93"/>
      <c r="Q873" s="93"/>
      <c r="R873" s="93"/>
      <c r="S873" s="89"/>
      <c r="T873" s="89"/>
      <c r="U873" s="96"/>
    </row>
    <row r="874" spans="1:21" ht="21" x14ac:dyDescent="0.45">
      <c r="A874" s="89"/>
      <c r="B874" s="90" t="str">
        <f ca="1">IFERROR(OFFSET(DC[[#Headers],[Code Project]],MATCH(MYCS8[[#This Row],[Project Code and Name ]],DC[Code Project],0),-3),"")</f>
        <v/>
      </c>
      <c r="C874" s="89"/>
      <c r="D874" s="89"/>
      <c r="E874" s="89"/>
      <c r="F874" s="89"/>
      <c r="G874" s="89"/>
      <c r="H874" s="89"/>
      <c r="I874" s="93"/>
      <c r="J874" s="93"/>
      <c r="K874" s="93"/>
      <c r="L874" s="93"/>
      <c r="M874" s="94">
        <f>I874+J874+K874+MYCS8[[#This Row],[Non contractual commitments]]</f>
        <v>0</v>
      </c>
      <c r="N874" s="93"/>
      <c r="O874" s="93"/>
      <c r="P874" s="93"/>
      <c r="Q874" s="93"/>
      <c r="R874" s="93"/>
      <c r="S874" s="89"/>
      <c r="T874" s="89"/>
      <c r="U874" s="96"/>
    </row>
    <row r="875" spans="1:21" ht="21" x14ac:dyDescent="0.45">
      <c r="A875" s="89"/>
      <c r="B875" s="90" t="str">
        <f ca="1">IFERROR(OFFSET(DC[[#Headers],[Code Project]],MATCH(MYCS8[[#This Row],[Project Code and Name ]],DC[Code Project],0),-3),"")</f>
        <v/>
      </c>
      <c r="C875" s="89"/>
      <c r="D875" s="89"/>
      <c r="E875" s="89"/>
      <c r="F875" s="89"/>
      <c r="G875" s="89"/>
      <c r="H875" s="89"/>
      <c r="I875" s="93"/>
      <c r="J875" s="93"/>
      <c r="K875" s="93"/>
      <c r="L875" s="93"/>
      <c r="M875" s="94">
        <f>I875+J875+K875+MYCS8[[#This Row],[Non contractual commitments]]</f>
        <v>0</v>
      </c>
      <c r="N875" s="93"/>
      <c r="O875" s="93"/>
      <c r="P875" s="93"/>
      <c r="Q875" s="93"/>
      <c r="R875" s="93"/>
      <c r="S875" s="89"/>
      <c r="T875" s="89"/>
      <c r="U875" s="96"/>
    </row>
    <row r="876" spans="1:21" ht="21" x14ac:dyDescent="0.45">
      <c r="A876" s="89"/>
      <c r="B876" s="90" t="str">
        <f ca="1">IFERROR(OFFSET(DC[[#Headers],[Code Project]],MATCH(MYCS8[[#This Row],[Project Code and Name ]],DC[Code Project],0),-3),"")</f>
        <v/>
      </c>
      <c r="C876" s="89"/>
      <c r="D876" s="89"/>
      <c r="E876" s="89"/>
      <c r="F876" s="89"/>
      <c r="G876" s="89"/>
      <c r="H876" s="89"/>
      <c r="I876" s="93"/>
      <c r="J876" s="93"/>
      <c r="K876" s="93"/>
      <c r="L876" s="93"/>
      <c r="M876" s="94">
        <f>I876+J876+K876+MYCS8[[#This Row],[Non contractual commitments]]</f>
        <v>0</v>
      </c>
      <c r="N876" s="93"/>
      <c r="O876" s="93"/>
      <c r="P876" s="93"/>
      <c r="Q876" s="93"/>
      <c r="R876" s="93"/>
      <c r="S876" s="89"/>
      <c r="T876" s="89"/>
      <c r="U876" s="96"/>
    </row>
    <row r="877" spans="1:21" ht="21" x14ac:dyDescent="0.45">
      <c r="A877" s="89"/>
      <c r="B877" s="90" t="str">
        <f ca="1">IFERROR(OFFSET(DC[[#Headers],[Code Project]],MATCH(MYCS8[[#This Row],[Project Code and Name ]],DC[Code Project],0),-3),"")</f>
        <v/>
      </c>
      <c r="C877" s="89"/>
      <c r="D877" s="89"/>
      <c r="E877" s="89"/>
      <c r="F877" s="89"/>
      <c r="G877" s="89"/>
      <c r="H877" s="89"/>
      <c r="I877" s="93"/>
      <c r="J877" s="93"/>
      <c r="K877" s="93"/>
      <c r="L877" s="93"/>
      <c r="M877" s="94">
        <f>I877+J877+K877+MYCS8[[#This Row],[Non contractual commitments]]</f>
        <v>0</v>
      </c>
      <c r="N877" s="93"/>
      <c r="O877" s="93"/>
      <c r="P877" s="93"/>
      <c r="Q877" s="93"/>
      <c r="R877" s="93"/>
      <c r="S877" s="89"/>
      <c r="T877" s="89"/>
      <c r="U877" s="96"/>
    </row>
    <row r="878" spans="1:21" ht="21" x14ac:dyDescent="0.45">
      <c r="A878" s="89"/>
      <c r="B878" s="90" t="str">
        <f ca="1">IFERROR(OFFSET(DC[[#Headers],[Code Project]],MATCH(MYCS8[[#This Row],[Project Code and Name ]],DC[Code Project],0),-3),"")</f>
        <v/>
      </c>
      <c r="C878" s="89"/>
      <c r="D878" s="89"/>
      <c r="E878" s="89"/>
      <c r="F878" s="89"/>
      <c r="G878" s="89"/>
      <c r="H878" s="89"/>
      <c r="I878" s="93"/>
      <c r="J878" s="93"/>
      <c r="K878" s="93"/>
      <c r="L878" s="93"/>
      <c r="M878" s="94">
        <f>I878+J878+K878+MYCS8[[#This Row],[Non contractual commitments]]</f>
        <v>0</v>
      </c>
      <c r="N878" s="93"/>
      <c r="O878" s="93"/>
      <c r="P878" s="93"/>
      <c r="Q878" s="93"/>
      <c r="R878" s="93"/>
      <c r="S878" s="89"/>
      <c r="T878" s="89"/>
      <c r="U878" s="96"/>
    </row>
    <row r="879" spans="1:21" ht="21" x14ac:dyDescent="0.45">
      <c r="A879" s="89"/>
      <c r="B879" s="90" t="str">
        <f ca="1">IFERROR(OFFSET(DC[[#Headers],[Code Project]],MATCH(MYCS8[[#This Row],[Project Code and Name ]],DC[Code Project],0),-3),"")</f>
        <v/>
      </c>
      <c r="C879" s="89"/>
      <c r="D879" s="89"/>
      <c r="E879" s="89"/>
      <c r="F879" s="89"/>
      <c r="G879" s="89"/>
      <c r="H879" s="89"/>
      <c r="I879" s="93"/>
      <c r="J879" s="93"/>
      <c r="K879" s="93"/>
      <c r="L879" s="93"/>
      <c r="M879" s="94">
        <f>I879+J879+K879+MYCS8[[#This Row],[Non contractual commitments]]</f>
        <v>0</v>
      </c>
      <c r="N879" s="93"/>
      <c r="O879" s="93"/>
      <c r="P879" s="93"/>
      <c r="Q879" s="93"/>
      <c r="R879" s="93"/>
      <c r="S879" s="89"/>
      <c r="T879" s="89"/>
      <c r="U879" s="96"/>
    </row>
    <row r="880" spans="1:21" ht="21" x14ac:dyDescent="0.45">
      <c r="A880" s="89"/>
      <c r="B880" s="90" t="str">
        <f ca="1">IFERROR(OFFSET(DC[[#Headers],[Code Project]],MATCH(MYCS8[[#This Row],[Project Code and Name ]],DC[Code Project],0),-3),"")</f>
        <v/>
      </c>
      <c r="C880" s="89"/>
      <c r="D880" s="89"/>
      <c r="E880" s="89"/>
      <c r="F880" s="89"/>
      <c r="G880" s="89"/>
      <c r="H880" s="89"/>
      <c r="I880" s="93"/>
      <c r="J880" s="93"/>
      <c r="K880" s="93"/>
      <c r="L880" s="93"/>
      <c r="M880" s="94">
        <f>I880+J880+K880+MYCS8[[#This Row],[Non contractual commitments]]</f>
        <v>0</v>
      </c>
      <c r="N880" s="93"/>
      <c r="O880" s="93"/>
      <c r="P880" s="93"/>
      <c r="Q880" s="93"/>
      <c r="R880" s="93"/>
      <c r="S880" s="89"/>
      <c r="T880" s="89"/>
      <c r="U880" s="96"/>
    </row>
    <row r="881" spans="1:21" ht="21" x14ac:dyDescent="0.45">
      <c r="A881" s="89"/>
      <c r="B881" s="90" t="str">
        <f ca="1">IFERROR(OFFSET(DC[[#Headers],[Code Project]],MATCH(MYCS8[[#This Row],[Project Code and Name ]],DC[Code Project],0),-3),"")</f>
        <v/>
      </c>
      <c r="C881" s="89"/>
      <c r="D881" s="89"/>
      <c r="E881" s="89"/>
      <c r="F881" s="89"/>
      <c r="G881" s="89"/>
      <c r="H881" s="89"/>
      <c r="I881" s="93"/>
      <c r="J881" s="93"/>
      <c r="K881" s="93"/>
      <c r="L881" s="93"/>
      <c r="M881" s="94">
        <f>I881+J881+K881+MYCS8[[#This Row],[Non contractual commitments]]</f>
        <v>0</v>
      </c>
      <c r="N881" s="93"/>
      <c r="O881" s="93"/>
      <c r="P881" s="93"/>
      <c r="Q881" s="93"/>
      <c r="R881" s="93"/>
      <c r="S881" s="89"/>
      <c r="T881" s="89"/>
      <c r="U881" s="96"/>
    </row>
    <row r="882" spans="1:21" ht="21" x14ac:dyDescent="0.45">
      <c r="A882" s="89"/>
      <c r="B882" s="90" t="str">
        <f ca="1">IFERROR(OFFSET(DC[[#Headers],[Code Project]],MATCH(MYCS8[[#This Row],[Project Code and Name ]],DC[Code Project],0),-3),"")</f>
        <v/>
      </c>
      <c r="C882" s="89"/>
      <c r="D882" s="89"/>
      <c r="E882" s="89"/>
      <c r="F882" s="89"/>
      <c r="G882" s="89"/>
      <c r="H882" s="89"/>
      <c r="I882" s="93"/>
      <c r="J882" s="93"/>
      <c r="K882" s="93"/>
      <c r="L882" s="93"/>
      <c r="M882" s="94">
        <f>I882+J882+K882+MYCS8[[#This Row],[Non contractual commitments]]</f>
        <v>0</v>
      </c>
      <c r="N882" s="93"/>
      <c r="O882" s="93"/>
      <c r="P882" s="93"/>
      <c r="Q882" s="93"/>
      <c r="R882" s="93"/>
      <c r="S882" s="89"/>
      <c r="T882" s="89"/>
      <c r="U882" s="96"/>
    </row>
    <row r="883" spans="1:21" ht="21" x14ac:dyDescent="0.45">
      <c r="A883" s="89"/>
      <c r="B883" s="90" t="str">
        <f ca="1">IFERROR(OFFSET(DC[[#Headers],[Code Project]],MATCH(MYCS8[[#This Row],[Project Code and Name ]],DC[Code Project],0),-3),"")</f>
        <v/>
      </c>
      <c r="C883" s="89"/>
      <c r="D883" s="89"/>
      <c r="E883" s="89"/>
      <c r="F883" s="89"/>
      <c r="G883" s="89"/>
      <c r="H883" s="89"/>
      <c r="I883" s="93"/>
      <c r="J883" s="93"/>
      <c r="K883" s="93"/>
      <c r="L883" s="93"/>
      <c r="M883" s="94">
        <f>I883+J883+K883+MYCS8[[#This Row],[Non contractual commitments]]</f>
        <v>0</v>
      </c>
      <c r="N883" s="93"/>
      <c r="O883" s="93"/>
      <c r="P883" s="93"/>
      <c r="Q883" s="93"/>
      <c r="R883" s="93"/>
      <c r="S883" s="89"/>
      <c r="T883" s="89"/>
      <c r="U883" s="96"/>
    </row>
    <row r="884" spans="1:21" ht="21" x14ac:dyDescent="0.45">
      <c r="A884" s="89"/>
      <c r="B884" s="90" t="str">
        <f ca="1">IFERROR(OFFSET(DC[[#Headers],[Code Project]],MATCH(MYCS8[[#This Row],[Project Code and Name ]],DC[Code Project],0),-3),"")</f>
        <v/>
      </c>
      <c r="C884" s="89"/>
      <c r="D884" s="89"/>
      <c r="E884" s="89"/>
      <c r="F884" s="89"/>
      <c r="G884" s="89"/>
      <c r="H884" s="89"/>
      <c r="I884" s="93"/>
      <c r="J884" s="93"/>
      <c r="K884" s="93"/>
      <c r="L884" s="93"/>
      <c r="M884" s="94">
        <f>I884+J884+K884+MYCS8[[#This Row],[Non contractual commitments]]</f>
        <v>0</v>
      </c>
      <c r="N884" s="93"/>
      <c r="O884" s="93"/>
      <c r="P884" s="93"/>
      <c r="Q884" s="93"/>
      <c r="R884" s="93"/>
      <c r="S884" s="89"/>
      <c r="T884" s="89"/>
      <c r="U884" s="96"/>
    </row>
    <row r="885" spans="1:21" ht="21" x14ac:dyDescent="0.45">
      <c r="A885" s="89"/>
      <c r="B885" s="90" t="str">
        <f ca="1">IFERROR(OFFSET(DC[[#Headers],[Code Project]],MATCH(MYCS8[[#This Row],[Project Code and Name ]],DC[Code Project],0),-3),"")</f>
        <v/>
      </c>
      <c r="C885" s="89"/>
      <c r="D885" s="89"/>
      <c r="E885" s="89"/>
      <c r="F885" s="89"/>
      <c r="G885" s="89"/>
      <c r="H885" s="89"/>
      <c r="I885" s="93"/>
      <c r="J885" s="93"/>
      <c r="K885" s="93"/>
      <c r="L885" s="93"/>
      <c r="M885" s="94">
        <f>I885+J885+K885+MYCS8[[#This Row],[Non contractual commitments]]</f>
        <v>0</v>
      </c>
      <c r="N885" s="93"/>
      <c r="O885" s="93"/>
      <c r="P885" s="93"/>
      <c r="Q885" s="93"/>
      <c r="R885" s="93"/>
      <c r="S885" s="89"/>
      <c r="T885" s="89"/>
      <c r="U885" s="96"/>
    </row>
    <row r="886" spans="1:21" ht="21" x14ac:dyDescent="0.45">
      <c r="A886" s="89"/>
      <c r="B886" s="90" t="str">
        <f ca="1">IFERROR(OFFSET(DC[[#Headers],[Code Project]],MATCH(MYCS8[[#This Row],[Project Code and Name ]],DC[Code Project],0),-3),"")</f>
        <v/>
      </c>
      <c r="C886" s="89"/>
      <c r="D886" s="89"/>
      <c r="E886" s="89"/>
      <c r="F886" s="89"/>
      <c r="G886" s="89"/>
      <c r="H886" s="89"/>
      <c r="I886" s="93"/>
      <c r="J886" s="93"/>
      <c r="K886" s="93"/>
      <c r="L886" s="93"/>
      <c r="M886" s="94">
        <f>I886+J886+K886+MYCS8[[#This Row],[Non contractual commitments]]</f>
        <v>0</v>
      </c>
      <c r="N886" s="93"/>
      <c r="O886" s="93"/>
      <c r="P886" s="93"/>
      <c r="Q886" s="93"/>
      <c r="R886" s="93"/>
      <c r="S886" s="89"/>
      <c r="T886" s="89"/>
      <c r="U886" s="96"/>
    </row>
    <row r="887" spans="1:21" ht="21" x14ac:dyDescent="0.45">
      <c r="A887" s="89"/>
      <c r="B887" s="90" t="str">
        <f ca="1">IFERROR(OFFSET(DC[[#Headers],[Code Project]],MATCH(MYCS8[[#This Row],[Project Code and Name ]],DC[Code Project],0),-3),"")</f>
        <v/>
      </c>
      <c r="C887" s="89"/>
      <c r="D887" s="89"/>
      <c r="E887" s="89"/>
      <c r="F887" s="89"/>
      <c r="G887" s="89"/>
      <c r="H887" s="89"/>
      <c r="I887" s="93"/>
      <c r="J887" s="93"/>
      <c r="K887" s="93"/>
      <c r="L887" s="93"/>
      <c r="M887" s="94">
        <f>I887+J887+K887+MYCS8[[#This Row],[Non contractual commitments]]</f>
        <v>0</v>
      </c>
      <c r="N887" s="93"/>
      <c r="O887" s="93"/>
      <c r="P887" s="93"/>
      <c r="Q887" s="93"/>
      <c r="R887" s="93"/>
      <c r="S887" s="89"/>
      <c r="T887" s="89"/>
      <c r="U887" s="96"/>
    </row>
    <row r="888" spans="1:21" ht="21" x14ac:dyDescent="0.45">
      <c r="A888" s="89"/>
      <c r="B888" s="90" t="str">
        <f ca="1">IFERROR(OFFSET(DC[[#Headers],[Code Project]],MATCH(MYCS8[[#This Row],[Project Code and Name ]],DC[Code Project],0),-3),"")</f>
        <v/>
      </c>
      <c r="C888" s="89"/>
      <c r="D888" s="89"/>
      <c r="E888" s="89"/>
      <c r="F888" s="89"/>
      <c r="G888" s="89"/>
      <c r="H888" s="89"/>
      <c r="I888" s="93"/>
      <c r="J888" s="93"/>
      <c r="K888" s="93"/>
      <c r="L888" s="93"/>
      <c r="M888" s="94">
        <f>I888+J888+K888+MYCS8[[#This Row],[Non contractual commitments]]</f>
        <v>0</v>
      </c>
      <c r="N888" s="93"/>
      <c r="O888" s="93"/>
      <c r="P888" s="93"/>
      <c r="Q888" s="93"/>
      <c r="R888" s="93"/>
      <c r="S888" s="89"/>
      <c r="T888" s="89"/>
      <c r="U888" s="96"/>
    </row>
    <row r="889" spans="1:21" ht="21" x14ac:dyDescent="0.45">
      <c r="A889" s="89"/>
      <c r="B889" s="90" t="str">
        <f ca="1">IFERROR(OFFSET(DC[[#Headers],[Code Project]],MATCH(MYCS8[[#This Row],[Project Code and Name ]],DC[Code Project],0),-3),"")</f>
        <v/>
      </c>
      <c r="C889" s="89"/>
      <c r="D889" s="89"/>
      <c r="E889" s="89"/>
      <c r="F889" s="89"/>
      <c r="G889" s="89"/>
      <c r="H889" s="89"/>
      <c r="I889" s="93"/>
      <c r="J889" s="93"/>
      <c r="K889" s="93"/>
      <c r="L889" s="93"/>
      <c r="M889" s="94">
        <f>I889+J889+K889+MYCS8[[#This Row],[Non contractual commitments]]</f>
        <v>0</v>
      </c>
      <c r="N889" s="93"/>
      <c r="O889" s="93"/>
      <c r="P889" s="93"/>
      <c r="Q889" s="93"/>
      <c r="R889" s="93"/>
      <c r="S889" s="89"/>
      <c r="T889" s="89"/>
      <c r="U889" s="96"/>
    </row>
    <row r="890" spans="1:21" ht="21" x14ac:dyDescent="0.45">
      <c r="A890" s="89"/>
      <c r="B890" s="90" t="str">
        <f ca="1">IFERROR(OFFSET(DC[[#Headers],[Code Project]],MATCH(MYCS8[[#This Row],[Project Code and Name ]],DC[Code Project],0),-3),"")</f>
        <v/>
      </c>
      <c r="C890" s="89"/>
      <c r="D890" s="89"/>
      <c r="E890" s="89"/>
      <c r="F890" s="89"/>
      <c r="G890" s="89"/>
      <c r="H890" s="89"/>
      <c r="I890" s="93"/>
      <c r="J890" s="93"/>
      <c r="K890" s="93"/>
      <c r="L890" s="93"/>
      <c r="M890" s="94">
        <f>I890+J890+K890+MYCS8[[#This Row],[Non contractual commitments]]</f>
        <v>0</v>
      </c>
      <c r="N890" s="93"/>
      <c r="O890" s="93"/>
      <c r="P890" s="93"/>
      <c r="Q890" s="93"/>
      <c r="R890" s="93"/>
      <c r="S890" s="89"/>
      <c r="T890" s="89"/>
      <c r="U890" s="96"/>
    </row>
    <row r="891" spans="1:21" ht="21" x14ac:dyDescent="0.45">
      <c r="A891" s="89"/>
      <c r="B891" s="90" t="str">
        <f ca="1">IFERROR(OFFSET(DC[[#Headers],[Code Project]],MATCH(MYCS8[[#This Row],[Project Code and Name ]],DC[Code Project],0),-3),"")</f>
        <v/>
      </c>
      <c r="C891" s="89"/>
      <c r="D891" s="89"/>
      <c r="E891" s="89"/>
      <c r="F891" s="89"/>
      <c r="G891" s="89"/>
      <c r="H891" s="89"/>
      <c r="I891" s="93"/>
      <c r="J891" s="93"/>
      <c r="K891" s="93"/>
      <c r="L891" s="93"/>
      <c r="M891" s="94">
        <f>I891+J891+K891+MYCS8[[#This Row],[Non contractual commitments]]</f>
        <v>0</v>
      </c>
      <c r="N891" s="93"/>
      <c r="O891" s="93"/>
      <c r="P891" s="93"/>
      <c r="Q891" s="93"/>
      <c r="R891" s="93"/>
      <c r="S891" s="89"/>
      <c r="T891" s="89"/>
      <c r="U891" s="96"/>
    </row>
    <row r="892" spans="1:21" ht="21" x14ac:dyDescent="0.45">
      <c r="A892" s="89"/>
      <c r="B892" s="90" t="str">
        <f ca="1">IFERROR(OFFSET(DC[[#Headers],[Code Project]],MATCH(MYCS8[[#This Row],[Project Code and Name ]],DC[Code Project],0),-3),"")</f>
        <v/>
      </c>
      <c r="C892" s="89"/>
      <c r="D892" s="89"/>
      <c r="E892" s="89"/>
      <c r="F892" s="89"/>
      <c r="G892" s="89"/>
      <c r="H892" s="89"/>
      <c r="I892" s="93"/>
      <c r="J892" s="93"/>
      <c r="K892" s="93"/>
      <c r="L892" s="93"/>
      <c r="M892" s="94">
        <f>I892+J892+K892+MYCS8[[#This Row],[Non contractual commitments]]</f>
        <v>0</v>
      </c>
      <c r="N892" s="93"/>
      <c r="O892" s="93"/>
      <c r="P892" s="93"/>
      <c r="Q892" s="93"/>
      <c r="R892" s="93"/>
      <c r="S892" s="89"/>
      <c r="T892" s="89"/>
      <c r="U892" s="96"/>
    </row>
    <row r="893" spans="1:21" ht="21" x14ac:dyDescent="0.45">
      <c r="A893" s="89"/>
      <c r="B893" s="90" t="str">
        <f ca="1">IFERROR(OFFSET(DC[[#Headers],[Code Project]],MATCH(MYCS8[[#This Row],[Project Code and Name ]],DC[Code Project],0),-3),"")</f>
        <v/>
      </c>
      <c r="C893" s="89"/>
      <c r="D893" s="89"/>
      <c r="E893" s="89"/>
      <c r="F893" s="89"/>
      <c r="G893" s="89"/>
      <c r="H893" s="89"/>
      <c r="I893" s="93"/>
      <c r="J893" s="93"/>
      <c r="K893" s="93"/>
      <c r="L893" s="93"/>
      <c r="M893" s="94">
        <f>I893+J893+K893+MYCS8[[#This Row],[Non contractual commitments]]</f>
        <v>0</v>
      </c>
      <c r="N893" s="93"/>
      <c r="O893" s="93"/>
      <c r="P893" s="93"/>
      <c r="Q893" s="93"/>
      <c r="R893" s="93"/>
      <c r="S893" s="89"/>
      <c r="T893" s="89"/>
      <c r="U893" s="96"/>
    </row>
    <row r="894" spans="1:21" ht="21" x14ac:dyDescent="0.45">
      <c r="A894" s="89"/>
      <c r="B894" s="90" t="str">
        <f ca="1">IFERROR(OFFSET(DC[[#Headers],[Code Project]],MATCH(MYCS8[[#This Row],[Project Code and Name ]],DC[Code Project],0),-3),"")</f>
        <v/>
      </c>
      <c r="C894" s="89"/>
      <c r="D894" s="89"/>
      <c r="E894" s="89"/>
      <c r="F894" s="89"/>
      <c r="G894" s="89"/>
      <c r="H894" s="89"/>
      <c r="I894" s="93"/>
      <c r="J894" s="93"/>
      <c r="K894" s="93"/>
      <c r="L894" s="93"/>
      <c r="M894" s="94">
        <f>I894+J894+K894+MYCS8[[#This Row],[Non contractual commitments]]</f>
        <v>0</v>
      </c>
      <c r="N894" s="93"/>
      <c r="O894" s="93"/>
      <c r="P894" s="93"/>
      <c r="Q894" s="93"/>
      <c r="R894" s="93"/>
      <c r="S894" s="89"/>
      <c r="T894" s="89"/>
      <c r="U894" s="96"/>
    </row>
    <row r="895" spans="1:21" ht="21" x14ac:dyDescent="0.45">
      <c r="A895" s="89"/>
      <c r="B895" s="90" t="str">
        <f ca="1">IFERROR(OFFSET(DC[[#Headers],[Code Project]],MATCH(MYCS8[[#This Row],[Project Code and Name ]],DC[Code Project],0),-3),"")</f>
        <v/>
      </c>
      <c r="C895" s="89"/>
      <c r="D895" s="89"/>
      <c r="E895" s="89"/>
      <c r="F895" s="89"/>
      <c r="G895" s="89"/>
      <c r="H895" s="89"/>
      <c r="I895" s="93"/>
      <c r="J895" s="93"/>
      <c r="K895" s="93"/>
      <c r="L895" s="93"/>
      <c r="M895" s="94">
        <f>I895+J895+K895+MYCS8[[#This Row],[Non contractual commitments]]</f>
        <v>0</v>
      </c>
      <c r="N895" s="93"/>
      <c r="O895" s="93"/>
      <c r="P895" s="93"/>
      <c r="Q895" s="93"/>
      <c r="R895" s="93"/>
      <c r="S895" s="89"/>
      <c r="T895" s="89"/>
      <c r="U895" s="96"/>
    </row>
    <row r="896" spans="1:21" ht="21" x14ac:dyDescent="0.45">
      <c r="A896" s="89"/>
      <c r="B896" s="90" t="str">
        <f ca="1">IFERROR(OFFSET(DC[[#Headers],[Code Project]],MATCH(MYCS8[[#This Row],[Project Code and Name ]],DC[Code Project],0),-3),"")</f>
        <v/>
      </c>
      <c r="C896" s="89"/>
      <c r="D896" s="89"/>
      <c r="E896" s="89"/>
      <c r="F896" s="89"/>
      <c r="G896" s="89"/>
      <c r="H896" s="89"/>
      <c r="I896" s="93"/>
      <c r="J896" s="93"/>
      <c r="K896" s="93"/>
      <c r="L896" s="93"/>
      <c r="M896" s="94">
        <f>I896+J896+K896+MYCS8[[#This Row],[Non contractual commitments]]</f>
        <v>0</v>
      </c>
      <c r="N896" s="93"/>
      <c r="O896" s="93"/>
      <c r="P896" s="93"/>
      <c r="Q896" s="93"/>
      <c r="R896" s="93"/>
      <c r="S896" s="89"/>
      <c r="T896" s="89"/>
      <c r="U896" s="96"/>
    </row>
    <row r="897" spans="1:21" ht="21" x14ac:dyDescent="0.45">
      <c r="A897" s="89"/>
      <c r="B897" s="90" t="str">
        <f ca="1">IFERROR(OFFSET(DC[[#Headers],[Code Project]],MATCH(MYCS8[[#This Row],[Project Code and Name ]],DC[Code Project],0),-3),"")</f>
        <v/>
      </c>
      <c r="C897" s="89"/>
      <c r="D897" s="89"/>
      <c r="E897" s="89"/>
      <c r="F897" s="89"/>
      <c r="G897" s="89"/>
      <c r="H897" s="89"/>
      <c r="I897" s="93"/>
      <c r="J897" s="93"/>
      <c r="K897" s="93"/>
      <c r="L897" s="93"/>
      <c r="M897" s="94">
        <f>I897+J897+K897+MYCS8[[#This Row],[Non contractual commitments]]</f>
        <v>0</v>
      </c>
      <c r="N897" s="93"/>
      <c r="O897" s="93"/>
      <c r="P897" s="93"/>
      <c r="Q897" s="93"/>
      <c r="R897" s="93"/>
      <c r="S897" s="89"/>
      <c r="T897" s="89"/>
      <c r="U897" s="96"/>
    </row>
    <row r="898" spans="1:21" ht="21" x14ac:dyDescent="0.45">
      <c r="A898" s="89"/>
      <c r="B898" s="90" t="str">
        <f ca="1">IFERROR(OFFSET(DC[[#Headers],[Code Project]],MATCH(MYCS8[[#This Row],[Project Code and Name ]],DC[Code Project],0),-3),"")</f>
        <v/>
      </c>
      <c r="C898" s="89"/>
      <c r="D898" s="89"/>
      <c r="E898" s="89"/>
      <c r="F898" s="89"/>
      <c r="G898" s="89"/>
      <c r="H898" s="89"/>
      <c r="I898" s="93"/>
      <c r="J898" s="93"/>
      <c r="K898" s="93"/>
      <c r="L898" s="93"/>
      <c r="M898" s="94">
        <f>I898+J898+K898+MYCS8[[#This Row],[Non contractual commitments]]</f>
        <v>0</v>
      </c>
      <c r="N898" s="93"/>
      <c r="O898" s="93"/>
      <c r="P898" s="93"/>
      <c r="Q898" s="93"/>
      <c r="R898" s="93"/>
      <c r="S898" s="89"/>
      <c r="T898" s="89"/>
      <c r="U898" s="96"/>
    </row>
    <row r="899" spans="1:21" ht="21" x14ac:dyDescent="0.45">
      <c r="A899" s="89"/>
      <c r="B899" s="90" t="str">
        <f ca="1">IFERROR(OFFSET(DC[[#Headers],[Code Project]],MATCH(MYCS8[[#This Row],[Project Code and Name ]],DC[Code Project],0),-3),"")</f>
        <v/>
      </c>
      <c r="C899" s="89"/>
      <c r="D899" s="89"/>
      <c r="E899" s="89"/>
      <c r="F899" s="89"/>
      <c r="G899" s="89"/>
      <c r="H899" s="89"/>
      <c r="I899" s="93"/>
      <c r="J899" s="93"/>
      <c r="K899" s="93"/>
      <c r="L899" s="93"/>
      <c r="M899" s="94">
        <f>I899+J899+K899+MYCS8[[#This Row],[Non contractual commitments]]</f>
        <v>0</v>
      </c>
      <c r="N899" s="93"/>
      <c r="O899" s="93"/>
      <c r="P899" s="93"/>
      <c r="Q899" s="93"/>
      <c r="R899" s="93"/>
      <c r="S899" s="89"/>
      <c r="T899" s="89"/>
      <c r="U899" s="96"/>
    </row>
    <row r="900" spans="1:21" ht="21" x14ac:dyDescent="0.45">
      <c r="A900" s="89"/>
      <c r="B900" s="90" t="str">
        <f ca="1">IFERROR(OFFSET(DC[[#Headers],[Code Project]],MATCH(MYCS8[[#This Row],[Project Code and Name ]],DC[Code Project],0),-3),"")</f>
        <v/>
      </c>
      <c r="C900" s="89"/>
      <c r="D900" s="89"/>
      <c r="E900" s="89"/>
      <c r="F900" s="89"/>
      <c r="G900" s="89"/>
      <c r="H900" s="89"/>
      <c r="I900" s="93"/>
      <c r="J900" s="93"/>
      <c r="K900" s="93"/>
      <c r="L900" s="93"/>
      <c r="M900" s="94">
        <f>I900+J900+K900+MYCS8[[#This Row],[Non contractual commitments]]</f>
        <v>0</v>
      </c>
      <c r="N900" s="93"/>
      <c r="O900" s="93"/>
      <c r="P900" s="93"/>
      <c r="Q900" s="93"/>
      <c r="R900" s="93"/>
      <c r="S900" s="89"/>
      <c r="T900" s="89"/>
      <c r="U900" s="96"/>
    </row>
    <row r="901" spans="1:21" ht="21" x14ac:dyDescent="0.45">
      <c r="A901" s="89"/>
      <c r="B901" s="90" t="str">
        <f ca="1">IFERROR(OFFSET(DC[[#Headers],[Code Project]],MATCH(MYCS8[[#This Row],[Project Code and Name ]],DC[Code Project],0),-3),"")</f>
        <v/>
      </c>
      <c r="C901" s="89"/>
      <c r="D901" s="89"/>
      <c r="E901" s="89"/>
      <c r="F901" s="89"/>
      <c r="G901" s="89"/>
      <c r="H901" s="89"/>
      <c r="I901" s="93"/>
      <c r="J901" s="93"/>
      <c r="K901" s="93"/>
      <c r="L901" s="93"/>
      <c r="M901" s="94">
        <f>I901+J901+K901+MYCS8[[#This Row],[Non contractual commitments]]</f>
        <v>0</v>
      </c>
      <c r="N901" s="93"/>
      <c r="O901" s="93"/>
      <c r="P901" s="93"/>
      <c r="Q901" s="93"/>
      <c r="R901" s="93"/>
      <c r="S901" s="89"/>
      <c r="T901" s="89"/>
      <c r="U901" s="96"/>
    </row>
    <row r="902" spans="1:21" ht="21" x14ac:dyDescent="0.45">
      <c r="A902" s="89"/>
      <c r="B902" s="90" t="str">
        <f ca="1">IFERROR(OFFSET(DC[[#Headers],[Code Project]],MATCH(MYCS8[[#This Row],[Project Code and Name ]],DC[Code Project],0),-3),"")</f>
        <v/>
      </c>
      <c r="C902" s="89"/>
      <c r="D902" s="89"/>
      <c r="E902" s="89"/>
      <c r="F902" s="89"/>
      <c r="G902" s="89"/>
      <c r="H902" s="89"/>
      <c r="I902" s="93"/>
      <c r="J902" s="93"/>
      <c r="K902" s="93"/>
      <c r="L902" s="93"/>
      <c r="M902" s="94">
        <f>I902+J902+K902+MYCS8[[#This Row],[Non contractual commitments]]</f>
        <v>0</v>
      </c>
      <c r="N902" s="93"/>
      <c r="O902" s="93"/>
      <c r="P902" s="93"/>
      <c r="Q902" s="93"/>
      <c r="R902" s="93"/>
      <c r="S902" s="89"/>
      <c r="T902" s="89"/>
      <c r="U902" s="96"/>
    </row>
    <row r="903" spans="1:21" ht="21" x14ac:dyDescent="0.45">
      <c r="A903" s="89"/>
      <c r="B903" s="90" t="str">
        <f ca="1">IFERROR(OFFSET(DC[[#Headers],[Code Project]],MATCH(MYCS8[[#This Row],[Project Code and Name ]],DC[Code Project],0),-3),"")</f>
        <v/>
      </c>
      <c r="C903" s="89"/>
      <c r="D903" s="89"/>
      <c r="E903" s="89"/>
      <c r="F903" s="89"/>
      <c r="G903" s="89"/>
      <c r="H903" s="89"/>
      <c r="I903" s="93"/>
      <c r="J903" s="93"/>
      <c r="K903" s="93"/>
      <c r="L903" s="93"/>
      <c r="M903" s="94">
        <f>I903+J903+K903+MYCS8[[#This Row],[Non contractual commitments]]</f>
        <v>0</v>
      </c>
      <c r="N903" s="93"/>
      <c r="O903" s="93"/>
      <c r="P903" s="93"/>
      <c r="Q903" s="93"/>
      <c r="R903" s="93"/>
      <c r="S903" s="89"/>
      <c r="T903" s="89"/>
      <c r="U903" s="96"/>
    </row>
    <row r="904" spans="1:21" ht="21" x14ac:dyDescent="0.45">
      <c r="A904" s="89"/>
      <c r="B904" s="90" t="str">
        <f ca="1">IFERROR(OFFSET(DC[[#Headers],[Code Project]],MATCH(MYCS8[[#This Row],[Project Code and Name ]],DC[Code Project],0),-3),"")</f>
        <v/>
      </c>
      <c r="C904" s="89"/>
      <c r="D904" s="89"/>
      <c r="E904" s="89"/>
      <c r="F904" s="89"/>
      <c r="G904" s="89"/>
      <c r="H904" s="89"/>
      <c r="I904" s="93"/>
      <c r="J904" s="93"/>
      <c r="K904" s="93"/>
      <c r="L904" s="93"/>
      <c r="M904" s="94">
        <f>I904+J904+K904+MYCS8[[#This Row],[Non contractual commitments]]</f>
        <v>0</v>
      </c>
      <c r="N904" s="93"/>
      <c r="O904" s="93"/>
      <c r="P904" s="93"/>
      <c r="Q904" s="93"/>
      <c r="R904" s="93"/>
      <c r="S904" s="89"/>
      <c r="T904" s="89"/>
      <c r="U904" s="96"/>
    </row>
    <row r="905" spans="1:21" ht="21" x14ac:dyDescent="0.45">
      <c r="A905" s="89"/>
      <c r="B905" s="90" t="str">
        <f ca="1">IFERROR(OFFSET(DC[[#Headers],[Code Project]],MATCH(MYCS8[[#This Row],[Project Code and Name ]],DC[Code Project],0),-3),"")</f>
        <v/>
      </c>
      <c r="C905" s="89"/>
      <c r="D905" s="89"/>
      <c r="E905" s="89"/>
      <c r="F905" s="89"/>
      <c r="G905" s="89"/>
      <c r="H905" s="89"/>
      <c r="I905" s="93"/>
      <c r="J905" s="93"/>
      <c r="K905" s="93"/>
      <c r="L905" s="93"/>
      <c r="M905" s="94">
        <f>I905+J905+K905+MYCS8[[#This Row],[Non contractual commitments]]</f>
        <v>0</v>
      </c>
      <c r="N905" s="93"/>
      <c r="O905" s="93"/>
      <c r="P905" s="93"/>
      <c r="Q905" s="93"/>
      <c r="R905" s="93"/>
      <c r="S905" s="89"/>
      <c r="T905" s="89"/>
      <c r="U905" s="96"/>
    </row>
    <row r="906" spans="1:21" ht="21" x14ac:dyDescent="0.45">
      <c r="A906" s="89"/>
      <c r="B906" s="90" t="str">
        <f ca="1">IFERROR(OFFSET(DC[[#Headers],[Code Project]],MATCH(MYCS8[[#This Row],[Project Code and Name ]],DC[Code Project],0),-3),"")</f>
        <v/>
      </c>
      <c r="C906" s="89"/>
      <c r="D906" s="89"/>
      <c r="E906" s="89"/>
      <c r="F906" s="89"/>
      <c r="G906" s="89"/>
      <c r="H906" s="89"/>
      <c r="I906" s="93"/>
      <c r="J906" s="93"/>
      <c r="K906" s="93"/>
      <c r="L906" s="93"/>
      <c r="M906" s="94">
        <f>I906+J906+K906+MYCS8[[#This Row],[Non contractual commitments]]</f>
        <v>0</v>
      </c>
      <c r="N906" s="93"/>
      <c r="O906" s="93"/>
      <c r="P906" s="93"/>
      <c r="Q906" s="93"/>
      <c r="R906" s="93"/>
      <c r="S906" s="89"/>
      <c r="T906" s="89"/>
      <c r="U906" s="96"/>
    </row>
    <row r="907" spans="1:21" ht="21" x14ac:dyDescent="0.45">
      <c r="A907" s="89"/>
      <c r="B907" s="90" t="str">
        <f ca="1">IFERROR(OFFSET(DC[[#Headers],[Code Project]],MATCH(MYCS8[[#This Row],[Project Code and Name ]],DC[Code Project],0),-3),"")</f>
        <v/>
      </c>
      <c r="C907" s="89"/>
      <c r="D907" s="89"/>
      <c r="E907" s="89"/>
      <c r="F907" s="89"/>
      <c r="G907" s="89"/>
      <c r="H907" s="89"/>
      <c r="I907" s="93"/>
      <c r="J907" s="93"/>
      <c r="K907" s="93"/>
      <c r="L907" s="93"/>
      <c r="M907" s="94">
        <f>I907+J907+K907+MYCS8[[#This Row],[Non contractual commitments]]</f>
        <v>0</v>
      </c>
      <c r="N907" s="93"/>
      <c r="O907" s="93"/>
      <c r="P907" s="93"/>
      <c r="Q907" s="93"/>
      <c r="R907" s="93"/>
      <c r="S907" s="89"/>
      <c r="T907" s="89"/>
      <c r="U907" s="96"/>
    </row>
    <row r="908" spans="1:21" ht="21" x14ac:dyDescent="0.45">
      <c r="A908" s="89"/>
      <c r="B908" s="90" t="str">
        <f ca="1">IFERROR(OFFSET(DC[[#Headers],[Code Project]],MATCH(MYCS8[[#This Row],[Project Code and Name ]],DC[Code Project],0),-3),"")</f>
        <v/>
      </c>
      <c r="C908" s="89"/>
      <c r="D908" s="89"/>
      <c r="E908" s="89"/>
      <c r="F908" s="89"/>
      <c r="G908" s="89"/>
      <c r="H908" s="89"/>
      <c r="I908" s="93"/>
      <c r="J908" s="93"/>
      <c r="K908" s="93"/>
      <c r="L908" s="93"/>
      <c r="M908" s="94">
        <f>I908+J908+K908+MYCS8[[#This Row],[Non contractual commitments]]</f>
        <v>0</v>
      </c>
      <c r="N908" s="93"/>
      <c r="O908" s="93"/>
      <c r="P908" s="93"/>
      <c r="Q908" s="93"/>
      <c r="R908" s="93"/>
      <c r="S908" s="89"/>
      <c r="T908" s="89"/>
      <c r="U908" s="96"/>
    </row>
    <row r="909" spans="1:21" ht="21" x14ac:dyDescent="0.45">
      <c r="A909" s="89"/>
      <c r="B909" s="90" t="str">
        <f ca="1">IFERROR(OFFSET(DC[[#Headers],[Code Project]],MATCH(MYCS8[[#This Row],[Project Code and Name ]],DC[Code Project],0),-3),"")</f>
        <v/>
      </c>
      <c r="C909" s="89"/>
      <c r="D909" s="89"/>
      <c r="E909" s="89"/>
      <c r="F909" s="89"/>
      <c r="G909" s="89"/>
      <c r="H909" s="89"/>
      <c r="I909" s="93"/>
      <c r="J909" s="93"/>
      <c r="K909" s="93"/>
      <c r="L909" s="93"/>
      <c r="M909" s="94">
        <f>I909+J909+K909+MYCS8[[#This Row],[Non contractual commitments]]</f>
        <v>0</v>
      </c>
      <c r="N909" s="93"/>
      <c r="O909" s="93"/>
      <c r="P909" s="93"/>
      <c r="Q909" s="93"/>
      <c r="R909" s="93"/>
      <c r="S909" s="89"/>
      <c r="T909" s="89"/>
      <c r="U909" s="96"/>
    </row>
    <row r="910" spans="1:21" ht="21" x14ac:dyDescent="0.45">
      <c r="A910" s="89"/>
      <c r="B910" s="90" t="str">
        <f ca="1">IFERROR(OFFSET(DC[[#Headers],[Code Project]],MATCH(MYCS8[[#This Row],[Project Code and Name ]],DC[Code Project],0),-3),"")</f>
        <v/>
      </c>
      <c r="C910" s="89"/>
      <c r="D910" s="89"/>
      <c r="E910" s="89"/>
      <c r="F910" s="89"/>
      <c r="G910" s="89"/>
      <c r="H910" s="89"/>
      <c r="I910" s="93"/>
      <c r="J910" s="93"/>
      <c r="K910" s="93"/>
      <c r="L910" s="93"/>
      <c r="M910" s="94">
        <f>I910+J910+K910+MYCS8[[#This Row],[Non contractual commitments]]</f>
        <v>0</v>
      </c>
      <c r="N910" s="93"/>
      <c r="O910" s="93"/>
      <c r="P910" s="93"/>
      <c r="Q910" s="93"/>
      <c r="R910" s="93"/>
      <c r="S910" s="89"/>
      <c r="T910" s="89"/>
      <c r="U910" s="96"/>
    </row>
    <row r="911" spans="1:21" ht="21" x14ac:dyDescent="0.45">
      <c r="A911" s="89"/>
      <c r="B911" s="90" t="str">
        <f ca="1">IFERROR(OFFSET(DC[[#Headers],[Code Project]],MATCH(MYCS8[[#This Row],[Project Code and Name ]],DC[Code Project],0),-3),"")</f>
        <v/>
      </c>
      <c r="C911" s="89"/>
      <c r="D911" s="89"/>
      <c r="E911" s="89"/>
      <c r="F911" s="89"/>
      <c r="G911" s="89"/>
      <c r="H911" s="89"/>
      <c r="I911" s="93"/>
      <c r="J911" s="93"/>
      <c r="K911" s="93"/>
      <c r="L911" s="93"/>
      <c r="M911" s="94">
        <f>I911+J911+K911+MYCS8[[#This Row],[Non contractual commitments]]</f>
        <v>0</v>
      </c>
      <c r="N911" s="93"/>
      <c r="O911" s="93"/>
      <c r="P911" s="93"/>
      <c r="Q911" s="93"/>
      <c r="R911" s="93"/>
      <c r="S911" s="89"/>
      <c r="T911" s="89"/>
      <c r="U911" s="96"/>
    </row>
    <row r="912" spans="1:21" ht="21" x14ac:dyDescent="0.45">
      <c r="A912" s="89"/>
      <c r="B912" s="90" t="str">
        <f ca="1">IFERROR(OFFSET(DC[[#Headers],[Code Project]],MATCH(MYCS8[[#This Row],[Project Code and Name ]],DC[Code Project],0),-3),"")</f>
        <v/>
      </c>
      <c r="C912" s="89"/>
      <c r="D912" s="89"/>
      <c r="E912" s="89"/>
      <c r="F912" s="89"/>
      <c r="G912" s="89"/>
      <c r="H912" s="89"/>
      <c r="I912" s="93"/>
      <c r="J912" s="93"/>
      <c r="K912" s="93"/>
      <c r="L912" s="93"/>
      <c r="M912" s="94">
        <f>I912+J912+K912+MYCS8[[#This Row],[Non contractual commitments]]</f>
        <v>0</v>
      </c>
      <c r="N912" s="93"/>
      <c r="O912" s="93"/>
      <c r="P912" s="93"/>
      <c r="Q912" s="93"/>
      <c r="R912" s="93"/>
      <c r="S912" s="89"/>
      <c r="T912" s="89"/>
      <c r="U912" s="96"/>
    </row>
    <row r="913" spans="1:21" ht="21" x14ac:dyDescent="0.45">
      <c r="A913" s="89"/>
      <c r="B913" s="90" t="str">
        <f ca="1">IFERROR(OFFSET(DC[[#Headers],[Code Project]],MATCH(MYCS8[[#This Row],[Project Code and Name ]],DC[Code Project],0),-3),"")</f>
        <v/>
      </c>
      <c r="C913" s="89"/>
      <c r="D913" s="89"/>
      <c r="E913" s="89"/>
      <c r="F913" s="89"/>
      <c r="G913" s="89"/>
      <c r="H913" s="89"/>
      <c r="I913" s="93"/>
      <c r="J913" s="93"/>
      <c r="K913" s="93"/>
      <c r="L913" s="93"/>
      <c r="M913" s="94">
        <f>I913+J913+K913+MYCS8[[#This Row],[Non contractual commitments]]</f>
        <v>0</v>
      </c>
      <c r="N913" s="93"/>
      <c r="O913" s="93"/>
      <c r="P913" s="93"/>
      <c r="Q913" s="93"/>
      <c r="R913" s="93"/>
      <c r="S913" s="89"/>
      <c r="T913" s="89"/>
      <c r="U913" s="96"/>
    </row>
    <row r="914" spans="1:21" ht="21" x14ac:dyDescent="0.45">
      <c r="A914" s="89"/>
      <c r="B914" s="90" t="str">
        <f ca="1">IFERROR(OFFSET(DC[[#Headers],[Code Project]],MATCH(MYCS8[[#This Row],[Project Code and Name ]],DC[Code Project],0),-3),"")</f>
        <v/>
      </c>
      <c r="C914" s="89"/>
      <c r="D914" s="89"/>
      <c r="E914" s="89"/>
      <c r="F914" s="89"/>
      <c r="G914" s="89"/>
      <c r="H914" s="89"/>
      <c r="I914" s="93"/>
      <c r="J914" s="93"/>
      <c r="K914" s="93"/>
      <c r="L914" s="93"/>
      <c r="M914" s="94">
        <f>I914+J914+K914+MYCS8[[#This Row],[Non contractual commitments]]</f>
        <v>0</v>
      </c>
      <c r="N914" s="93"/>
      <c r="O914" s="93"/>
      <c r="P914" s="93"/>
      <c r="Q914" s="93"/>
      <c r="R914" s="93"/>
      <c r="S914" s="89"/>
      <c r="T914" s="89"/>
      <c r="U914" s="96"/>
    </row>
    <row r="915" spans="1:21" ht="21" x14ac:dyDescent="0.45">
      <c r="A915" s="89"/>
      <c r="B915" s="90" t="str">
        <f ca="1">IFERROR(OFFSET(DC[[#Headers],[Code Project]],MATCH(MYCS8[[#This Row],[Project Code and Name ]],DC[Code Project],0),-3),"")</f>
        <v/>
      </c>
      <c r="C915" s="89"/>
      <c r="D915" s="89"/>
      <c r="E915" s="89"/>
      <c r="F915" s="89"/>
      <c r="G915" s="89"/>
      <c r="H915" s="89"/>
      <c r="I915" s="93"/>
      <c r="J915" s="93"/>
      <c r="K915" s="93"/>
      <c r="L915" s="93"/>
      <c r="M915" s="94">
        <f>I915+J915+K915+MYCS8[[#This Row],[Non contractual commitments]]</f>
        <v>0</v>
      </c>
      <c r="N915" s="93"/>
      <c r="O915" s="93"/>
      <c r="P915" s="93"/>
      <c r="Q915" s="93"/>
      <c r="R915" s="93"/>
      <c r="S915" s="89"/>
      <c r="T915" s="89"/>
      <c r="U915" s="96"/>
    </row>
    <row r="916" spans="1:21" ht="21" x14ac:dyDescent="0.45">
      <c r="A916" s="89"/>
      <c r="B916" s="90" t="str">
        <f ca="1">IFERROR(OFFSET(DC[[#Headers],[Code Project]],MATCH(MYCS8[[#This Row],[Project Code and Name ]],DC[Code Project],0),-3),"")</f>
        <v/>
      </c>
      <c r="C916" s="89"/>
      <c r="D916" s="89"/>
      <c r="E916" s="89"/>
      <c r="F916" s="89"/>
      <c r="G916" s="89"/>
      <c r="H916" s="89"/>
      <c r="I916" s="93"/>
      <c r="J916" s="93"/>
      <c r="K916" s="93"/>
      <c r="L916" s="93"/>
      <c r="M916" s="94">
        <f>I916+J916+K916+MYCS8[[#This Row],[Non contractual commitments]]</f>
        <v>0</v>
      </c>
      <c r="N916" s="93"/>
      <c r="O916" s="93"/>
      <c r="P916" s="93"/>
      <c r="Q916" s="93"/>
      <c r="R916" s="93"/>
      <c r="S916" s="89"/>
      <c r="T916" s="89"/>
      <c r="U916" s="96"/>
    </row>
    <row r="917" spans="1:21" ht="21" x14ac:dyDescent="0.45">
      <c r="A917" s="89"/>
      <c r="B917" s="90" t="str">
        <f ca="1">IFERROR(OFFSET(DC[[#Headers],[Code Project]],MATCH(MYCS8[[#This Row],[Project Code and Name ]],DC[Code Project],0),-3),"")</f>
        <v/>
      </c>
      <c r="C917" s="89"/>
      <c r="D917" s="89"/>
      <c r="E917" s="89"/>
      <c r="F917" s="89"/>
      <c r="G917" s="89"/>
      <c r="H917" s="89"/>
      <c r="I917" s="93"/>
      <c r="J917" s="93"/>
      <c r="K917" s="93"/>
      <c r="L917" s="93"/>
      <c r="M917" s="94">
        <f>I917+J917+K917+MYCS8[[#This Row],[Non contractual commitments]]</f>
        <v>0</v>
      </c>
      <c r="N917" s="93"/>
      <c r="O917" s="93"/>
      <c r="P917" s="93"/>
      <c r="Q917" s="93"/>
      <c r="R917" s="93"/>
      <c r="S917" s="89"/>
      <c r="T917" s="89"/>
      <c r="U917" s="96"/>
    </row>
    <row r="918" spans="1:21" ht="21" x14ac:dyDescent="0.45">
      <c r="A918" s="89"/>
      <c r="B918" s="90" t="str">
        <f ca="1">IFERROR(OFFSET(DC[[#Headers],[Code Project]],MATCH(MYCS8[[#This Row],[Project Code and Name ]],DC[Code Project],0),-3),"")</f>
        <v/>
      </c>
      <c r="C918" s="89"/>
      <c r="D918" s="89"/>
      <c r="E918" s="89"/>
      <c r="F918" s="89"/>
      <c r="G918" s="89"/>
      <c r="H918" s="89"/>
      <c r="I918" s="93"/>
      <c r="J918" s="93"/>
      <c r="K918" s="93"/>
      <c r="L918" s="93"/>
      <c r="M918" s="94">
        <f>I918+J918+K918+MYCS8[[#This Row],[Non contractual commitments]]</f>
        <v>0</v>
      </c>
      <c r="N918" s="93"/>
      <c r="O918" s="93"/>
      <c r="P918" s="93"/>
      <c r="Q918" s="93"/>
      <c r="R918" s="93"/>
      <c r="S918" s="89"/>
      <c r="T918" s="89"/>
      <c r="U918" s="96"/>
    </row>
    <row r="919" spans="1:21" ht="21" x14ac:dyDescent="0.45">
      <c r="A919" s="89"/>
      <c r="B919" s="90" t="str">
        <f ca="1">IFERROR(OFFSET(DC[[#Headers],[Code Project]],MATCH(MYCS8[[#This Row],[Project Code and Name ]],DC[Code Project],0),-3),"")</f>
        <v/>
      </c>
      <c r="C919" s="89"/>
      <c r="D919" s="89"/>
      <c r="E919" s="89"/>
      <c r="F919" s="89"/>
      <c r="G919" s="89"/>
      <c r="H919" s="89"/>
      <c r="I919" s="93"/>
      <c r="J919" s="93"/>
      <c r="K919" s="93"/>
      <c r="L919" s="93"/>
      <c r="M919" s="94">
        <f>I919+J919+K919+MYCS8[[#This Row],[Non contractual commitments]]</f>
        <v>0</v>
      </c>
      <c r="N919" s="93"/>
      <c r="O919" s="93"/>
      <c r="P919" s="93"/>
      <c r="Q919" s="93"/>
      <c r="R919" s="93"/>
      <c r="S919" s="89"/>
      <c r="T919" s="89"/>
      <c r="U919" s="96"/>
    </row>
    <row r="920" spans="1:21" ht="21" x14ac:dyDescent="0.45">
      <c r="A920" s="89"/>
      <c r="B920" s="90" t="str">
        <f ca="1">IFERROR(OFFSET(DC[[#Headers],[Code Project]],MATCH(MYCS8[[#This Row],[Project Code and Name ]],DC[Code Project],0),-3),"")</f>
        <v/>
      </c>
      <c r="C920" s="89"/>
      <c r="D920" s="89"/>
      <c r="E920" s="89"/>
      <c r="F920" s="89"/>
      <c r="G920" s="89"/>
      <c r="H920" s="89"/>
      <c r="I920" s="93"/>
      <c r="J920" s="93"/>
      <c r="K920" s="93"/>
      <c r="L920" s="93"/>
      <c r="M920" s="94">
        <f>I920+J920+K920+MYCS8[[#This Row],[Non contractual commitments]]</f>
        <v>0</v>
      </c>
      <c r="N920" s="93"/>
      <c r="O920" s="93"/>
      <c r="P920" s="93"/>
      <c r="Q920" s="93"/>
      <c r="R920" s="93"/>
      <c r="S920" s="89"/>
      <c r="T920" s="89"/>
      <c r="U920" s="96"/>
    </row>
    <row r="921" spans="1:21" ht="21" x14ac:dyDescent="0.45">
      <c r="A921" s="89"/>
      <c r="B921" s="90" t="str">
        <f ca="1">IFERROR(OFFSET(DC[[#Headers],[Code Project]],MATCH(MYCS8[[#This Row],[Project Code and Name ]],DC[Code Project],0),-3),"")</f>
        <v/>
      </c>
      <c r="C921" s="89"/>
      <c r="D921" s="89"/>
      <c r="E921" s="89"/>
      <c r="F921" s="89"/>
      <c r="G921" s="89"/>
      <c r="H921" s="89"/>
      <c r="I921" s="93"/>
      <c r="J921" s="93"/>
      <c r="K921" s="93"/>
      <c r="L921" s="93"/>
      <c r="M921" s="94">
        <f>I921+J921+K921+MYCS8[[#This Row],[Non contractual commitments]]</f>
        <v>0</v>
      </c>
      <c r="N921" s="93"/>
      <c r="O921" s="93"/>
      <c r="P921" s="93"/>
      <c r="Q921" s="93"/>
      <c r="R921" s="93"/>
      <c r="S921" s="89"/>
      <c r="T921" s="89"/>
      <c r="U921" s="96"/>
    </row>
    <row r="922" spans="1:21" ht="21" x14ac:dyDescent="0.45">
      <c r="A922" s="89"/>
      <c r="B922" s="90" t="str">
        <f ca="1">IFERROR(OFFSET(DC[[#Headers],[Code Project]],MATCH(MYCS8[[#This Row],[Project Code and Name ]],DC[Code Project],0),-3),"")</f>
        <v/>
      </c>
      <c r="C922" s="89"/>
      <c r="D922" s="89"/>
      <c r="E922" s="89"/>
      <c r="F922" s="89"/>
      <c r="G922" s="89"/>
      <c r="H922" s="89"/>
      <c r="I922" s="93"/>
      <c r="J922" s="93"/>
      <c r="K922" s="93"/>
      <c r="L922" s="93"/>
      <c r="M922" s="94">
        <f>I922+J922+K922+MYCS8[[#This Row],[Non contractual commitments]]</f>
        <v>0</v>
      </c>
      <c r="N922" s="93"/>
      <c r="O922" s="93"/>
      <c r="P922" s="93"/>
      <c r="Q922" s="93"/>
      <c r="R922" s="93"/>
      <c r="S922" s="89"/>
      <c r="T922" s="89"/>
      <c r="U922" s="96"/>
    </row>
    <row r="923" spans="1:21" ht="21" x14ac:dyDescent="0.45">
      <c r="A923" s="89"/>
      <c r="B923" s="90" t="str">
        <f ca="1">IFERROR(OFFSET(DC[[#Headers],[Code Project]],MATCH(MYCS8[[#This Row],[Project Code and Name ]],DC[Code Project],0),-3),"")</f>
        <v/>
      </c>
      <c r="C923" s="89"/>
      <c r="D923" s="89"/>
      <c r="E923" s="89"/>
      <c r="F923" s="89"/>
      <c r="G923" s="89"/>
      <c r="H923" s="89"/>
      <c r="I923" s="93"/>
      <c r="J923" s="93"/>
      <c r="K923" s="93"/>
      <c r="L923" s="93"/>
      <c r="M923" s="94">
        <f>I923+J923+K923+MYCS8[[#This Row],[Non contractual commitments]]</f>
        <v>0</v>
      </c>
      <c r="N923" s="93"/>
      <c r="O923" s="93"/>
      <c r="P923" s="93"/>
      <c r="Q923" s="93"/>
      <c r="R923" s="93"/>
      <c r="S923" s="89"/>
      <c r="T923" s="89"/>
      <c r="U923" s="96"/>
    </row>
    <row r="924" spans="1:21" ht="21" x14ac:dyDescent="0.45">
      <c r="A924" s="89"/>
      <c r="B924" s="90" t="str">
        <f ca="1">IFERROR(OFFSET(DC[[#Headers],[Code Project]],MATCH(MYCS8[[#This Row],[Project Code and Name ]],DC[Code Project],0),-3),"")</f>
        <v/>
      </c>
      <c r="C924" s="89"/>
      <c r="D924" s="89"/>
      <c r="E924" s="89"/>
      <c r="F924" s="89"/>
      <c r="G924" s="89"/>
      <c r="H924" s="89"/>
      <c r="I924" s="93"/>
      <c r="J924" s="93"/>
      <c r="K924" s="93"/>
      <c r="L924" s="93"/>
      <c r="M924" s="94">
        <f>I924+J924+K924+MYCS8[[#This Row],[Non contractual commitments]]</f>
        <v>0</v>
      </c>
      <c r="N924" s="93"/>
      <c r="O924" s="93"/>
      <c r="P924" s="93"/>
      <c r="Q924" s="93"/>
      <c r="R924" s="93"/>
      <c r="S924" s="89"/>
      <c r="T924" s="89"/>
      <c r="U924" s="96"/>
    </row>
    <row r="925" spans="1:21" ht="21" x14ac:dyDescent="0.45">
      <c r="A925" s="89"/>
      <c r="B925" s="90" t="str">
        <f ca="1">IFERROR(OFFSET(DC[[#Headers],[Code Project]],MATCH(MYCS8[[#This Row],[Project Code and Name ]],DC[Code Project],0),-3),"")</f>
        <v/>
      </c>
      <c r="C925" s="89"/>
      <c r="D925" s="89"/>
      <c r="E925" s="89"/>
      <c r="F925" s="89"/>
      <c r="G925" s="89"/>
      <c r="H925" s="89"/>
      <c r="I925" s="93"/>
      <c r="J925" s="93"/>
      <c r="K925" s="93"/>
      <c r="L925" s="93"/>
      <c r="M925" s="94">
        <f>I925+J925+K925+MYCS8[[#This Row],[Non contractual commitments]]</f>
        <v>0</v>
      </c>
      <c r="N925" s="93"/>
      <c r="O925" s="93"/>
      <c r="P925" s="93"/>
      <c r="Q925" s="93"/>
      <c r="R925" s="93"/>
      <c r="S925" s="89"/>
      <c r="T925" s="89"/>
      <c r="U925" s="96"/>
    </row>
    <row r="926" spans="1:21" ht="21" x14ac:dyDescent="0.45">
      <c r="A926" s="89"/>
      <c r="B926" s="90" t="str">
        <f ca="1">IFERROR(OFFSET(DC[[#Headers],[Code Project]],MATCH(MYCS8[[#This Row],[Project Code and Name ]],DC[Code Project],0),-3),"")</f>
        <v/>
      </c>
      <c r="C926" s="89"/>
      <c r="D926" s="89"/>
      <c r="E926" s="89"/>
      <c r="F926" s="89"/>
      <c r="G926" s="89"/>
      <c r="H926" s="89"/>
      <c r="I926" s="93"/>
      <c r="J926" s="93"/>
      <c r="K926" s="93"/>
      <c r="L926" s="93"/>
      <c r="M926" s="94">
        <f>I926+J926+K926+MYCS8[[#This Row],[Non contractual commitments]]</f>
        <v>0</v>
      </c>
      <c r="N926" s="93"/>
      <c r="O926" s="93"/>
      <c r="P926" s="93"/>
      <c r="Q926" s="93"/>
      <c r="R926" s="93"/>
      <c r="S926" s="89"/>
      <c r="T926" s="89"/>
      <c r="U926" s="96"/>
    </row>
    <row r="927" spans="1:21" ht="21" x14ac:dyDescent="0.45">
      <c r="A927" s="89"/>
      <c r="B927" s="90" t="str">
        <f ca="1">IFERROR(OFFSET(DC[[#Headers],[Code Project]],MATCH(MYCS8[[#This Row],[Project Code and Name ]],DC[Code Project],0),-3),"")</f>
        <v/>
      </c>
      <c r="C927" s="89"/>
      <c r="D927" s="89"/>
      <c r="E927" s="89"/>
      <c r="F927" s="89"/>
      <c r="G927" s="89"/>
      <c r="H927" s="89"/>
      <c r="I927" s="93"/>
      <c r="J927" s="93"/>
      <c r="K927" s="93"/>
      <c r="L927" s="93"/>
      <c r="M927" s="94">
        <f>I927+J927+K927+MYCS8[[#This Row],[Non contractual commitments]]</f>
        <v>0</v>
      </c>
      <c r="N927" s="93"/>
      <c r="O927" s="93"/>
      <c r="P927" s="93"/>
      <c r="Q927" s="93"/>
      <c r="R927" s="93"/>
      <c r="S927" s="89"/>
      <c r="T927" s="89"/>
      <c r="U927" s="96"/>
    </row>
    <row r="928" spans="1:21" ht="21" x14ac:dyDescent="0.45">
      <c r="A928" s="89"/>
      <c r="B928" s="90" t="str">
        <f ca="1">IFERROR(OFFSET(DC[[#Headers],[Code Project]],MATCH(MYCS8[[#This Row],[Project Code and Name ]],DC[Code Project],0),-3),"")</f>
        <v/>
      </c>
      <c r="C928" s="89"/>
      <c r="D928" s="89"/>
      <c r="E928" s="89"/>
      <c r="F928" s="89"/>
      <c r="G928" s="89"/>
      <c r="H928" s="89"/>
      <c r="I928" s="93"/>
      <c r="J928" s="93"/>
      <c r="K928" s="93"/>
      <c r="L928" s="93"/>
      <c r="M928" s="94">
        <f>I928+J928+K928+MYCS8[[#This Row],[Non contractual commitments]]</f>
        <v>0</v>
      </c>
      <c r="N928" s="93"/>
      <c r="O928" s="93"/>
      <c r="P928" s="93"/>
      <c r="Q928" s="93"/>
      <c r="R928" s="93"/>
      <c r="S928" s="89"/>
      <c r="T928" s="89"/>
      <c r="U928" s="96"/>
    </row>
    <row r="929" spans="1:21" ht="21" x14ac:dyDescent="0.45">
      <c r="A929" s="89"/>
      <c r="B929" s="90" t="str">
        <f ca="1">IFERROR(OFFSET(DC[[#Headers],[Code Project]],MATCH(MYCS8[[#This Row],[Project Code and Name ]],DC[Code Project],0),-3),"")</f>
        <v/>
      </c>
      <c r="C929" s="89"/>
      <c r="D929" s="89"/>
      <c r="E929" s="89"/>
      <c r="F929" s="89"/>
      <c r="G929" s="89"/>
      <c r="H929" s="89"/>
      <c r="I929" s="93"/>
      <c r="J929" s="93"/>
      <c r="K929" s="93"/>
      <c r="L929" s="93"/>
      <c r="M929" s="94">
        <f>I929+J929+K929+MYCS8[[#This Row],[Non contractual commitments]]</f>
        <v>0</v>
      </c>
      <c r="N929" s="93"/>
      <c r="O929" s="93"/>
      <c r="P929" s="93"/>
      <c r="Q929" s="93"/>
      <c r="R929" s="93"/>
      <c r="S929" s="89"/>
      <c r="T929" s="89"/>
      <c r="U929" s="96"/>
    </row>
    <row r="930" spans="1:21" ht="21" x14ac:dyDescent="0.45">
      <c r="A930" s="89"/>
      <c r="B930" s="90" t="str">
        <f ca="1">IFERROR(OFFSET(DC[[#Headers],[Code Project]],MATCH(MYCS8[[#This Row],[Project Code and Name ]],DC[Code Project],0),-3),"")</f>
        <v/>
      </c>
      <c r="C930" s="89"/>
      <c r="D930" s="89"/>
      <c r="E930" s="89"/>
      <c r="F930" s="89"/>
      <c r="G930" s="89"/>
      <c r="H930" s="89"/>
      <c r="I930" s="93"/>
      <c r="J930" s="93"/>
      <c r="K930" s="93"/>
      <c r="L930" s="93"/>
      <c r="M930" s="94">
        <f>I930+J930+K930+MYCS8[[#This Row],[Non contractual commitments]]</f>
        <v>0</v>
      </c>
      <c r="N930" s="93"/>
      <c r="O930" s="93"/>
      <c r="P930" s="93"/>
      <c r="Q930" s="93"/>
      <c r="R930" s="93"/>
      <c r="S930" s="89"/>
      <c r="T930" s="89"/>
      <c r="U930" s="96"/>
    </row>
    <row r="931" spans="1:21" ht="21" x14ac:dyDescent="0.45">
      <c r="A931" s="89"/>
      <c r="B931" s="90" t="str">
        <f ca="1">IFERROR(OFFSET(DC[[#Headers],[Code Project]],MATCH(MYCS8[[#This Row],[Project Code and Name ]],DC[Code Project],0),-3),"")</f>
        <v/>
      </c>
      <c r="C931" s="89"/>
      <c r="D931" s="89"/>
      <c r="E931" s="89"/>
      <c r="F931" s="89"/>
      <c r="G931" s="89"/>
      <c r="H931" s="89"/>
      <c r="I931" s="93"/>
      <c r="J931" s="93"/>
      <c r="K931" s="93"/>
      <c r="L931" s="93"/>
      <c r="M931" s="94">
        <f>I931+J931+K931+MYCS8[[#This Row],[Non contractual commitments]]</f>
        <v>0</v>
      </c>
      <c r="N931" s="93"/>
      <c r="O931" s="93"/>
      <c r="P931" s="93"/>
      <c r="Q931" s="93"/>
      <c r="R931" s="93"/>
      <c r="S931" s="89"/>
      <c r="T931" s="89"/>
      <c r="U931" s="96"/>
    </row>
    <row r="932" spans="1:21" ht="21" x14ac:dyDescent="0.45">
      <c r="A932" s="89"/>
      <c r="B932" s="90" t="str">
        <f ca="1">IFERROR(OFFSET(DC[[#Headers],[Code Project]],MATCH(MYCS8[[#This Row],[Project Code and Name ]],DC[Code Project],0),-3),"")</f>
        <v/>
      </c>
      <c r="C932" s="89"/>
      <c r="D932" s="89"/>
      <c r="E932" s="89"/>
      <c r="F932" s="89"/>
      <c r="G932" s="89"/>
      <c r="H932" s="89"/>
      <c r="I932" s="93"/>
      <c r="J932" s="93"/>
      <c r="K932" s="93"/>
      <c r="L932" s="93"/>
      <c r="M932" s="94">
        <f>I932+J932+K932+MYCS8[[#This Row],[Non contractual commitments]]</f>
        <v>0</v>
      </c>
      <c r="N932" s="93"/>
      <c r="O932" s="93"/>
      <c r="P932" s="93"/>
      <c r="Q932" s="93"/>
      <c r="R932" s="93"/>
      <c r="S932" s="89"/>
      <c r="T932" s="89"/>
      <c r="U932" s="96"/>
    </row>
    <row r="933" spans="1:21" ht="21" x14ac:dyDescent="0.45">
      <c r="A933" s="89"/>
      <c r="B933" s="90" t="str">
        <f ca="1">IFERROR(OFFSET(DC[[#Headers],[Code Project]],MATCH(MYCS8[[#This Row],[Project Code and Name ]],DC[Code Project],0),-3),"")</f>
        <v/>
      </c>
      <c r="C933" s="89"/>
      <c r="D933" s="89"/>
      <c r="E933" s="89"/>
      <c r="F933" s="89"/>
      <c r="G933" s="89"/>
      <c r="H933" s="89"/>
      <c r="I933" s="93"/>
      <c r="J933" s="93"/>
      <c r="K933" s="93"/>
      <c r="L933" s="93"/>
      <c r="M933" s="94">
        <f>I933+J933+K933+MYCS8[[#This Row],[Non contractual commitments]]</f>
        <v>0</v>
      </c>
      <c r="N933" s="93"/>
      <c r="O933" s="93"/>
      <c r="P933" s="93"/>
      <c r="Q933" s="93"/>
      <c r="R933" s="93"/>
      <c r="S933" s="89"/>
      <c r="T933" s="89"/>
      <c r="U933" s="96"/>
    </row>
    <row r="934" spans="1:21" ht="21" x14ac:dyDescent="0.45">
      <c r="A934" s="89"/>
      <c r="B934" s="90" t="str">
        <f ca="1">IFERROR(OFFSET(DC[[#Headers],[Code Project]],MATCH(MYCS8[[#This Row],[Project Code and Name ]],DC[Code Project],0),-3),"")</f>
        <v/>
      </c>
      <c r="C934" s="89"/>
      <c r="D934" s="89"/>
      <c r="E934" s="89"/>
      <c r="F934" s="89"/>
      <c r="G934" s="89"/>
      <c r="H934" s="89"/>
      <c r="I934" s="93"/>
      <c r="J934" s="93"/>
      <c r="K934" s="93"/>
      <c r="L934" s="93"/>
      <c r="M934" s="94">
        <f>I934+J934+K934+MYCS8[[#This Row],[Non contractual commitments]]</f>
        <v>0</v>
      </c>
      <c r="N934" s="93"/>
      <c r="O934" s="93"/>
      <c r="P934" s="93"/>
      <c r="Q934" s="93"/>
      <c r="R934" s="93"/>
      <c r="S934" s="89"/>
      <c r="T934" s="89"/>
      <c r="U934" s="96"/>
    </row>
    <row r="935" spans="1:21" ht="21" x14ac:dyDescent="0.45">
      <c r="A935" s="89"/>
      <c r="B935" s="90" t="str">
        <f ca="1">IFERROR(OFFSET(DC[[#Headers],[Code Project]],MATCH(MYCS8[[#This Row],[Project Code and Name ]],DC[Code Project],0),-3),"")</f>
        <v/>
      </c>
      <c r="C935" s="89"/>
      <c r="D935" s="89"/>
      <c r="E935" s="89"/>
      <c r="F935" s="89"/>
      <c r="G935" s="89"/>
      <c r="H935" s="89"/>
      <c r="I935" s="93"/>
      <c r="J935" s="93"/>
      <c r="K935" s="93"/>
      <c r="L935" s="93"/>
      <c r="M935" s="94">
        <f>I935+J935+K935+MYCS8[[#This Row],[Non contractual commitments]]</f>
        <v>0</v>
      </c>
      <c r="N935" s="93"/>
      <c r="O935" s="93"/>
      <c r="P935" s="93"/>
      <c r="Q935" s="93"/>
      <c r="R935" s="93"/>
      <c r="S935" s="89"/>
      <c r="T935" s="89"/>
      <c r="U935" s="96"/>
    </row>
    <row r="936" spans="1:21" ht="21" x14ac:dyDescent="0.45">
      <c r="A936" s="89"/>
      <c r="B936" s="90" t="str">
        <f ca="1">IFERROR(OFFSET(DC[[#Headers],[Code Project]],MATCH(MYCS8[[#This Row],[Project Code and Name ]],DC[Code Project],0),-3),"")</f>
        <v/>
      </c>
      <c r="C936" s="89"/>
      <c r="D936" s="89"/>
      <c r="E936" s="89"/>
      <c r="F936" s="89"/>
      <c r="G936" s="89"/>
      <c r="H936" s="89"/>
      <c r="I936" s="93"/>
      <c r="J936" s="93"/>
      <c r="K936" s="93"/>
      <c r="L936" s="93"/>
      <c r="M936" s="94">
        <f>I936+J936+K936+MYCS8[[#This Row],[Non contractual commitments]]</f>
        <v>0</v>
      </c>
      <c r="N936" s="93"/>
      <c r="O936" s="93"/>
      <c r="P936" s="93"/>
      <c r="Q936" s="93"/>
      <c r="R936" s="93"/>
      <c r="S936" s="89"/>
      <c r="T936" s="89"/>
      <c r="U936" s="96"/>
    </row>
    <row r="937" spans="1:21" ht="21" x14ac:dyDescent="0.45">
      <c r="A937" s="89"/>
      <c r="B937" s="90" t="str">
        <f ca="1">IFERROR(OFFSET(DC[[#Headers],[Code Project]],MATCH(MYCS8[[#This Row],[Project Code and Name ]],DC[Code Project],0),-3),"")</f>
        <v/>
      </c>
      <c r="C937" s="89"/>
      <c r="D937" s="89"/>
      <c r="E937" s="89"/>
      <c r="F937" s="89"/>
      <c r="G937" s="89"/>
      <c r="H937" s="89"/>
      <c r="I937" s="93"/>
      <c r="J937" s="93"/>
      <c r="K937" s="93"/>
      <c r="L937" s="93"/>
      <c r="M937" s="94">
        <f>I937+J937+K937+MYCS8[[#This Row],[Non contractual commitments]]</f>
        <v>0</v>
      </c>
      <c r="N937" s="93"/>
      <c r="O937" s="93"/>
      <c r="P937" s="93"/>
      <c r="Q937" s="93"/>
      <c r="R937" s="93"/>
      <c r="S937" s="89"/>
      <c r="T937" s="89"/>
      <c r="U937" s="96"/>
    </row>
    <row r="938" spans="1:21" ht="21" x14ac:dyDescent="0.45">
      <c r="A938" s="89"/>
      <c r="B938" s="90" t="str">
        <f ca="1">IFERROR(OFFSET(DC[[#Headers],[Code Project]],MATCH(MYCS8[[#This Row],[Project Code and Name ]],DC[Code Project],0),-3),"")</f>
        <v/>
      </c>
      <c r="C938" s="89"/>
      <c r="D938" s="89"/>
      <c r="E938" s="89"/>
      <c r="F938" s="89"/>
      <c r="G938" s="89"/>
      <c r="H938" s="89"/>
      <c r="I938" s="93"/>
      <c r="J938" s="93"/>
      <c r="K938" s="93"/>
      <c r="L938" s="93"/>
      <c r="M938" s="94">
        <f>I938+J938+K938+MYCS8[[#This Row],[Non contractual commitments]]</f>
        <v>0</v>
      </c>
      <c r="N938" s="93"/>
      <c r="O938" s="93"/>
      <c r="P938" s="93"/>
      <c r="Q938" s="93"/>
      <c r="R938" s="93"/>
      <c r="S938" s="89"/>
      <c r="T938" s="89"/>
      <c r="U938" s="96"/>
    </row>
    <row r="939" spans="1:21" ht="21" x14ac:dyDescent="0.45">
      <c r="A939" s="89"/>
      <c r="B939" s="90" t="str">
        <f ca="1">IFERROR(OFFSET(DC[[#Headers],[Code Project]],MATCH(MYCS8[[#This Row],[Project Code and Name ]],DC[Code Project],0),-3),"")</f>
        <v/>
      </c>
      <c r="C939" s="89"/>
      <c r="D939" s="89"/>
      <c r="E939" s="89"/>
      <c r="F939" s="89"/>
      <c r="G939" s="89"/>
      <c r="H939" s="89"/>
      <c r="I939" s="93"/>
      <c r="J939" s="93"/>
      <c r="K939" s="93"/>
      <c r="L939" s="93"/>
      <c r="M939" s="94">
        <f>I939+J939+K939+MYCS8[[#This Row],[Non contractual commitments]]</f>
        <v>0</v>
      </c>
      <c r="N939" s="93"/>
      <c r="O939" s="93"/>
      <c r="P939" s="93"/>
      <c r="Q939" s="93"/>
      <c r="R939" s="93"/>
      <c r="S939" s="89"/>
      <c r="T939" s="89"/>
      <c r="U939" s="96"/>
    </row>
    <row r="940" spans="1:21" ht="21" x14ac:dyDescent="0.45">
      <c r="A940" s="89"/>
      <c r="B940" s="90" t="str">
        <f ca="1">IFERROR(OFFSET(DC[[#Headers],[Code Project]],MATCH(MYCS8[[#This Row],[Project Code and Name ]],DC[Code Project],0),-3),"")</f>
        <v/>
      </c>
      <c r="C940" s="89"/>
      <c r="D940" s="89"/>
      <c r="E940" s="89"/>
      <c r="F940" s="89"/>
      <c r="G940" s="89"/>
      <c r="H940" s="89"/>
      <c r="I940" s="93"/>
      <c r="J940" s="93"/>
      <c r="K940" s="93"/>
      <c r="L940" s="93"/>
      <c r="M940" s="94">
        <f>I940+J940+K940+MYCS8[[#This Row],[Non contractual commitments]]</f>
        <v>0</v>
      </c>
      <c r="N940" s="93"/>
      <c r="O940" s="93"/>
      <c r="P940" s="93"/>
      <c r="Q940" s="93"/>
      <c r="R940" s="93"/>
      <c r="S940" s="89"/>
      <c r="T940" s="89"/>
      <c r="U940" s="96"/>
    </row>
    <row r="941" spans="1:21" ht="21" x14ac:dyDescent="0.45">
      <c r="A941" s="89"/>
      <c r="B941" s="90" t="str">
        <f ca="1">IFERROR(OFFSET(DC[[#Headers],[Code Project]],MATCH(MYCS8[[#This Row],[Project Code and Name ]],DC[Code Project],0),-3),"")</f>
        <v/>
      </c>
      <c r="C941" s="89"/>
      <c r="D941" s="89"/>
      <c r="E941" s="89"/>
      <c r="F941" s="89"/>
      <c r="G941" s="89"/>
      <c r="H941" s="89"/>
      <c r="I941" s="93"/>
      <c r="J941" s="93"/>
      <c r="K941" s="93"/>
      <c r="L941" s="93"/>
      <c r="M941" s="94">
        <f>I941+J941+K941+MYCS8[[#This Row],[Non contractual commitments]]</f>
        <v>0</v>
      </c>
      <c r="N941" s="93"/>
      <c r="O941" s="93"/>
      <c r="P941" s="93"/>
      <c r="Q941" s="93"/>
      <c r="R941" s="93"/>
      <c r="S941" s="89"/>
      <c r="T941" s="89"/>
      <c r="U941" s="96"/>
    </row>
    <row r="942" spans="1:21" ht="21" x14ac:dyDescent="0.45">
      <c r="A942" s="89"/>
      <c r="B942" s="90" t="str">
        <f ca="1">IFERROR(OFFSET(DC[[#Headers],[Code Project]],MATCH(MYCS8[[#This Row],[Project Code and Name ]],DC[Code Project],0),-3),"")</f>
        <v/>
      </c>
      <c r="C942" s="89"/>
      <c r="D942" s="89"/>
      <c r="E942" s="89"/>
      <c r="F942" s="89"/>
      <c r="G942" s="89"/>
      <c r="H942" s="89"/>
      <c r="I942" s="93"/>
      <c r="J942" s="93"/>
      <c r="K942" s="93"/>
      <c r="L942" s="93"/>
      <c r="M942" s="94">
        <f>I942+J942+K942+MYCS8[[#This Row],[Non contractual commitments]]</f>
        <v>0</v>
      </c>
      <c r="N942" s="93"/>
      <c r="O942" s="93"/>
      <c r="P942" s="93"/>
      <c r="Q942" s="93"/>
      <c r="R942" s="93"/>
      <c r="S942" s="89"/>
      <c r="T942" s="89"/>
      <c r="U942" s="96"/>
    </row>
    <row r="943" spans="1:21" ht="21" x14ac:dyDescent="0.45">
      <c r="A943" s="89"/>
      <c r="B943" s="90" t="str">
        <f ca="1">IFERROR(OFFSET(DC[[#Headers],[Code Project]],MATCH(MYCS8[[#This Row],[Project Code and Name ]],DC[Code Project],0),-3),"")</f>
        <v/>
      </c>
      <c r="C943" s="89"/>
      <c r="D943" s="89"/>
      <c r="E943" s="89"/>
      <c r="F943" s="89"/>
      <c r="G943" s="89"/>
      <c r="H943" s="89"/>
      <c r="I943" s="93"/>
      <c r="J943" s="93"/>
      <c r="K943" s="93"/>
      <c r="L943" s="93"/>
      <c r="M943" s="94">
        <f>I943+J943+K943+MYCS8[[#This Row],[Non contractual commitments]]</f>
        <v>0</v>
      </c>
      <c r="N943" s="93"/>
      <c r="O943" s="93"/>
      <c r="P943" s="93"/>
      <c r="Q943" s="93"/>
      <c r="R943" s="93"/>
      <c r="S943" s="89"/>
      <c r="T943" s="89"/>
      <c r="U943" s="96"/>
    </row>
    <row r="944" spans="1:21" ht="21" x14ac:dyDescent="0.45">
      <c r="A944" s="89"/>
      <c r="B944" s="90" t="str">
        <f ca="1">IFERROR(OFFSET(DC[[#Headers],[Code Project]],MATCH(MYCS8[[#This Row],[Project Code and Name ]],DC[Code Project],0),-3),"")</f>
        <v/>
      </c>
      <c r="C944" s="89"/>
      <c r="D944" s="89"/>
      <c r="E944" s="89"/>
      <c r="F944" s="89"/>
      <c r="G944" s="89"/>
      <c r="H944" s="89"/>
      <c r="I944" s="93"/>
      <c r="J944" s="93"/>
      <c r="K944" s="93"/>
      <c r="L944" s="93"/>
      <c r="M944" s="94">
        <f>I944+J944+K944+MYCS8[[#This Row],[Non contractual commitments]]</f>
        <v>0</v>
      </c>
      <c r="N944" s="93"/>
      <c r="O944" s="93"/>
      <c r="P944" s="93"/>
      <c r="Q944" s="93"/>
      <c r="R944" s="93"/>
      <c r="S944" s="89"/>
      <c r="T944" s="89"/>
      <c r="U944" s="96"/>
    </row>
    <row r="945" spans="1:21" ht="21" x14ac:dyDescent="0.45">
      <c r="A945" s="89"/>
      <c r="B945" s="90" t="str">
        <f ca="1">IFERROR(OFFSET(DC[[#Headers],[Code Project]],MATCH(MYCS8[[#This Row],[Project Code and Name ]],DC[Code Project],0),-3),"")</f>
        <v/>
      </c>
      <c r="C945" s="89"/>
      <c r="D945" s="89"/>
      <c r="E945" s="89"/>
      <c r="F945" s="89"/>
      <c r="G945" s="89"/>
      <c r="H945" s="89"/>
      <c r="I945" s="93"/>
      <c r="J945" s="93"/>
      <c r="K945" s="93"/>
      <c r="L945" s="93"/>
      <c r="M945" s="94">
        <f>I945+J945+K945+MYCS8[[#This Row],[Non contractual commitments]]</f>
        <v>0</v>
      </c>
      <c r="N945" s="93"/>
      <c r="O945" s="93"/>
      <c r="P945" s="93"/>
      <c r="Q945" s="93"/>
      <c r="R945" s="93"/>
      <c r="S945" s="89"/>
      <c r="T945" s="89"/>
      <c r="U945" s="96"/>
    </row>
    <row r="946" spans="1:21" ht="21" x14ac:dyDescent="0.45">
      <c r="A946" s="89"/>
      <c r="B946" s="90" t="str">
        <f ca="1">IFERROR(OFFSET(DC[[#Headers],[Code Project]],MATCH(MYCS8[[#This Row],[Project Code and Name ]],DC[Code Project],0),-3),"")</f>
        <v/>
      </c>
      <c r="C946" s="89"/>
      <c r="D946" s="89"/>
      <c r="E946" s="89"/>
      <c r="F946" s="89"/>
      <c r="G946" s="89"/>
      <c r="H946" s="89"/>
      <c r="I946" s="93"/>
      <c r="J946" s="93"/>
      <c r="K946" s="93"/>
      <c r="L946" s="93"/>
      <c r="M946" s="94">
        <f>I946+J946+K946+MYCS8[[#This Row],[Non contractual commitments]]</f>
        <v>0</v>
      </c>
      <c r="N946" s="93"/>
      <c r="O946" s="93"/>
      <c r="P946" s="93"/>
      <c r="Q946" s="93"/>
      <c r="R946" s="93"/>
      <c r="S946" s="89"/>
      <c r="T946" s="89"/>
      <c r="U946" s="96"/>
    </row>
    <row r="947" spans="1:21" ht="21" x14ac:dyDescent="0.45">
      <c r="A947" s="89"/>
      <c r="B947" s="90" t="str">
        <f ca="1">IFERROR(OFFSET(DC[[#Headers],[Code Project]],MATCH(MYCS8[[#This Row],[Project Code and Name ]],DC[Code Project],0),-3),"")</f>
        <v/>
      </c>
      <c r="C947" s="89"/>
      <c r="D947" s="89"/>
      <c r="E947" s="89"/>
      <c r="F947" s="89"/>
      <c r="G947" s="89"/>
      <c r="H947" s="89"/>
      <c r="I947" s="93"/>
      <c r="J947" s="93"/>
      <c r="K947" s="93"/>
      <c r="L947" s="93"/>
      <c r="M947" s="94">
        <f>I947+J947+K947+MYCS8[[#This Row],[Non contractual commitments]]</f>
        <v>0</v>
      </c>
      <c r="N947" s="93"/>
      <c r="O947" s="93"/>
      <c r="P947" s="93"/>
      <c r="Q947" s="93"/>
      <c r="R947" s="93"/>
      <c r="S947" s="89"/>
      <c r="T947" s="89"/>
      <c r="U947" s="96"/>
    </row>
    <row r="948" spans="1:21" ht="21" x14ac:dyDescent="0.45">
      <c r="A948" s="89"/>
      <c r="B948" s="90" t="str">
        <f ca="1">IFERROR(OFFSET(DC[[#Headers],[Code Project]],MATCH(MYCS8[[#This Row],[Project Code and Name ]],DC[Code Project],0),-3),"")</f>
        <v/>
      </c>
      <c r="C948" s="89"/>
      <c r="D948" s="89"/>
      <c r="E948" s="89"/>
      <c r="F948" s="89"/>
      <c r="G948" s="89"/>
      <c r="H948" s="89"/>
      <c r="I948" s="93"/>
      <c r="J948" s="93"/>
      <c r="K948" s="93"/>
      <c r="L948" s="93"/>
      <c r="M948" s="94">
        <f>I948+J948+K948+MYCS8[[#This Row],[Non contractual commitments]]</f>
        <v>0</v>
      </c>
      <c r="N948" s="93"/>
      <c r="O948" s="93"/>
      <c r="P948" s="93"/>
      <c r="Q948" s="93"/>
      <c r="R948" s="93"/>
      <c r="S948" s="89"/>
      <c r="T948" s="89"/>
      <c r="U948" s="96"/>
    </row>
    <row r="949" spans="1:21" ht="21" x14ac:dyDescent="0.45">
      <c r="A949" s="89"/>
      <c r="B949" s="90" t="str">
        <f ca="1">IFERROR(OFFSET(DC[[#Headers],[Code Project]],MATCH(MYCS8[[#This Row],[Project Code and Name ]],DC[Code Project],0),-3),"")</f>
        <v/>
      </c>
      <c r="C949" s="89"/>
      <c r="D949" s="89"/>
      <c r="E949" s="89"/>
      <c r="F949" s="89"/>
      <c r="G949" s="89"/>
      <c r="H949" s="89"/>
      <c r="I949" s="93"/>
      <c r="J949" s="93"/>
      <c r="K949" s="93"/>
      <c r="L949" s="93"/>
      <c r="M949" s="94">
        <f>I949+J949+K949+MYCS8[[#This Row],[Non contractual commitments]]</f>
        <v>0</v>
      </c>
      <c r="N949" s="93"/>
      <c r="O949" s="93"/>
      <c r="P949" s="93"/>
      <c r="Q949" s="93"/>
      <c r="R949" s="93"/>
      <c r="S949" s="89"/>
      <c r="T949" s="89"/>
      <c r="U949" s="96"/>
    </row>
    <row r="950" spans="1:21" ht="21" x14ac:dyDescent="0.45">
      <c r="A950" s="89"/>
      <c r="B950" s="90" t="str">
        <f ca="1">IFERROR(OFFSET(DC[[#Headers],[Code Project]],MATCH(MYCS8[[#This Row],[Project Code and Name ]],DC[Code Project],0),-3),"")</f>
        <v/>
      </c>
      <c r="C950" s="89"/>
      <c r="D950" s="89"/>
      <c r="E950" s="89"/>
      <c r="F950" s="89"/>
      <c r="G950" s="89"/>
      <c r="H950" s="89"/>
      <c r="I950" s="93"/>
      <c r="J950" s="93"/>
      <c r="K950" s="93"/>
      <c r="L950" s="93"/>
      <c r="M950" s="94">
        <f>I950+J950+K950+MYCS8[[#This Row],[Non contractual commitments]]</f>
        <v>0</v>
      </c>
      <c r="N950" s="93"/>
      <c r="O950" s="93"/>
      <c r="P950" s="93"/>
      <c r="Q950" s="93"/>
      <c r="R950" s="93"/>
      <c r="S950" s="89"/>
      <c r="T950" s="89"/>
      <c r="U950" s="96"/>
    </row>
    <row r="951" spans="1:21" ht="21" x14ac:dyDescent="0.45">
      <c r="A951" s="89"/>
      <c r="B951" s="90" t="str">
        <f ca="1">IFERROR(OFFSET(DC[[#Headers],[Code Project]],MATCH(MYCS8[[#This Row],[Project Code and Name ]],DC[Code Project],0),-3),"")</f>
        <v/>
      </c>
      <c r="C951" s="89"/>
      <c r="D951" s="89"/>
      <c r="E951" s="89"/>
      <c r="F951" s="89"/>
      <c r="G951" s="89"/>
      <c r="H951" s="89"/>
      <c r="I951" s="93"/>
      <c r="J951" s="93"/>
      <c r="K951" s="93"/>
      <c r="L951" s="93"/>
      <c r="M951" s="94">
        <f>I951+J951+K951+MYCS8[[#This Row],[Non contractual commitments]]</f>
        <v>0</v>
      </c>
      <c r="N951" s="93"/>
      <c r="O951" s="93"/>
      <c r="P951" s="93"/>
      <c r="Q951" s="93"/>
      <c r="R951" s="93"/>
      <c r="S951" s="89"/>
      <c r="T951" s="89"/>
      <c r="U951" s="96"/>
    </row>
    <row r="952" spans="1:21" ht="21" x14ac:dyDescent="0.45">
      <c r="A952" s="89"/>
      <c r="B952" s="90" t="str">
        <f ca="1">IFERROR(OFFSET(DC[[#Headers],[Code Project]],MATCH(MYCS8[[#This Row],[Project Code and Name ]],DC[Code Project],0),-3),"")</f>
        <v/>
      </c>
      <c r="C952" s="89"/>
      <c r="D952" s="89"/>
      <c r="E952" s="89"/>
      <c r="F952" s="89"/>
      <c r="G952" s="89"/>
      <c r="H952" s="89"/>
      <c r="I952" s="93"/>
      <c r="J952" s="93"/>
      <c r="K952" s="93"/>
      <c r="L952" s="93"/>
      <c r="M952" s="94">
        <f>I952+J952+K952+MYCS8[[#This Row],[Non contractual commitments]]</f>
        <v>0</v>
      </c>
      <c r="N952" s="93"/>
      <c r="O952" s="93"/>
      <c r="P952" s="93"/>
      <c r="Q952" s="93"/>
      <c r="R952" s="93"/>
      <c r="S952" s="89"/>
      <c r="T952" s="89"/>
      <c r="U952" s="96"/>
    </row>
    <row r="953" spans="1:21" ht="21" x14ac:dyDescent="0.45">
      <c r="A953" s="89"/>
      <c r="B953" s="90" t="str">
        <f ca="1">IFERROR(OFFSET(DC[[#Headers],[Code Project]],MATCH(MYCS8[[#This Row],[Project Code and Name ]],DC[Code Project],0),-3),"")</f>
        <v/>
      </c>
      <c r="C953" s="89"/>
      <c r="D953" s="89"/>
      <c r="E953" s="89"/>
      <c r="F953" s="89"/>
      <c r="G953" s="89"/>
      <c r="H953" s="89"/>
      <c r="I953" s="93"/>
      <c r="J953" s="93"/>
      <c r="K953" s="93"/>
      <c r="L953" s="93"/>
      <c r="M953" s="94">
        <f>I953+J953+K953+MYCS8[[#This Row],[Non contractual commitments]]</f>
        <v>0</v>
      </c>
      <c r="N953" s="93"/>
      <c r="O953" s="93"/>
      <c r="P953" s="93"/>
      <c r="Q953" s="93"/>
      <c r="R953" s="93"/>
      <c r="S953" s="89"/>
      <c r="T953" s="89"/>
      <c r="U953" s="96"/>
    </row>
    <row r="954" spans="1:21" ht="21" x14ac:dyDescent="0.45">
      <c r="A954" s="89"/>
      <c r="B954" s="90" t="str">
        <f ca="1">IFERROR(OFFSET(DC[[#Headers],[Code Project]],MATCH(MYCS8[[#This Row],[Project Code and Name ]],DC[Code Project],0),-3),"")</f>
        <v/>
      </c>
      <c r="C954" s="89"/>
      <c r="D954" s="89"/>
      <c r="E954" s="89"/>
      <c r="F954" s="89"/>
      <c r="G954" s="89"/>
      <c r="H954" s="89"/>
      <c r="I954" s="93"/>
      <c r="J954" s="93"/>
      <c r="K954" s="93"/>
      <c r="L954" s="93"/>
      <c r="M954" s="94">
        <f>I954+J954+K954+MYCS8[[#This Row],[Non contractual commitments]]</f>
        <v>0</v>
      </c>
      <c r="N954" s="93"/>
      <c r="O954" s="93"/>
      <c r="P954" s="93"/>
      <c r="Q954" s="93"/>
      <c r="R954" s="93"/>
      <c r="S954" s="89"/>
      <c r="T954" s="89"/>
      <c r="U954" s="96"/>
    </row>
    <row r="955" spans="1:21" ht="21" x14ac:dyDescent="0.45">
      <c r="A955" s="89"/>
      <c r="B955" s="90" t="str">
        <f ca="1">IFERROR(OFFSET(DC[[#Headers],[Code Project]],MATCH(MYCS8[[#This Row],[Project Code and Name ]],DC[Code Project],0),-3),"")</f>
        <v/>
      </c>
      <c r="C955" s="89"/>
      <c r="D955" s="89"/>
      <c r="E955" s="89"/>
      <c r="F955" s="89"/>
      <c r="G955" s="89"/>
      <c r="H955" s="89"/>
      <c r="I955" s="93"/>
      <c r="J955" s="93"/>
      <c r="K955" s="93"/>
      <c r="L955" s="93"/>
      <c r="M955" s="94">
        <f>I955+J955+K955+MYCS8[[#This Row],[Non contractual commitments]]</f>
        <v>0</v>
      </c>
      <c r="N955" s="93"/>
      <c r="O955" s="93"/>
      <c r="P955" s="93"/>
      <c r="Q955" s="93"/>
      <c r="R955" s="93"/>
      <c r="S955" s="89"/>
      <c r="T955" s="89"/>
      <c r="U955" s="96"/>
    </row>
    <row r="956" spans="1:21" ht="21" x14ac:dyDescent="0.45">
      <c r="A956" s="89"/>
      <c r="B956" s="90" t="str">
        <f ca="1">IFERROR(OFFSET(DC[[#Headers],[Code Project]],MATCH(MYCS8[[#This Row],[Project Code and Name ]],DC[Code Project],0),-3),"")</f>
        <v/>
      </c>
      <c r="C956" s="89"/>
      <c r="D956" s="89"/>
      <c r="E956" s="89"/>
      <c r="F956" s="89"/>
      <c r="G956" s="89"/>
      <c r="H956" s="89"/>
      <c r="I956" s="93"/>
      <c r="J956" s="93"/>
      <c r="K956" s="93"/>
      <c r="L956" s="93"/>
      <c r="M956" s="94">
        <f>I956+J956+K956+MYCS8[[#This Row],[Non contractual commitments]]</f>
        <v>0</v>
      </c>
      <c r="N956" s="93"/>
      <c r="O956" s="93"/>
      <c r="P956" s="93"/>
      <c r="Q956" s="93"/>
      <c r="R956" s="93"/>
      <c r="S956" s="89"/>
      <c r="T956" s="89"/>
      <c r="U956" s="96"/>
    </row>
    <row r="957" spans="1:21" ht="21" x14ac:dyDescent="0.45">
      <c r="A957" s="89"/>
      <c r="B957" s="90" t="str">
        <f ca="1">IFERROR(OFFSET(DC[[#Headers],[Code Project]],MATCH(MYCS8[[#This Row],[Project Code and Name ]],DC[Code Project],0),-3),"")</f>
        <v/>
      </c>
      <c r="C957" s="89"/>
      <c r="D957" s="89"/>
      <c r="E957" s="89"/>
      <c r="F957" s="89"/>
      <c r="G957" s="89"/>
      <c r="H957" s="89"/>
      <c r="I957" s="93"/>
      <c r="J957" s="93"/>
      <c r="K957" s="93"/>
      <c r="L957" s="93"/>
      <c r="M957" s="94">
        <f>I957+J957+K957+MYCS8[[#This Row],[Non contractual commitments]]</f>
        <v>0</v>
      </c>
      <c r="N957" s="93"/>
      <c r="O957" s="93"/>
      <c r="P957" s="93"/>
      <c r="Q957" s="93"/>
      <c r="R957" s="93"/>
      <c r="S957" s="89"/>
      <c r="T957" s="89"/>
      <c r="U957" s="96"/>
    </row>
    <row r="958" spans="1:21" ht="21" x14ac:dyDescent="0.45">
      <c r="A958" s="89"/>
      <c r="B958" s="90" t="str">
        <f ca="1">IFERROR(OFFSET(DC[[#Headers],[Code Project]],MATCH(MYCS8[[#This Row],[Project Code and Name ]],DC[Code Project],0),-3),"")</f>
        <v/>
      </c>
      <c r="C958" s="89"/>
      <c r="D958" s="89"/>
      <c r="E958" s="89"/>
      <c r="F958" s="89"/>
      <c r="G958" s="89"/>
      <c r="H958" s="89"/>
      <c r="I958" s="93"/>
      <c r="J958" s="93"/>
      <c r="K958" s="93"/>
      <c r="L958" s="93"/>
      <c r="M958" s="94">
        <f>I958+J958+K958+MYCS8[[#This Row],[Non contractual commitments]]</f>
        <v>0</v>
      </c>
      <c r="N958" s="93"/>
      <c r="O958" s="93"/>
      <c r="P958" s="93"/>
      <c r="Q958" s="93"/>
      <c r="R958" s="93"/>
      <c r="S958" s="89"/>
      <c r="T958" s="89"/>
      <c r="U958" s="96"/>
    </row>
    <row r="959" spans="1:21" ht="21" x14ac:dyDescent="0.45">
      <c r="A959" s="89"/>
      <c r="B959" s="90" t="str">
        <f ca="1">IFERROR(OFFSET(DC[[#Headers],[Code Project]],MATCH(MYCS8[[#This Row],[Project Code and Name ]],DC[Code Project],0),-3),"")</f>
        <v/>
      </c>
      <c r="C959" s="89"/>
      <c r="D959" s="89"/>
      <c r="E959" s="89"/>
      <c r="F959" s="89"/>
      <c r="G959" s="89"/>
      <c r="H959" s="89"/>
      <c r="I959" s="93"/>
      <c r="J959" s="93"/>
      <c r="K959" s="93"/>
      <c r="L959" s="93"/>
      <c r="M959" s="94">
        <f>I959+J959+K959+MYCS8[[#This Row],[Non contractual commitments]]</f>
        <v>0</v>
      </c>
      <c r="N959" s="93"/>
      <c r="O959" s="93"/>
      <c r="P959" s="93"/>
      <c r="Q959" s="93"/>
      <c r="R959" s="93"/>
      <c r="S959" s="89"/>
      <c r="T959" s="89"/>
      <c r="U959" s="96"/>
    </row>
    <row r="960" spans="1:21" ht="21" x14ac:dyDescent="0.45">
      <c r="A960" s="89"/>
      <c r="B960" s="90" t="str">
        <f ca="1">IFERROR(OFFSET(DC[[#Headers],[Code Project]],MATCH(MYCS8[[#This Row],[Project Code and Name ]],DC[Code Project],0),-3),"")</f>
        <v/>
      </c>
      <c r="C960" s="89"/>
      <c r="D960" s="89"/>
      <c r="E960" s="89"/>
      <c r="F960" s="89"/>
      <c r="G960" s="89"/>
      <c r="H960" s="89"/>
      <c r="I960" s="93"/>
      <c r="J960" s="93"/>
      <c r="K960" s="93"/>
      <c r="L960" s="93"/>
      <c r="M960" s="94">
        <f>I960+J960+K960+MYCS8[[#This Row],[Non contractual commitments]]</f>
        <v>0</v>
      </c>
      <c r="N960" s="93"/>
      <c r="O960" s="93"/>
      <c r="P960" s="93"/>
      <c r="Q960" s="93"/>
      <c r="R960" s="93"/>
      <c r="S960" s="89"/>
      <c r="T960" s="89"/>
      <c r="U960" s="96"/>
    </row>
    <row r="961" spans="1:21" ht="21" x14ac:dyDescent="0.45">
      <c r="A961" s="89"/>
      <c r="B961" s="90" t="str">
        <f ca="1">IFERROR(OFFSET(DC[[#Headers],[Code Project]],MATCH(MYCS8[[#This Row],[Project Code and Name ]],DC[Code Project],0),-3),"")</f>
        <v/>
      </c>
      <c r="C961" s="89"/>
      <c r="D961" s="89"/>
      <c r="E961" s="89"/>
      <c r="F961" s="89"/>
      <c r="G961" s="89"/>
      <c r="H961" s="89"/>
      <c r="I961" s="93"/>
      <c r="J961" s="93"/>
      <c r="K961" s="93"/>
      <c r="L961" s="93"/>
      <c r="M961" s="94">
        <f>I961+J961+K961+MYCS8[[#This Row],[Non contractual commitments]]</f>
        <v>0</v>
      </c>
      <c r="N961" s="93"/>
      <c r="O961" s="93"/>
      <c r="P961" s="93"/>
      <c r="Q961" s="93"/>
      <c r="R961" s="93"/>
      <c r="S961" s="89"/>
      <c r="T961" s="89"/>
      <c r="U961" s="96"/>
    </row>
    <row r="962" spans="1:21" ht="21" x14ac:dyDescent="0.45">
      <c r="A962" s="89"/>
      <c r="B962" s="90" t="str">
        <f ca="1">IFERROR(OFFSET(DC[[#Headers],[Code Project]],MATCH(MYCS8[[#This Row],[Project Code and Name ]],DC[Code Project],0),-3),"")</f>
        <v/>
      </c>
      <c r="C962" s="89"/>
      <c r="D962" s="89"/>
      <c r="E962" s="89"/>
      <c r="F962" s="89"/>
      <c r="G962" s="89"/>
      <c r="H962" s="89"/>
      <c r="I962" s="93"/>
      <c r="J962" s="93"/>
      <c r="K962" s="93"/>
      <c r="L962" s="93"/>
      <c r="M962" s="94">
        <f>I962+J962+K962+MYCS8[[#This Row],[Non contractual commitments]]</f>
        <v>0</v>
      </c>
      <c r="N962" s="93"/>
      <c r="O962" s="93"/>
      <c r="P962" s="93"/>
      <c r="Q962" s="93"/>
      <c r="R962" s="93"/>
      <c r="S962" s="89"/>
      <c r="T962" s="89"/>
      <c r="U962" s="96"/>
    </row>
    <row r="963" spans="1:21" ht="21" x14ac:dyDescent="0.45">
      <c r="A963" s="89"/>
      <c r="B963" s="90" t="str">
        <f ca="1">IFERROR(OFFSET(DC[[#Headers],[Code Project]],MATCH(MYCS8[[#This Row],[Project Code and Name ]],DC[Code Project],0),-3),"")</f>
        <v/>
      </c>
      <c r="C963" s="89"/>
      <c r="D963" s="89"/>
      <c r="E963" s="89"/>
      <c r="F963" s="89"/>
      <c r="G963" s="89"/>
      <c r="H963" s="89"/>
      <c r="I963" s="93"/>
      <c r="J963" s="93"/>
      <c r="K963" s="93"/>
      <c r="L963" s="93"/>
      <c r="M963" s="94">
        <f>I963+J963+K963+MYCS8[[#This Row],[Non contractual commitments]]</f>
        <v>0</v>
      </c>
      <c r="N963" s="93"/>
      <c r="O963" s="93"/>
      <c r="P963" s="93"/>
      <c r="Q963" s="93"/>
      <c r="R963" s="93"/>
      <c r="S963" s="89"/>
      <c r="T963" s="89"/>
      <c r="U963" s="96"/>
    </row>
    <row r="964" spans="1:21" ht="21" x14ac:dyDescent="0.45">
      <c r="A964" s="89"/>
      <c r="B964" s="90" t="str">
        <f ca="1">IFERROR(OFFSET(DC[[#Headers],[Code Project]],MATCH(MYCS8[[#This Row],[Project Code and Name ]],DC[Code Project],0),-3),"")</f>
        <v/>
      </c>
      <c r="C964" s="89"/>
      <c r="D964" s="89"/>
      <c r="E964" s="89"/>
      <c r="F964" s="89"/>
      <c r="G964" s="89"/>
      <c r="H964" s="89"/>
      <c r="I964" s="93"/>
      <c r="J964" s="93"/>
      <c r="K964" s="93"/>
      <c r="L964" s="93"/>
      <c r="M964" s="94">
        <f>I964+J964+K964+MYCS8[[#This Row],[Non contractual commitments]]</f>
        <v>0</v>
      </c>
      <c r="N964" s="93"/>
      <c r="O964" s="93"/>
      <c r="P964" s="93"/>
      <c r="Q964" s="93"/>
      <c r="R964" s="93"/>
      <c r="S964" s="89"/>
      <c r="T964" s="89"/>
      <c r="U964" s="96"/>
    </row>
    <row r="965" spans="1:21" ht="21" x14ac:dyDescent="0.45">
      <c r="A965" s="89"/>
      <c r="B965" s="90" t="str">
        <f ca="1">IFERROR(OFFSET(DC[[#Headers],[Code Project]],MATCH(MYCS8[[#This Row],[Project Code and Name ]],DC[Code Project],0),-3),"")</f>
        <v/>
      </c>
      <c r="C965" s="89"/>
      <c r="D965" s="89"/>
      <c r="E965" s="89"/>
      <c r="F965" s="89"/>
      <c r="G965" s="89"/>
      <c r="H965" s="89"/>
      <c r="I965" s="93"/>
      <c r="J965" s="93"/>
      <c r="K965" s="93"/>
      <c r="L965" s="93"/>
      <c r="M965" s="94">
        <f>I965+J965+K965+MYCS8[[#This Row],[Non contractual commitments]]</f>
        <v>0</v>
      </c>
      <c r="N965" s="93"/>
      <c r="O965" s="93"/>
      <c r="P965" s="93"/>
      <c r="Q965" s="93"/>
      <c r="R965" s="93"/>
      <c r="S965" s="89"/>
      <c r="T965" s="89"/>
      <c r="U965" s="96"/>
    </row>
    <row r="966" spans="1:21" ht="21" x14ac:dyDescent="0.45">
      <c r="A966" s="89"/>
      <c r="B966" s="90" t="str">
        <f ca="1">IFERROR(OFFSET(DC[[#Headers],[Code Project]],MATCH(MYCS8[[#This Row],[Project Code and Name ]],DC[Code Project],0),-3),"")</f>
        <v/>
      </c>
      <c r="C966" s="89"/>
      <c r="D966" s="89"/>
      <c r="E966" s="89"/>
      <c r="F966" s="89"/>
      <c r="G966" s="89"/>
      <c r="H966" s="89"/>
      <c r="I966" s="93"/>
      <c r="J966" s="93"/>
      <c r="K966" s="93"/>
      <c r="L966" s="93"/>
      <c r="M966" s="94">
        <f>I966+J966+K966+MYCS8[[#This Row],[Non contractual commitments]]</f>
        <v>0</v>
      </c>
      <c r="N966" s="93"/>
      <c r="O966" s="93"/>
      <c r="P966" s="93"/>
      <c r="Q966" s="93"/>
      <c r="R966" s="93"/>
      <c r="S966" s="89"/>
      <c r="T966" s="89"/>
      <c r="U966" s="96"/>
    </row>
    <row r="967" spans="1:21" ht="21" x14ac:dyDescent="0.45">
      <c r="A967" s="89"/>
      <c r="B967" s="90" t="str">
        <f ca="1">IFERROR(OFFSET(DC[[#Headers],[Code Project]],MATCH(MYCS8[[#This Row],[Project Code and Name ]],DC[Code Project],0),-3),"")</f>
        <v/>
      </c>
      <c r="C967" s="89"/>
      <c r="D967" s="89"/>
      <c r="E967" s="89"/>
      <c r="F967" s="89"/>
      <c r="G967" s="89"/>
      <c r="H967" s="89"/>
      <c r="I967" s="93"/>
      <c r="J967" s="93"/>
      <c r="K967" s="93"/>
      <c r="L967" s="93"/>
      <c r="M967" s="94">
        <f>I967+J967+K967+MYCS8[[#This Row],[Non contractual commitments]]</f>
        <v>0</v>
      </c>
      <c r="N967" s="93"/>
      <c r="O967" s="93"/>
      <c r="P967" s="93"/>
      <c r="Q967" s="93"/>
      <c r="R967" s="93"/>
      <c r="S967" s="89"/>
      <c r="T967" s="89"/>
      <c r="U967" s="96"/>
    </row>
    <row r="968" spans="1:21" ht="21" x14ac:dyDescent="0.45">
      <c r="A968" s="89"/>
      <c r="B968" s="90" t="str">
        <f ca="1">IFERROR(OFFSET(DC[[#Headers],[Code Project]],MATCH(MYCS8[[#This Row],[Project Code and Name ]],DC[Code Project],0),-3),"")</f>
        <v/>
      </c>
      <c r="C968" s="89"/>
      <c r="D968" s="89"/>
      <c r="E968" s="89"/>
      <c r="F968" s="89"/>
      <c r="G968" s="89"/>
      <c r="H968" s="89"/>
      <c r="I968" s="93"/>
      <c r="J968" s="93"/>
      <c r="K968" s="93"/>
      <c r="L968" s="93"/>
      <c r="M968" s="94">
        <f>I968+J968+K968+MYCS8[[#This Row],[Non contractual commitments]]</f>
        <v>0</v>
      </c>
      <c r="N968" s="93"/>
      <c r="O968" s="93"/>
      <c r="P968" s="93"/>
      <c r="Q968" s="93"/>
      <c r="R968" s="93"/>
      <c r="S968" s="89"/>
      <c r="T968" s="89"/>
      <c r="U968" s="96"/>
    </row>
    <row r="969" spans="1:21" ht="21" x14ac:dyDescent="0.45">
      <c r="A969" s="89"/>
      <c r="B969" s="90" t="str">
        <f ca="1">IFERROR(OFFSET(DC[[#Headers],[Code Project]],MATCH(MYCS8[[#This Row],[Project Code and Name ]],DC[Code Project],0),-3),"")</f>
        <v/>
      </c>
      <c r="C969" s="89"/>
      <c r="D969" s="89"/>
      <c r="E969" s="89"/>
      <c r="F969" s="89"/>
      <c r="G969" s="89"/>
      <c r="H969" s="89"/>
      <c r="I969" s="93"/>
      <c r="J969" s="93"/>
      <c r="K969" s="93"/>
      <c r="L969" s="93"/>
      <c r="M969" s="94">
        <f>I969+J969+K969+MYCS8[[#This Row],[Non contractual commitments]]</f>
        <v>0</v>
      </c>
      <c r="N969" s="93"/>
      <c r="O969" s="93"/>
      <c r="P969" s="93"/>
      <c r="Q969" s="93"/>
      <c r="R969" s="93"/>
      <c r="S969" s="89"/>
      <c r="T969" s="89"/>
      <c r="U969" s="96"/>
    </row>
    <row r="970" spans="1:21" ht="21" x14ac:dyDescent="0.45">
      <c r="A970" s="89"/>
      <c r="B970" s="90" t="str">
        <f ca="1">IFERROR(OFFSET(DC[[#Headers],[Code Project]],MATCH(MYCS8[[#This Row],[Project Code and Name ]],DC[Code Project],0),-3),"")</f>
        <v/>
      </c>
      <c r="C970" s="89"/>
      <c r="D970" s="89"/>
      <c r="E970" s="89"/>
      <c r="F970" s="89"/>
      <c r="G970" s="89"/>
      <c r="H970" s="89"/>
      <c r="I970" s="93"/>
      <c r="J970" s="93"/>
      <c r="K970" s="93"/>
      <c r="L970" s="93"/>
      <c r="M970" s="94">
        <f>I970+J970+K970+MYCS8[[#This Row],[Non contractual commitments]]</f>
        <v>0</v>
      </c>
      <c r="N970" s="93"/>
      <c r="O970" s="93"/>
      <c r="P970" s="93"/>
      <c r="Q970" s="93"/>
      <c r="R970" s="93"/>
      <c r="S970" s="89"/>
      <c r="T970" s="89"/>
      <c r="U970" s="96"/>
    </row>
    <row r="971" spans="1:21" ht="21" x14ac:dyDescent="0.45">
      <c r="A971" s="89"/>
      <c r="B971" s="90" t="str">
        <f ca="1">IFERROR(OFFSET(DC[[#Headers],[Code Project]],MATCH(MYCS8[[#This Row],[Project Code and Name ]],DC[Code Project],0),-3),"")</f>
        <v/>
      </c>
      <c r="C971" s="89"/>
      <c r="D971" s="89"/>
      <c r="E971" s="89"/>
      <c r="F971" s="89"/>
      <c r="G971" s="89"/>
      <c r="H971" s="89"/>
      <c r="I971" s="93"/>
      <c r="J971" s="93"/>
      <c r="K971" s="93"/>
      <c r="L971" s="93"/>
      <c r="M971" s="94">
        <f>I971+J971+K971+MYCS8[[#This Row],[Non contractual commitments]]</f>
        <v>0</v>
      </c>
      <c r="N971" s="93"/>
      <c r="O971" s="93"/>
      <c r="P971" s="93"/>
      <c r="Q971" s="93"/>
      <c r="R971" s="93"/>
      <c r="S971" s="89"/>
      <c r="T971" s="89"/>
      <c r="U971" s="96"/>
    </row>
    <row r="972" spans="1:21" ht="21" x14ac:dyDescent="0.45">
      <c r="A972" s="89"/>
      <c r="B972" s="90" t="str">
        <f ca="1">IFERROR(OFFSET(DC[[#Headers],[Code Project]],MATCH(MYCS8[[#This Row],[Project Code and Name ]],DC[Code Project],0),-3),"")</f>
        <v/>
      </c>
      <c r="C972" s="89"/>
      <c r="D972" s="89"/>
      <c r="E972" s="89"/>
      <c r="F972" s="89"/>
      <c r="G972" s="89"/>
      <c r="H972" s="89"/>
      <c r="I972" s="93"/>
      <c r="J972" s="93"/>
      <c r="K972" s="93"/>
      <c r="L972" s="93"/>
      <c r="M972" s="94">
        <f>I972+J972+K972+MYCS8[[#This Row],[Non contractual commitments]]</f>
        <v>0</v>
      </c>
      <c r="N972" s="93"/>
      <c r="O972" s="93"/>
      <c r="P972" s="93"/>
      <c r="Q972" s="93"/>
      <c r="R972" s="93"/>
      <c r="S972" s="89"/>
      <c r="T972" s="89"/>
      <c r="U972" s="96"/>
    </row>
    <row r="973" spans="1:21" ht="21" x14ac:dyDescent="0.45">
      <c r="A973" s="89"/>
      <c r="B973" s="90" t="str">
        <f ca="1">IFERROR(OFFSET(DC[[#Headers],[Code Project]],MATCH(MYCS8[[#This Row],[Project Code and Name ]],DC[Code Project],0),-3),"")</f>
        <v/>
      </c>
      <c r="C973" s="89"/>
      <c r="D973" s="89"/>
      <c r="E973" s="89"/>
      <c r="F973" s="89"/>
      <c r="G973" s="89"/>
      <c r="H973" s="89"/>
      <c r="I973" s="93"/>
      <c r="J973" s="93"/>
      <c r="K973" s="93"/>
      <c r="L973" s="93"/>
      <c r="M973" s="94">
        <f>I973+J973+K973+MYCS8[[#This Row],[Non contractual commitments]]</f>
        <v>0</v>
      </c>
      <c r="N973" s="93"/>
      <c r="O973" s="93"/>
      <c r="P973" s="93"/>
      <c r="Q973" s="93"/>
      <c r="R973" s="93"/>
      <c r="S973" s="89"/>
      <c r="T973" s="89"/>
      <c r="U973" s="96"/>
    </row>
    <row r="974" spans="1:21" ht="21" x14ac:dyDescent="0.45">
      <c r="A974" s="89"/>
      <c r="B974" s="90" t="str">
        <f ca="1">IFERROR(OFFSET(DC[[#Headers],[Code Project]],MATCH(MYCS8[[#This Row],[Project Code and Name ]],DC[Code Project],0),-3),"")</f>
        <v/>
      </c>
      <c r="C974" s="89"/>
      <c r="D974" s="89"/>
      <c r="E974" s="89"/>
      <c r="F974" s="89"/>
      <c r="G974" s="89"/>
      <c r="H974" s="89"/>
      <c r="I974" s="93"/>
      <c r="J974" s="93"/>
      <c r="K974" s="93"/>
      <c r="L974" s="93"/>
      <c r="M974" s="94">
        <f>I974+J974+K974+MYCS8[[#This Row],[Non contractual commitments]]</f>
        <v>0</v>
      </c>
      <c r="N974" s="93"/>
      <c r="O974" s="93"/>
      <c r="P974" s="93"/>
      <c r="Q974" s="93"/>
      <c r="R974" s="93"/>
      <c r="S974" s="89"/>
      <c r="T974" s="89"/>
      <c r="U974" s="96"/>
    </row>
    <row r="975" spans="1:21" ht="21" x14ac:dyDescent="0.45">
      <c r="A975" s="89"/>
      <c r="B975" s="90" t="str">
        <f ca="1">IFERROR(OFFSET(DC[[#Headers],[Code Project]],MATCH(MYCS8[[#This Row],[Project Code and Name ]],DC[Code Project],0),-3),"")</f>
        <v/>
      </c>
      <c r="C975" s="89"/>
      <c r="D975" s="89"/>
      <c r="E975" s="89"/>
      <c r="F975" s="89"/>
      <c r="G975" s="89"/>
      <c r="H975" s="89"/>
      <c r="I975" s="93"/>
      <c r="J975" s="93"/>
      <c r="K975" s="93"/>
      <c r="L975" s="93"/>
      <c r="M975" s="94">
        <f>I975+J975+K975+MYCS8[[#This Row],[Non contractual commitments]]</f>
        <v>0</v>
      </c>
      <c r="N975" s="93"/>
      <c r="O975" s="93"/>
      <c r="P975" s="93"/>
      <c r="Q975" s="93"/>
      <c r="R975" s="93"/>
      <c r="S975" s="89"/>
      <c r="T975" s="89"/>
      <c r="U975" s="96"/>
    </row>
    <row r="976" spans="1:21" ht="21" x14ac:dyDescent="0.45">
      <c r="A976" s="89"/>
      <c r="B976" s="90" t="str">
        <f ca="1">IFERROR(OFFSET(DC[[#Headers],[Code Project]],MATCH(MYCS8[[#This Row],[Project Code and Name ]],DC[Code Project],0),-3),"")</f>
        <v/>
      </c>
      <c r="C976" s="89"/>
      <c r="D976" s="89"/>
      <c r="E976" s="89"/>
      <c r="F976" s="89"/>
      <c r="G976" s="89"/>
      <c r="H976" s="89"/>
      <c r="I976" s="93"/>
      <c r="J976" s="93"/>
      <c r="K976" s="93"/>
      <c r="L976" s="93"/>
      <c r="M976" s="94">
        <f>I976+J976+K976+MYCS8[[#This Row],[Non contractual commitments]]</f>
        <v>0</v>
      </c>
      <c r="N976" s="93"/>
      <c r="O976" s="93"/>
      <c r="P976" s="93"/>
      <c r="Q976" s="93"/>
      <c r="R976" s="93"/>
      <c r="S976" s="89"/>
      <c r="T976" s="89"/>
      <c r="U976" s="96"/>
    </row>
    <row r="977" spans="1:21" ht="21" x14ac:dyDescent="0.45">
      <c r="A977" s="89"/>
      <c r="B977" s="90" t="str">
        <f ca="1">IFERROR(OFFSET(DC[[#Headers],[Code Project]],MATCH(MYCS8[[#This Row],[Project Code and Name ]],DC[Code Project],0),-3),"")</f>
        <v/>
      </c>
      <c r="C977" s="89"/>
      <c r="D977" s="89"/>
      <c r="E977" s="89"/>
      <c r="F977" s="89"/>
      <c r="G977" s="89"/>
      <c r="H977" s="89"/>
      <c r="I977" s="93"/>
      <c r="J977" s="93"/>
      <c r="K977" s="93"/>
      <c r="L977" s="93"/>
      <c r="M977" s="94">
        <f>I977+J977+K977+MYCS8[[#This Row],[Non contractual commitments]]</f>
        <v>0</v>
      </c>
      <c r="N977" s="93"/>
      <c r="O977" s="93"/>
      <c r="P977" s="93"/>
      <c r="Q977" s="93"/>
      <c r="R977" s="93"/>
      <c r="S977" s="89"/>
      <c r="T977" s="89"/>
      <c r="U977" s="96"/>
    </row>
    <row r="978" spans="1:21" ht="21" x14ac:dyDescent="0.45">
      <c r="A978" s="89"/>
      <c r="B978" s="90" t="str">
        <f ca="1">IFERROR(OFFSET(DC[[#Headers],[Code Project]],MATCH(MYCS8[[#This Row],[Project Code and Name ]],DC[Code Project],0),-3),"")</f>
        <v/>
      </c>
      <c r="C978" s="89"/>
      <c r="D978" s="89"/>
      <c r="E978" s="89"/>
      <c r="F978" s="89"/>
      <c r="G978" s="89"/>
      <c r="H978" s="89"/>
      <c r="I978" s="93"/>
      <c r="J978" s="93"/>
      <c r="K978" s="93"/>
      <c r="L978" s="93"/>
      <c r="M978" s="94">
        <f>I978+J978+K978+MYCS8[[#This Row],[Non contractual commitments]]</f>
        <v>0</v>
      </c>
      <c r="N978" s="93"/>
      <c r="O978" s="93"/>
      <c r="P978" s="93"/>
      <c r="Q978" s="93"/>
      <c r="R978" s="93"/>
      <c r="S978" s="89"/>
      <c r="T978" s="89"/>
      <c r="U978" s="96"/>
    </row>
    <row r="979" spans="1:21" ht="21" x14ac:dyDescent="0.45">
      <c r="A979" s="89"/>
      <c r="B979" s="90" t="str">
        <f ca="1">IFERROR(OFFSET(DC[[#Headers],[Code Project]],MATCH(MYCS8[[#This Row],[Project Code and Name ]],DC[Code Project],0),-3),"")</f>
        <v/>
      </c>
      <c r="C979" s="89"/>
      <c r="D979" s="89"/>
      <c r="E979" s="89"/>
      <c r="F979" s="89"/>
      <c r="G979" s="89"/>
      <c r="H979" s="89"/>
      <c r="I979" s="93"/>
      <c r="J979" s="93"/>
      <c r="K979" s="93"/>
      <c r="L979" s="93"/>
      <c r="M979" s="94">
        <f>I979+J979+K979+MYCS8[[#This Row],[Non contractual commitments]]</f>
        <v>0</v>
      </c>
      <c r="N979" s="93"/>
      <c r="O979" s="93"/>
      <c r="P979" s="93"/>
      <c r="Q979" s="93"/>
      <c r="R979" s="93"/>
      <c r="S979" s="89"/>
      <c r="T979" s="89"/>
      <c r="U979" s="96"/>
    </row>
    <row r="980" spans="1:21" ht="21" x14ac:dyDescent="0.45">
      <c r="A980" s="89"/>
      <c r="B980" s="90" t="str">
        <f ca="1">IFERROR(OFFSET(DC[[#Headers],[Code Project]],MATCH(MYCS8[[#This Row],[Project Code and Name ]],DC[Code Project],0),-3),"")</f>
        <v/>
      </c>
      <c r="C980" s="89"/>
      <c r="D980" s="89"/>
      <c r="E980" s="89"/>
      <c r="F980" s="89"/>
      <c r="G980" s="89"/>
      <c r="H980" s="89"/>
      <c r="I980" s="93"/>
      <c r="J980" s="93"/>
      <c r="K980" s="93"/>
      <c r="L980" s="93"/>
      <c r="M980" s="94">
        <f>I980+J980+K980+MYCS8[[#This Row],[Non contractual commitments]]</f>
        <v>0</v>
      </c>
      <c r="N980" s="93"/>
      <c r="O980" s="93"/>
      <c r="P980" s="93"/>
      <c r="Q980" s="93"/>
      <c r="R980" s="93"/>
      <c r="S980" s="89"/>
      <c r="T980" s="89"/>
      <c r="U980" s="96"/>
    </row>
    <row r="981" spans="1:21" ht="21" x14ac:dyDescent="0.45">
      <c r="A981" s="89"/>
      <c r="B981" s="90" t="str">
        <f ca="1">IFERROR(OFFSET(DC[[#Headers],[Code Project]],MATCH(MYCS8[[#This Row],[Project Code and Name ]],DC[Code Project],0),-3),"")</f>
        <v/>
      </c>
      <c r="C981" s="89"/>
      <c r="D981" s="89"/>
      <c r="E981" s="89"/>
      <c r="F981" s="89"/>
      <c r="G981" s="89"/>
      <c r="H981" s="89"/>
      <c r="I981" s="93"/>
      <c r="J981" s="93"/>
      <c r="K981" s="93"/>
      <c r="L981" s="93"/>
      <c r="M981" s="94">
        <f>I981+J981+K981+MYCS8[[#This Row],[Non contractual commitments]]</f>
        <v>0</v>
      </c>
      <c r="N981" s="93"/>
      <c r="O981" s="93"/>
      <c r="P981" s="93"/>
      <c r="Q981" s="93"/>
      <c r="R981" s="93"/>
      <c r="S981" s="89"/>
      <c r="T981" s="89"/>
      <c r="U981" s="96"/>
    </row>
    <row r="982" spans="1:21" ht="21" x14ac:dyDescent="0.45">
      <c r="A982" s="89"/>
      <c r="B982" s="90" t="str">
        <f ca="1">IFERROR(OFFSET(DC[[#Headers],[Code Project]],MATCH(MYCS8[[#This Row],[Project Code and Name ]],DC[Code Project],0),-3),"")</f>
        <v/>
      </c>
      <c r="C982" s="89"/>
      <c r="D982" s="89"/>
      <c r="E982" s="89"/>
      <c r="F982" s="89"/>
      <c r="G982" s="89"/>
      <c r="H982" s="89"/>
      <c r="I982" s="93"/>
      <c r="J982" s="93"/>
      <c r="K982" s="93"/>
      <c r="L982" s="93"/>
      <c r="M982" s="94">
        <f>I982+J982+K982+MYCS8[[#This Row],[Non contractual commitments]]</f>
        <v>0</v>
      </c>
      <c r="N982" s="93"/>
      <c r="O982" s="93"/>
      <c r="P982" s="93"/>
      <c r="Q982" s="93"/>
      <c r="R982" s="93"/>
      <c r="S982" s="89"/>
      <c r="T982" s="89"/>
      <c r="U982" s="96"/>
    </row>
    <row r="983" spans="1:21" ht="21" x14ac:dyDescent="0.45">
      <c r="A983" s="89"/>
      <c r="B983" s="90" t="str">
        <f ca="1">IFERROR(OFFSET(DC[[#Headers],[Code Project]],MATCH(MYCS8[[#This Row],[Project Code and Name ]],DC[Code Project],0),-3),"")</f>
        <v/>
      </c>
      <c r="C983" s="89"/>
      <c r="D983" s="89"/>
      <c r="E983" s="89"/>
      <c r="F983" s="89"/>
      <c r="G983" s="89"/>
      <c r="H983" s="89"/>
      <c r="I983" s="93"/>
      <c r="J983" s="93"/>
      <c r="K983" s="93"/>
      <c r="L983" s="93"/>
      <c r="M983" s="94">
        <f>I983+J983+K983+MYCS8[[#This Row],[Non contractual commitments]]</f>
        <v>0</v>
      </c>
      <c r="N983" s="93"/>
      <c r="O983" s="93"/>
      <c r="P983" s="93"/>
      <c r="Q983" s="93"/>
      <c r="R983" s="93"/>
      <c r="S983" s="89"/>
      <c r="T983" s="89"/>
      <c r="U983" s="96"/>
    </row>
    <row r="984" spans="1:21" ht="21" x14ac:dyDescent="0.45">
      <c r="A984" s="89"/>
      <c r="B984" s="90" t="str">
        <f ca="1">IFERROR(OFFSET(DC[[#Headers],[Code Project]],MATCH(MYCS8[[#This Row],[Project Code and Name ]],DC[Code Project],0),-3),"")</f>
        <v/>
      </c>
      <c r="C984" s="89"/>
      <c r="D984" s="89"/>
      <c r="E984" s="89"/>
      <c r="F984" s="89"/>
      <c r="G984" s="89"/>
      <c r="H984" s="89"/>
      <c r="I984" s="93"/>
      <c r="J984" s="93"/>
      <c r="K984" s="93"/>
      <c r="L984" s="93"/>
      <c r="M984" s="94">
        <f>I984+J984+K984+MYCS8[[#This Row],[Non contractual commitments]]</f>
        <v>0</v>
      </c>
      <c r="N984" s="93"/>
      <c r="O984" s="93"/>
      <c r="P984" s="93"/>
      <c r="Q984" s="93"/>
      <c r="R984" s="93"/>
      <c r="S984" s="89"/>
      <c r="T984" s="89"/>
      <c r="U984" s="96"/>
    </row>
    <row r="985" spans="1:21" ht="21" x14ac:dyDescent="0.45">
      <c r="A985" s="89"/>
      <c r="B985" s="90" t="str">
        <f ca="1">IFERROR(OFFSET(DC[[#Headers],[Code Project]],MATCH(MYCS8[[#This Row],[Project Code and Name ]],DC[Code Project],0),-3),"")</f>
        <v/>
      </c>
      <c r="C985" s="89"/>
      <c r="D985" s="89"/>
      <c r="E985" s="89"/>
      <c r="F985" s="89"/>
      <c r="G985" s="89"/>
      <c r="H985" s="89"/>
      <c r="I985" s="93"/>
      <c r="J985" s="93"/>
      <c r="K985" s="93"/>
      <c r="L985" s="93"/>
      <c r="M985" s="94">
        <f>I985+J985+K985+MYCS8[[#This Row],[Non contractual commitments]]</f>
        <v>0</v>
      </c>
      <c r="N985" s="93"/>
      <c r="O985" s="93"/>
      <c r="P985" s="93"/>
      <c r="Q985" s="93"/>
      <c r="R985" s="93"/>
      <c r="S985" s="89"/>
      <c r="T985" s="89"/>
      <c r="U985" s="96"/>
    </row>
    <row r="986" spans="1:21" ht="21" x14ac:dyDescent="0.45">
      <c r="A986" s="89"/>
      <c r="B986" s="90" t="str">
        <f ca="1">IFERROR(OFFSET(DC[[#Headers],[Code Project]],MATCH(MYCS8[[#This Row],[Project Code and Name ]],DC[Code Project],0),-3),"")</f>
        <v/>
      </c>
      <c r="C986" s="89"/>
      <c r="D986" s="89"/>
      <c r="E986" s="89"/>
      <c r="F986" s="89"/>
      <c r="G986" s="89"/>
      <c r="H986" s="89"/>
      <c r="I986" s="93"/>
      <c r="J986" s="93"/>
      <c r="K986" s="93"/>
      <c r="L986" s="93"/>
      <c r="M986" s="94">
        <f>I986+J986+K986+MYCS8[[#This Row],[Non contractual commitments]]</f>
        <v>0</v>
      </c>
      <c r="N986" s="93"/>
      <c r="O986" s="93"/>
      <c r="P986" s="93"/>
      <c r="Q986" s="93"/>
      <c r="R986" s="93"/>
      <c r="S986" s="89"/>
      <c r="T986" s="89"/>
      <c r="U986" s="96"/>
    </row>
    <row r="987" spans="1:21" ht="21" x14ac:dyDescent="0.45">
      <c r="A987" s="89"/>
      <c r="B987" s="90" t="str">
        <f ca="1">IFERROR(OFFSET(DC[[#Headers],[Code Project]],MATCH(MYCS8[[#This Row],[Project Code and Name ]],DC[Code Project],0),-3),"")</f>
        <v/>
      </c>
      <c r="C987" s="89"/>
      <c r="D987" s="89"/>
      <c r="E987" s="89"/>
      <c r="F987" s="89"/>
      <c r="G987" s="89"/>
      <c r="H987" s="89"/>
      <c r="I987" s="93"/>
      <c r="J987" s="93"/>
      <c r="K987" s="93"/>
      <c r="L987" s="93"/>
      <c r="M987" s="94">
        <f>I987+J987+K987+MYCS8[[#This Row],[Non contractual commitments]]</f>
        <v>0</v>
      </c>
      <c r="N987" s="93"/>
      <c r="O987" s="93"/>
      <c r="P987" s="93"/>
      <c r="Q987" s="93"/>
      <c r="R987" s="93"/>
      <c r="S987" s="89"/>
      <c r="T987" s="89"/>
      <c r="U987" s="96"/>
    </row>
    <row r="988" spans="1:21" ht="21" x14ac:dyDescent="0.45">
      <c r="A988" s="89"/>
      <c r="B988" s="90" t="str">
        <f ca="1">IFERROR(OFFSET(DC[[#Headers],[Code Project]],MATCH(MYCS8[[#This Row],[Project Code and Name ]],DC[Code Project],0),-3),"")</f>
        <v/>
      </c>
      <c r="C988" s="89"/>
      <c r="D988" s="89"/>
      <c r="E988" s="89"/>
      <c r="F988" s="89"/>
      <c r="G988" s="89"/>
      <c r="H988" s="89"/>
      <c r="I988" s="93"/>
      <c r="J988" s="93"/>
      <c r="K988" s="93"/>
      <c r="L988" s="93"/>
      <c r="M988" s="94">
        <f>I988+J988+K988+MYCS8[[#This Row],[Non contractual commitments]]</f>
        <v>0</v>
      </c>
      <c r="N988" s="93"/>
      <c r="O988" s="93"/>
      <c r="P988" s="93"/>
      <c r="Q988" s="93"/>
      <c r="R988" s="93"/>
      <c r="S988" s="89"/>
      <c r="T988" s="89"/>
      <c r="U988" s="96"/>
    </row>
    <row r="989" spans="1:21" ht="21" x14ac:dyDescent="0.45">
      <c r="A989" s="89"/>
      <c r="B989" s="90" t="str">
        <f ca="1">IFERROR(OFFSET(DC[[#Headers],[Code Project]],MATCH(MYCS8[[#This Row],[Project Code and Name ]],DC[Code Project],0),-3),"")</f>
        <v/>
      </c>
      <c r="C989" s="89"/>
      <c r="D989" s="89"/>
      <c r="E989" s="89"/>
      <c r="F989" s="89"/>
      <c r="G989" s="89"/>
      <c r="H989" s="89"/>
      <c r="I989" s="93"/>
      <c r="J989" s="93"/>
      <c r="K989" s="93"/>
      <c r="L989" s="93"/>
      <c r="M989" s="94">
        <f>I989+J989+K989+MYCS8[[#This Row],[Non contractual commitments]]</f>
        <v>0</v>
      </c>
      <c r="N989" s="93"/>
      <c r="O989" s="93"/>
      <c r="P989" s="93"/>
      <c r="Q989" s="93"/>
      <c r="R989" s="93"/>
      <c r="S989" s="89"/>
      <c r="T989" s="89"/>
      <c r="U989" s="96"/>
    </row>
    <row r="990" spans="1:21" ht="21" x14ac:dyDescent="0.45">
      <c r="A990" s="89"/>
      <c r="B990" s="90" t="str">
        <f ca="1">IFERROR(OFFSET(DC[[#Headers],[Code Project]],MATCH(MYCS8[[#This Row],[Project Code and Name ]],DC[Code Project],0),-3),"")</f>
        <v/>
      </c>
      <c r="C990" s="89"/>
      <c r="D990" s="89"/>
      <c r="E990" s="89"/>
      <c r="F990" s="89"/>
      <c r="G990" s="89"/>
      <c r="H990" s="89"/>
      <c r="I990" s="93"/>
      <c r="J990" s="93"/>
      <c r="K990" s="93"/>
      <c r="L990" s="93"/>
      <c r="M990" s="94">
        <f>I990+J990+K990+MYCS8[[#This Row],[Non contractual commitments]]</f>
        <v>0</v>
      </c>
      <c r="N990" s="93"/>
      <c r="O990" s="93"/>
      <c r="P990" s="93"/>
      <c r="Q990" s="93"/>
      <c r="R990" s="93"/>
      <c r="S990" s="89"/>
      <c r="T990" s="89"/>
      <c r="U990" s="96"/>
    </row>
    <row r="991" spans="1:21" ht="21" x14ac:dyDescent="0.45">
      <c r="A991" s="89"/>
      <c r="B991" s="90" t="str">
        <f ca="1">IFERROR(OFFSET(DC[[#Headers],[Code Project]],MATCH(MYCS8[[#This Row],[Project Code and Name ]],DC[Code Project],0),-3),"")</f>
        <v/>
      </c>
      <c r="C991" s="89"/>
      <c r="D991" s="89"/>
      <c r="E991" s="89"/>
      <c r="F991" s="89"/>
      <c r="G991" s="89"/>
      <c r="H991" s="89"/>
      <c r="I991" s="93"/>
      <c r="J991" s="93"/>
      <c r="K991" s="93"/>
      <c r="L991" s="93"/>
      <c r="M991" s="94">
        <f>I991+J991+K991+MYCS8[[#This Row],[Non contractual commitments]]</f>
        <v>0</v>
      </c>
      <c r="N991" s="93"/>
      <c r="O991" s="93"/>
      <c r="P991" s="93"/>
      <c r="Q991" s="93"/>
      <c r="R991" s="93"/>
      <c r="S991" s="89"/>
      <c r="T991" s="89"/>
      <c r="U991" s="96"/>
    </row>
    <row r="992" spans="1:21" ht="21" x14ac:dyDescent="0.45">
      <c r="A992" s="89"/>
      <c r="B992" s="90" t="str">
        <f ca="1">IFERROR(OFFSET(DC[[#Headers],[Code Project]],MATCH(MYCS8[[#This Row],[Project Code and Name ]],DC[Code Project],0),-3),"")</f>
        <v/>
      </c>
      <c r="C992" s="89"/>
      <c r="D992" s="89"/>
      <c r="E992" s="89"/>
      <c r="F992" s="89"/>
      <c r="G992" s="89"/>
      <c r="H992" s="89"/>
      <c r="I992" s="93"/>
      <c r="J992" s="93"/>
      <c r="K992" s="93"/>
      <c r="L992" s="93"/>
      <c r="M992" s="94">
        <f>I992+J992+K992+MYCS8[[#This Row],[Non contractual commitments]]</f>
        <v>0</v>
      </c>
      <c r="N992" s="93"/>
      <c r="O992" s="93"/>
      <c r="P992" s="93"/>
      <c r="Q992" s="93"/>
      <c r="R992" s="93"/>
      <c r="S992" s="89"/>
      <c r="T992" s="89"/>
      <c r="U992" s="96"/>
    </row>
    <row r="993" spans="1:21" ht="21" x14ac:dyDescent="0.45">
      <c r="A993" s="89"/>
      <c r="B993" s="90" t="str">
        <f ca="1">IFERROR(OFFSET(DC[[#Headers],[Code Project]],MATCH(MYCS8[[#This Row],[Project Code and Name ]],DC[Code Project],0),-3),"")</f>
        <v/>
      </c>
      <c r="C993" s="89"/>
      <c r="D993" s="89"/>
      <c r="E993" s="89"/>
      <c r="F993" s="89"/>
      <c r="G993" s="89"/>
      <c r="H993" s="89"/>
      <c r="I993" s="93"/>
      <c r="J993" s="93"/>
      <c r="K993" s="93"/>
      <c r="L993" s="93"/>
      <c r="M993" s="94">
        <f>I993+J993+K993+MYCS8[[#This Row],[Non contractual commitments]]</f>
        <v>0</v>
      </c>
      <c r="N993" s="93"/>
      <c r="O993" s="93"/>
      <c r="P993" s="93"/>
      <c r="Q993" s="93"/>
      <c r="R993" s="93"/>
      <c r="S993" s="89"/>
      <c r="T993" s="89"/>
      <c r="U993" s="96"/>
    </row>
    <row r="994" spans="1:21" ht="21" x14ac:dyDescent="0.45">
      <c r="A994" s="89"/>
      <c r="B994" s="90" t="str">
        <f ca="1">IFERROR(OFFSET(DC[[#Headers],[Code Project]],MATCH(MYCS8[[#This Row],[Project Code and Name ]],DC[Code Project],0),-3),"")</f>
        <v/>
      </c>
      <c r="C994" s="89"/>
      <c r="D994" s="89"/>
      <c r="E994" s="89"/>
      <c r="F994" s="89"/>
      <c r="G994" s="89"/>
      <c r="H994" s="89"/>
      <c r="I994" s="93"/>
      <c r="J994" s="93"/>
      <c r="K994" s="93"/>
      <c r="L994" s="93"/>
      <c r="M994" s="94">
        <f>I994+J994+K994+MYCS8[[#This Row],[Non contractual commitments]]</f>
        <v>0</v>
      </c>
      <c r="N994" s="93"/>
      <c r="O994" s="93"/>
      <c r="P994" s="93"/>
      <c r="Q994" s="93"/>
      <c r="R994" s="93"/>
      <c r="S994" s="89"/>
      <c r="T994" s="89"/>
      <c r="U994" s="96"/>
    </row>
    <row r="995" spans="1:21" ht="21" x14ac:dyDescent="0.45">
      <c r="A995" s="89"/>
      <c r="B995" s="90" t="str">
        <f ca="1">IFERROR(OFFSET(DC[[#Headers],[Code Project]],MATCH(MYCS8[[#This Row],[Project Code and Name ]],DC[Code Project],0),-3),"")</f>
        <v/>
      </c>
      <c r="C995" s="89"/>
      <c r="D995" s="89"/>
      <c r="E995" s="89"/>
      <c r="F995" s="89"/>
      <c r="G995" s="89"/>
      <c r="H995" s="89"/>
      <c r="I995" s="93"/>
      <c r="J995" s="93"/>
      <c r="K995" s="93"/>
      <c r="L995" s="93"/>
      <c r="M995" s="94">
        <f>I995+J995+K995+MYCS8[[#This Row],[Non contractual commitments]]</f>
        <v>0</v>
      </c>
      <c r="N995" s="93"/>
      <c r="O995" s="93"/>
      <c r="P995" s="93"/>
      <c r="Q995" s="93"/>
      <c r="R995" s="93"/>
      <c r="S995" s="89"/>
      <c r="T995" s="89"/>
      <c r="U995" s="96"/>
    </row>
    <row r="996" spans="1:21" ht="21" x14ac:dyDescent="0.45">
      <c r="A996" s="89"/>
      <c r="B996" s="90" t="str">
        <f ca="1">IFERROR(OFFSET(DC[[#Headers],[Code Project]],MATCH(MYCS8[[#This Row],[Project Code and Name ]],DC[Code Project],0),-3),"")</f>
        <v/>
      </c>
      <c r="C996" s="89"/>
      <c r="D996" s="89"/>
      <c r="E996" s="89"/>
      <c r="F996" s="89"/>
      <c r="G996" s="89"/>
      <c r="H996" s="89"/>
      <c r="I996" s="93"/>
      <c r="J996" s="93"/>
      <c r="K996" s="93"/>
      <c r="L996" s="93"/>
      <c r="M996" s="94">
        <f>I996+J996+K996+MYCS8[[#This Row],[Non contractual commitments]]</f>
        <v>0</v>
      </c>
      <c r="N996" s="93"/>
      <c r="O996" s="93"/>
      <c r="P996" s="93"/>
      <c r="Q996" s="93"/>
      <c r="R996" s="93"/>
      <c r="S996" s="89"/>
      <c r="T996" s="89"/>
      <c r="U996" s="96"/>
    </row>
    <row r="997" spans="1:21" ht="21" x14ac:dyDescent="0.45">
      <c r="A997" s="89"/>
      <c r="B997" s="90" t="str">
        <f ca="1">IFERROR(OFFSET(DC[[#Headers],[Code Project]],MATCH(MYCS8[[#This Row],[Project Code and Name ]],DC[Code Project],0),-3),"")</f>
        <v/>
      </c>
      <c r="C997" s="89"/>
      <c r="D997" s="89"/>
      <c r="E997" s="89"/>
      <c r="F997" s="89"/>
      <c r="G997" s="89"/>
      <c r="H997" s="89"/>
      <c r="I997" s="93"/>
      <c r="J997" s="93"/>
      <c r="K997" s="93"/>
      <c r="L997" s="93"/>
      <c r="M997" s="94">
        <f>I997+J997+K997+MYCS8[[#This Row],[Non contractual commitments]]</f>
        <v>0</v>
      </c>
      <c r="N997" s="93"/>
      <c r="O997" s="93"/>
      <c r="P997" s="93"/>
      <c r="Q997" s="93"/>
      <c r="R997" s="93"/>
      <c r="S997" s="89"/>
      <c r="T997" s="89"/>
      <c r="U997" s="96"/>
    </row>
    <row r="998" spans="1:21" ht="21" x14ac:dyDescent="0.45">
      <c r="A998" s="89"/>
      <c r="B998" s="90" t="str">
        <f ca="1">IFERROR(OFFSET(DC[[#Headers],[Code Project]],MATCH(MYCS8[[#This Row],[Project Code and Name ]],DC[Code Project],0),-3),"")</f>
        <v/>
      </c>
      <c r="C998" s="89"/>
      <c r="D998" s="89"/>
      <c r="E998" s="89"/>
      <c r="F998" s="89"/>
      <c r="G998" s="89"/>
      <c r="H998" s="89"/>
      <c r="I998" s="93"/>
      <c r="J998" s="93"/>
      <c r="K998" s="93"/>
      <c r="L998" s="93"/>
      <c r="M998" s="94">
        <f>I998+J998+K998+MYCS8[[#This Row],[Non contractual commitments]]</f>
        <v>0</v>
      </c>
      <c r="N998" s="93"/>
      <c r="O998" s="93"/>
      <c r="P998" s="93"/>
      <c r="Q998" s="93"/>
      <c r="R998" s="93"/>
      <c r="S998" s="89"/>
      <c r="T998" s="89"/>
      <c r="U998" s="96"/>
    </row>
  </sheetData>
  <sheetProtection algorithmName="SHA-512" hashValue="asEM29nTEglGrehX94eXRNSpdPpJIbyYW11li+vB6EiJBIJl/nYgCUQ68Yh8Qqa028mvE3g/uBRblmj4vKQ8mg==" saltValue="wHI3GNdvFkFS5OplPuzRCA==" spinCount="100000" sheet="1" objects="1" scenarios="1"/>
  <protectedRanges>
    <protectedRange sqref="B2" name="Vote"/>
    <protectedRange sqref="C4:L998 N4:R998 A4:A998" name="OpenRange"/>
  </protectedRanges>
  <mergeCells count="2">
    <mergeCell ref="A1:R1"/>
    <mergeCell ref="I2:M2"/>
  </mergeCells>
  <phoneticPr fontId="10" type="noConversion"/>
  <dataValidations count="8">
    <dataValidation type="custom" allowBlank="1" showInputMessage="1" showErrorMessage="1" error="This project does not extend into this financial year (i.e. end date is less than July 1, 2027), hence commitments cannot be captured. Also, entered value must be a number." sqref="Q4:Q998" xr:uid="{00000000-0002-0000-0300-000000000000}">
      <formula1>AND(ISNUMBER(Q4),IFERROR(VALUE(#REF!)&gt;46569,""))</formula1>
    </dataValidation>
    <dataValidation type="custom" allowBlank="1" showInputMessage="1" showErrorMessage="1" error="This project does not extend into this financial year (i.e. end date is less than July 1, 2026), hence commitments cannot be captured. Also, entered value must be a number." sqref="P4:P998" xr:uid="{00000000-0002-0000-0300-000001000000}">
      <formula1>AND(ISNUMBER(P4),IFERROR(VALUE(#REF!)&gt;46204,""))</formula1>
    </dataValidation>
    <dataValidation type="custom" allowBlank="1" showInputMessage="1" showErrorMessage="1" error="This project does not extend into this financial year (i.e. end date is less than July 1, 2025), hence commitments cannot be captured. Also, entered value must be a number." sqref="O4:O998" xr:uid="{00000000-0002-0000-0300-000002000000}">
      <formula1>AND(ISNUMBER(O4),IFERROR(VALUE(#REF!)&gt;45839,""))</formula1>
    </dataValidation>
    <dataValidation type="custom" allowBlank="1" showInputMessage="1" showErrorMessage="1" error="This project does not extend into this financial year (i.e. end date is less than July 1, 2024), hence commitments cannot be captured. Also, entered value must be a number." sqref="N4:N998" xr:uid="{00000000-0002-0000-0300-000003000000}">
      <formula1>AND(ISNUMBER(N4),IFERROR(VALUE(#REF!)&gt;45474,""))</formula1>
    </dataValidation>
    <dataValidation type="custom" allowBlank="1" showInputMessage="1" showErrorMessage="1" error="Funding source must be GoU and value must be a number" sqref="I4:I998" xr:uid="{00000000-0002-0000-0300-000004000000}">
      <formula1>AND(ISNUMBER(I4),C4="GoU Funded")</formula1>
    </dataValidation>
    <dataValidation type="custom" allowBlank="1" showInputMessage="1" showErrorMessage="1" error="Value must be a number" sqref="R4:R998 K4:L998" xr:uid="{00000000-0002-0000-0300-000005000000}">
      <formula1>ISNUMBER(K4)</formula1>
    </dataValidation>
    <dataValidation type="custom" allowBlank="1" showInputMessage="1" showErrorMessage="1" error="Funding source must be GoU and value must be a number" sqref="J4:J998" xr:uid="{00000000-0002-0000-0300-000006000000}">
      <formula1>AND(ISNUMBER(J4),C4="GoU Funded")</formula1>
    </dataValidation>
    <dataValidation type="list" allowBlank="1" showInputMessage="1" showErrorMessage="1" sqref="C4:C998" xr:uid="{00000000-0002-0000-0300-000007000000}">
      <formula1>FundingSource</formula1>
    </dataValidation>
  </dataValidations>
  <pageMargins left="0.70866141732283472" right="0.70866141732283472" top="0.74803149606299213" bottom="0.74803149606299213" header="0.31496062992125984" footer="0.31496062992125984"/>
  <pageSetup scale="10" fitToHeight="0" orientation="landscape" horizontalDpi="1200" verticalDpi="1200" r:id="rId1"/>
  <headerFooter>
    <oddFooter>Page &amp;P of &amp;N</oddFooter>
  </headerFooter>
  <colBreaks count="1" manualBreakCount="1">
    <brk id="18" min="1" max="50" man="1"/>
  </colBreak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8000000}">
          <x14:formula1>
            <xm:f>Dropdowns!$C$2:$C$3</xm:f>
          </x14:formula1>
          <xm:sqref>S4:T998</xm:sqref>
        </x14:dataValidation>
        <x14:dataValidation type="list" allowBlank="1" showInputMessage="1" showErrorMessage="1" xr:uid="{00000000-0002-0000-0300-000009000000}">
          <x14:formula1>
            <xm:f>OFFSET('DC Decisions'!$A$1,MATCH($B$2,'DC Decisions'!A:A,0)-1,7,COUNTIF('DC Decisions'!A:A,$B$2))</xm:f>
          </x14:formula1>
          <xm:sqref>A4:A998</xm:sqref>
        </x14:dataValidation>
        <x14:dataValidation type="list" allowBlank="1" showInputMessage="1" showErrorMessage="1" errorTitle="New Vote Code?" error="The vote code does not exist in the project list. Please add it in the list together with its corresponding entities." promptTitle="Enter Vote Code" xr:uid="{00000000-0002-0000-0300-00000A000000}">
          <x14:formula1>
            <xm:f>OFFSET(Dropdowns!$I$1,1,0,COUNTA(Dropdowns!I:I))</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L4"/>
  <sheetViews>
    <sheetView topLeftCell="C1" zoomScale="130" zoomScaleNormal="130" workbookViewId="0">
      <selection activeCell="B3" sqref="B3"/>
    </sheetView>
  </sheetViews>
  <sheetFormatPr defaultRowHeight="14.5" x14ac:dyDescent="0.35"/>
  <cols>
    <col min="1" max="6" width="26.36328125" customWidth="1"/>
    <col min="7" max="7" width="17.36328125" bestFit="1" customWidth="1"/>
    <col min="8" max="12" width="34.6328125" bestFit="1" customWidth="1"/>
  </cols>
  <sheetData>
    <row r="2" spans="1:12" ht="84" x14ac:dyDescent="0.35">
      <c r="A2" s="104" t="s">
        <v>208</v>
      </c>
      <c r="B2" s="104" t="s">
        <v>15</v>
      </c>
      <c r="C2" s="104" t="s">
        <v>551</v>
      </c>
      <c r="D2" s="85" t="s">
        <v>206</v>
      </c>
      <c r="E2" s="85" t="s">
        <v>168</v>
      </c>
      <c r="F2" s="85" t="s">
        <v>550</v>
      </c>
      <c r="G2" s="104" t="s">
        <v>162</v>
      </c>
      <c r="H2" s="104" t="s">
        <v>545</v>
      </c>
      <c r="I2" s="104" t="s">
        <v>546</v>
      </c>
      <c r="J2" s="104" t="s">
        <v>547</v>
      </c>
      <c r="K2" s="104" t="s">
        <v>548</v>
      </c>
      <c r="L2" s="104" t="s">
        <v>549</v>
      </c>
    </row>
    <row r="3" spans="1:12" x14ac:dyDescent="0.35">
      <c r="A3" s="105" t="s">
        <v>552</v>
      </c>
      <c r="B3" t="s">
        <v>553</v>
      </c>
      <c r="C3">
        <v>1111111</v>
      </c>
    </row>
    <row r="4" spans="1:12" x14ac:dyDescent="0.35">
      <c r="A4" s="105" t="s">
        <v>552</v>
      </c>
      <c r="B4" t="s">
        <v>553</v>
      </c>
      <c r="C4">
        <v>222222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2:P385"/>
  <sheetViews>
    <sheetView zoomScale="68" zoomScaleNormal="68" workbookViewId="0">
      <selection activeCell="Q4" sqref="Q4"/>
    </sheetView>
  </sheetViews>
  <sheetFormatPr defaultRowHeight="14.5" x14ac:dyDescent="0.35"/>
  <cols>
    <col min="1" max="2" width="33.36328125" customWidth="1"/>
    <col min="3" max="3" width="18.90625" customWidth="1"/>
    <col min="4" max="5" width="36.6328125" customWidth="1"/>
    <col min="6" max="6" width="34.36328125" customWidth="1"/>
    <col min="7" max="7" width="29.453125" customWidth="1"/>
    <col min="8" max="8" width="44.36328125" customWidth="1"/>
    <col min="9" max="9" width="69.453125" bestFit="1" customWidth="1"/>
    <col min="10" max="10" width="69.453125" customWidth="1"/>
    <col min="11" max="11" width="33.36328125" bestFit="1" customWidth="1"/>
    <col min="12" max="16" width="37" customWidth="1"/>
  </cols>
  <sheetData>
    <row r="2" spans="1:16" ht="21" x14ac:dyDescent="0.35">
      <c r="A2" s="106" t="s">
        <v>554</v>
      </c>
      <c r="B2" s="106" t="s">
        <v>556</v>
      </c>
      <c r="C2" s="106" t="s">
        <v>15</v>
      </c>
      <c r="D2" s="106" t="s">
        <v>555</v>
      </c>
      <c r="E2" s="106" t="s">
        <v>587</v>
      </c>
      <c r="F2" s="106" t="s">
        <v>588</v>
      </c>
      <c r="G2" s="106" t="s">
        <v>206</v>
      </c>
      <c r="H2" s="106" t="s">
        <v>168</v>
      </c>
      <c r="I2" s="106" t="s">
        <v>550</v>
      </c>
      <c r="J2" s="106" t="s">
        <v>204</v>
      </c>
      <c r="K2" s="106" t="s">
        <v>1034</v>
      </c>
      <c r="L2" s="106" t="s">
        <v>1035</v>
      </c>
      <c r="M2" s="106" t="s">
        <v>1036</v>
      </c>
      <c r="N2" s="106" t="s">
        <v>1037</v>
      </c>
      <c r="O2" s="106" t="s">
        <v>1038</v>
      </c>
      <c r="P2" s="106" t="s">
        <v>1039</v>
      </c>
    </row>
    <row r="3" spans="1:16" ht="21" x14ac:dyDescent="0.45">
      <c r="A3" s="116"/>
      <c r="B3" s="89"/>
      <c r="C3" s="186"/>
      <c r="D3" s="187"/>
      <c r="E3" s="185"/>
      <c r="F3" s="116"/>
      <c r="G3" s="93"/>
      <c r="H3" s="93"/>
      <c r="I3" s="93"/>
      <c r="J3" s="93"/>
      <c r="K3" s="94">
        <f>PC[[#This Row],[Verified Arrears]]+PC[[#This Row],[Counterpart Funding requirements]]+PC[[#This Row],[Cash Required for Contractual Commitments (value next FY)]]+PC[[#This Row],[Non contractual commitments]]</f>
        <v>0</v>
      </c>
      <c r="L3" s="93"/>
      <c r="M3" s="93"/>
      <c r="N3" s="93"/>
      <c r="O3" s="93"/>
      <c r="P3" s="93"/>
    </row>
    <row r="4" spans="1:16" ht="21" x14ac:dyDescent="0.45">
      <c r="A4" s="116"/>
      <c r="B4" s="89"/>
      <c r="C4" s="186"/>
      <c r="D4" s="187"/>
      <c r="E4" s="185"/>
      <c r="F4" s="116"/>
      <c r="G4" s="93"/>
      <c r="H4" s="93"/>
      <c r="I4" s="93"/>
      <c r="J4" s="93"/>
      <c r="K4" s="94">
        <f>PC[[#This Row],[Verified Arrears]]+PC[[#This Row],[Counterpart Funding requirements]]+PC[[#This Row],[Cash Required for Contractual Commitments (value next FY)]]+PC[[#This Row],[Non contractual commitments]]</f>
        <v>0</v>
      </c>
      <c r="L4" s="93"/>
      <c r="M4" s="93"/>
      <c r="N4" s="93"/>
      <c r="O4" s="93"/>
      <c r="P4" s="93"/>
    </row>
    <row r="5" spans="1:16" ht="21" x14ac:dyDescent="0.45">
      <c r="A5" s="116"/>
      <c r="B5" s="89"/>
      <c r="C5" s="186"/>
      <c r="D5" s="187"/>
      <c r="E5" s="185"/>
      <c r="F5" s="116"/>
      <c r="G5" s="93"/>
      <c r="H5" s="93"/>
      <c r="I5" s="93"/>
      <c r="J5" s="93"/>
      <c r="K5" s="94">
        <f>PC[[#This Row],[Verified Arrears]]+PC[[#This Row],[Counterpart Funding requirements]]+PC[[#This Row],[Cash Required for Contractual Commitments (value next FY)]]+PC[[#This Row],[Non contractual commitments]]</f>
        <v>0</v>
      </c>
      <c r="L5" s="93"/>
      <c r="M5" s="93"/>
      <c r="N5" s="93"/>
      <c r="O5" s="93"/>
      <c r="P5" s="93"/>
    </row>
    <row r="6" spans="1:16" ht="21" x14ac:dyDescent="0.45">
      <c r="A6" s="116"/>
      <c r="B6" s="89"/>
      <c r="C6" s="186"/>
      <c r="D6" s="187"/>
      <c r="E6" s="185"/>
      <c r="F6" s="116"/>
      <c r="G6" s="93"/>
      <c r="H6" s="93"/>
      <c r="I6" s="93"/>
      <c r="J6" s="93"/>
      <c r="K6" s="94">
        <f>PC[[#This Row],[Verified Arrears]]+PC[[#This Row],[Counterpart Funding requirements]]+PC[[#This Row],[Cash Required for Contractual Commitments (value next FY)]]+PC[[#This Row],[Non contractual commitments]]</f>
        <v>0</v>
      </c>
      <c r="L6" s="93"/>
      <c r="M6" s="93"/>
      <c r="N6" s="93"/>
      <c r="O6" s="93"/>
      <c r="P6" s="93"/>
    </row>
    <row r="7" spans="1:16" ht="21" x14ac:dyDescent="0.45">
      <c r="A7" s="116"/>
      <c r="B7" s="89"/>
      <c r="C7" s="186"/>
      <c r="D7" s="187"/>
      <c r="E7" s="185"/>
      <c r="F7" s="116"/>
      <c r="G7" s="93"/>
      <c r="H7" s="93"/>
      <c r="I7" s="93"/>
      <c r="J7" s="93"/>
      <c r="K7" s="94">
        <f>PC[[#This Row],[Verified Arrears]]+PC[[#This Row],[Counterpart Funding requirements]]+PC[[#This Row],[Cash Required for Contractual Commitments (value next FY)]]+PC[[#This Row],[Non contractual commitments]]</f>
        <v>0</v>
      </c>
      <c r="L7" s="93"/>
      <c r="M7" s="93"/>
      <c r="N7" s="93"/>
      <c r="O7" s="93"/>
      <c r="P7" s="93"/>
    </row>
    <row r="8" spans="1:16" ht="21" x14ac:dyDescent="0.45">
      <c r="A8" s="116"/>
      <c r="B8" s="89"/>
      <c r="C8" s="186"/>
      <c r="D8" s="187"/>
      <c r="E8" s="185"/>
      <c r="F8" s="116"/>
      <c r="G8" s="93"/>
      <c r="H8" s="93"/>
      <c r="I8" s="93"/>
      <c r="J8" s="93"/>
      <c r="K8" s="94">
        <f>PC[[#This Row],[Verified Arrears]]+PC[[#This Row],[Counterpart Funding requirements]]+PC[[#This Row],[Cash Required for Contractual Commitments (value next FY)]]+PC[[#This Row],[Non contractual commitments]]</f>
        <v>0</v>
      </c>
      <c r="L8" s="93"/>
      <c r="M8" s="93"/>
      <c r="N8" s="93"/>
      <c r="O8" s="93"/>
      <c r="P8" s="93"/>
    </row>
    <row r="9" spans="1:16" ht="21" x14ac:dyDescent="0.45">
      <c r="A9" s="116"/>
      <c r="B9" s="89"/>
      <c r="C9" s="186"/>
      <c r="D9" s="187"/>
      <c r="E9" s="185"/>
      <c r="F9" s="116"/>
      <c r="G9" s="93"/>
      <c r="H9" s="93"/>
      <c r="I9" s="93"/>
      <c r="J9" s="93"/>
      <c r="K9" s="94">
        <f>PC[[#This Row],[Verified Arrears]]+PC[[#This Row],[Counterpart Funding requirements]]+PC[[#This Row],[Cash Required for Contractual Commitments (value next FY)]]+PC[[#This Row],[Non contractual commitments]]</f>
        <v>0</v>
      </c>
      <c r="L9" s="93"/>
      <c r="M9" s="93"/>
      <c r="N9" s="93"/>
      <c r="O9" s="93"/>
      <c r="P9" s="93"/>
    </row>
    <row r="10" spans="1:16" ht="21" x14ac:dyDescent="0.45">
      <c r="A10" s="116"/>
      <c r="B10" s="89"/>
      <c r="C10" s="186"/>
      <c r="D10" s="116"/>
      <c r="E10" s="185"/>
      <c r="F10" s="116"/>
      <c r="G10" s="93"/>
      <c r="H10" s="93"/>
      <c r="I10" s="93"/>
      <c r="J10" s="93"/>
      <c r="K10" s="94">
        <f>PC[[#This Row],[Verified Arrears]]+PC[[#This Row],[Counterpart Funding requirements]]+PC[[#This Row],[Cash Required for Contractual Commitments (value next FY)]]+PC[[#This Row],[Non contractual commitments]]</f>
        <v>0</v>
      </c>
      <c r="L10" s="93"/>
      <c r="M10" s="93"/>
      <c r="N10" s="93"/>
      <c r="O10" s="93"/>
      <c r="P10" s="93"/>
    </row>
    <row r="11" spans="1:16" ht="21" x14ac:dyDescent="0.45">
      <c r="A11" s="116"/>
      <c r="B11" s="89"/>
      <c r="C11" s="186"/>
      <c r="D11" s="116"/>
      <c r="E11" s="185"/>
      <c r="F11" s="116"/>
      <c r="G11" s="93"/>
      <c r="H11" s="93"/>
      <c r="I11" s="93"/>
      <c r="J11" s="93"/>
      <c r="K11" s="94">
        <f>PC[[#This Row],[Verified Arrears]]+PC[[#This Row],[Counterpart Funding requirements]]+PC[[#This Row],[Cash Required for Contractual Commitments (value next FY)]]+PC[[#This Row],[Non contractual commitments]]</f>
        <v>0</v>
      </c>
      <c r="L11" s="93"/>
      <c r="M11" s="93"/>
      <c r="N11" s="93"/>
      <c r="O11" s="93"/>
      <c r="P11" s="93"/>
    </row>
    <row r="12" spans="1:16" ht="21" x14ac:dyDescent="0.45">
      <c r="A12" s="116"/>
      <c r="B12" s="89"/>
      <c r="C12" s="186"/>
      <c r="D12" s="116"/>
      <c r="E12" s="185"/>
      <c r="F12" s="116"/>
      <c r="G12" s="93"/>
      <c r="H12" s="93"/>
      <c r="I12" s="93"/>
      <c r="J12" s="93"/>
      <c r="K12" s="94">
        <f>PC[[#This Row],[Verified Arrears]]+PC[[#This Row],[Counterpart Funding requirements]]+PC[[#This Row],[Cash Required for Contractual Commitments (value next FY)]]+PC[[#This Row],[Non contractual commitments]]</f>
        <v>0</v>
      </c>
      <c r="L12" s="93"/>
      <c r="M12" s="93"/>
      <c r="N12" s="93"/>
      <c r="O12" s="93"/>
      <c r="P12" s="93"/>
    </row>
    <row r="13" spans="1:16" ht="21" x14ac:dyDescent="0.45">
      <c r="A13" s="116"/>
      <c r="B13" s="89"/>
      <c r="C13" s="186"/>
      <c r="D13" s="116"/>
      <c r="E13" s="186"/>
      <c r="F13" s="116"/>
      <c r="G13" s="93"/>
      <c r="H13" s="93"/>
      <c r="I13" s="93"/>
      <c r="J13" s="93"/>
      <c r="K13" s="94">
        <f>PC[[#This Row],[Verified Arrears]]+PC[[#This Row],[Counterpart Funding requirements]]+PC[[#This Row],[Cash Required for Contractual Commitments (value next FY)]]+PC[[#This Row],[Non contractual commitments]]</f>
        <v>0</v>
      </c>
      <c r="L13" s="93"/>
      <c r="M13" s="93"/>
      <c r="N13" s="93"/>
      <c r="O13" s="93"/>
      <c r="P13" s="93"/>
    </row>
    <row r="14" spans="1:16" ht="21" x14ac:dyDescent="0.45">
      <c r="A14" s="116"/>
      <c r="B14" s="89"/>
      <c r="C14" s="186"/>
      <c r="D14" s="116"/>
      <c r="E14" s="186"/>
      <c r="F14" s="116"/>
      <c r="G14" s="93"/>
      <c r="H14" s="93"/>
      <c r="I14" s="93"/>
      <c r="J14" s="93"/>
      <c r="K14" s="94">
        <f>PC[[#This Row],[Verified Arrears]]+PC[[#This Row],[Counterpart Funding requirements]]+PC[[#This Row],[Cash Required for Contractual Commitments (value next FY)]]+PC[[#This Row],[Non contractual commitments]]</f>
        <v>0</v>
      </c>
      <c r="L14" s="93"/>
      <c r="M14" s="93"/>
      <c r="N14" s="93"/>
      <c r="O14" s="93"/>
      <c r="P14" s="93"/>
    </row>
    <row r="15" spans="1:16" ht="21" x14ac:dyDescent="0.45">
      <c r="A15" s="116"/>
      <c r="B15" s="89"/>
      <c r="C15" s="186"/>
      <c r="D15" s="116"/>
      <c r="E15" s="186"/>
      <c r="F15" s="116"/>
      <c r="G15" s="93"/>
      <c r="H15" s="93"/>
      <c r="I15" s="93"/>
      <c r="J15" s="93"/>
      <c r="K15" s="94">
        <f>PC[[#This Row],[Verified Arrears]]+PC[[#This Row],[Counterpart Funding requirements]]+PC[[#This Row],[Cash Required for Contractual Commitments (value next FY)]]+PC[[#This Row],[Non contractual commitments]]</f>
        <v>0</v>
      </c>
      <c r="L15" s="93"/>
      <c r="M15" s="93"/>
      <c r="N15" s="93"/>
      <c r="O15" s="93"/>
      <c r="P15" s="93"/>
    </row>
    <row r="16" spans="1:16" ht="21" x14ac:dyDescent="0.45">
      <c r="A16" s="116"/>
      <c r="B16" s="89"/>
      <c r="C16" s="186"/>
      <c r="D16" s="116"/>
      <c r="E16" s="186"/>
      <c r="F16" s="116"/>
      <c r="G16" s="93"/>
      <c r="H16" s="93"/>
      <c r="I16" s="93"/>
      <c r="J16" s="93"/>
      <c r="K16" s="94">
        <f>PC[[#This Row],[Verified Arrears]]+PC[[#This Row],[Counterpart Funding requirements]]+PC[[#This Row],[Cash Required for Contractual Commitments (value next FY)]]+PC[[#This Row],[Non contractual commitments]]</f>
        <v>0</v>
      </c>
      <c r="L16" s="93"/>
      <c r="M16" s="93"/>
      <c r="N16" s="93"/>
      <c r="O16" s="93"/>
      <c r="P16" s="93"/>
    </row>
    <row r="17" spans="1:16" ht="21" x14ac:dyDescent="0.45">
      <c r="A17" s="116"/>
      <c r="B17" s="89"/>
      <c r="C17" s="186"/>
      <c r="D17" s="116"/>
      <c r="E17" s="186"/>
      <c r="F17" s="116"/>
      <c r="G17" s="93"/>
      <c r="H17" s="93"/>
      <c r="I17" s="93"/>
      <c r="J17" s="93"/>
      <c r="K17" s="94">
        <f>PC[[#This Row],[Verified Arrears]]+PC[[#This Row],[Counterpart Funding requirements]]+PC[[#This Row],[Cash Required for Contractual Commitments (value next FY)]]+PC[[#This Row],[Non contractual commitments]]</f>
        <v>0</v>
      </c>
      <c r="L17" s="93"/>
      <c r="M17" s="93"/>
      <c r="N17" s="93"/>
      <c r="O17" s="93"/>
      <c r="P17" s="93"/>
    </row>
    <row r="18" spans="1:16" ht="21" x14ac:dyDescent="0.45">
      <c r="A18" s="116"/>
      <c r="B18" s="89"/>
      <c r="C18" s="186"/>
      <c r="D18" s="116"/>
      <c r="E18" s="186"/>
      <c r="F18" s="116"/>
      <c r="G18" s="93"/>
      <c r="H18" s="93"/>
      <c r="I18" s="93"/>
      <c r="J18" s="93"/>
      <c r="K18" s="94">
        <f>PC[[#This Row],[Verified Arrears]]+PC[[#This Row],[Counterpart Funding requirements]]+PC[[#This Row],[Cash Required for Contractual Commitments (value next FY)]]+PC[[#This Row],[Non contractual commitments]]</f>
        <v>0</v>
      </c>
      <c r="L18" s="93"/>
      <c r="M18" s="93"/>
      <c r="N18" s="93"/>
      <c r="O18" s="93"/>
      <c r="P18" s="93"/>
    </row>
    <row r="19" spans="1:16" ht="21" x14ac:dyDescent="0.45">
      <c r="A19" s="116"/>
      <c r="B19" s="89"/>
      <c r="C19" s="186"/>
      <c r="D19" s="116"/>
      <c r="E19" s="186"/>
      <c r="F19" s="116"/>
      <c r="G19" s="93"/>
      <c r="H19" s="93"/>
      <c r="I19" s="93"/>
      <c r="J19" s="93"/>
      <c r="K19" s="94">
        <f>PC[[#This Row],[Verified Arrears]]+PC[[#This Row],[Counterpart Funding requirements]]+PC[[#This Row],[Cash Required for Contractual Commitments (value next FY)]]+PC[[#This Row],[Non contractual commitments]]</f>
        <v>0</v>
      </c>
      <c r="L19" s="93"/>
      <c r="M19" s="93"/>
      <c r="N19" s="93"/>
      <c r="O19" s="93"/>
      <c r="P19" s="93"/>
    </row>
    <row r="20" spans="1:16" ht="21" x14ac:dyDescent="0.45">
      <c r="A20" s="116"/>
      <c r="B20" s="89"/>
      <c r="C20" s="186"/>
      <c r="D20" s="116"/>
      <c r="E20" s="186"/>
      <c r="F20" s="116"/>
      <c r="G20" s="93"/>
      <c r="H20" s="93"/>
      <c r="I20" s="93"/>
      <c r="J20" s="93"/>
      <c r="K20" s="94">
        <f>PC[[#This Row],[Verified Arrears]]+PC[[#This Row],[Counterpart Funding requirements]]+PC[[#This Row],[Cash Required for Contractual Commitments (value next FY)]]+PC[[#This Row],[Non contractual commitments]]</f>
        <v>0</v>
      </c>
      <c r="L20" s="93"/>
      <c r="M20" s="93"/>
      <c r="N20" s="93"/>
      <c r="O20" s="93"/>
      <c r="P20" s="93"/>
    </row>
    <row r="21" spans="1:16" ht="21" x14ac:dyDescent="0.45">
      <c r="A21" s="116"/>
      <c r="B21" s="89"/>
      <c r="C21" s="186"/>
      <c r="D21" s="116"/>
      <c r="E21" s="186"/>
      <c r="F21" s="116"/>
      <c r="G21" s="93"/>
      <c r="H21" s="93"/>
      <c r="I21" s="93"/>
      <c r="J21" s="93"/>
      <c r="K21" s="94">
        <f>PC[[#This Row],[Verified Arrears]]+PC[[#This Row],[Counterpart Funding requirements]]+PC[[#This Row],[Cash Required for Contractual Commitments (value next FY)]]+PC[[#This Row],[Non contractual commitments]]</f>
        <v>0</v>
      </c>
      <c r="L21" s="93"/>
      <c r="M21" s="93"/>
      <c r="N21" s="93"/>
      <c r="O21" s="93"/>
      <c r="P21" s="93"/>
    </row>
    <row r="22" spans="1:16" ht="21" x14ac:dyDescent="0.45">
      <c r="A22" s="116"/>
      <c r="B22" s="89"/>
      <c r="C22" s="186"/>
      <c r="D22" s="116"/>
      <c r="E22" s="186"/>
      <c r="F22" s="116"/>
      <c r="G22" s="93"/>
      <c r="H22" s="93"/>
      <c r="I22" s="93"/>
      <c r="J22" s="93"/>
      <c r="K22" s="94">
        <f>PC[[#This Row],[Verified Arrears]]+PC[[#This Row],[Counterpart Funding requirements]]+PC[[#This Row],[Cash Required for Contractual Commitments (value next FY)]]+PC[[#This Row],[Non contractual commitments]]</f>
        <v>0</v>
      </c>
      <c r="L22" s="93"/>
      <c r="M22" s="93"/>
      <c r="N22" s="93"/>
      <c r="O22" s="93"/>
      <c r="P22" s="93"/>
    </row>
    <row r="23" spans="1:16" ht="21" x14ac:dyDescent="0.45">
      <c r="A23" s="116"/>
      <c r="B23" s="89"/>
      <c r="C23" s="186"/>
      <c r="D23" s="116"/>
      <c r="E23" s="186"/>
      <c r="F23" s="116"/>
      <c r="G23" s="93"/>
      <c r="H23" s="93"/>
      <c r="I23" s="93"/>
      <c r="J23" s="93"/>
      <c r="K23" s="94">
        <f>PC[[#This Row],[Verified Arrears]]+PC[[#This Row],[Counterpart Funding requirements]]+PC[[#This Row],[Cash Required for Contractual Commitments (value next FY)]]+PC[[#This Row],[Non contractual commitments]]</f>
        <v>0</v>
      </c>
      <c r="L23" s="93"/>
      <c r="M23" s="93"/>
      <c r="N23" s="93"/>
      <c r="O23" s="93"/>
      <c r="P23" s="93"/>
    </row>
    <row r="24" spans="1:16" ht="21" x14ac:dyDescent="0.45">
      <c r="A24" s="116"/>
      <c r="B24" s="89"/>
      <c r="C24" s="186"/>
      <c r="D24" s="116"/>
      <c r="E24" s="186"/>
      <c r="F24" s="116"/>
      <c r="G24" s="93"/>
      <c r="H24" s="93"/>
      <c r="I24" s="93"/>
      <c r="J24" s="93"/>
      <c r="K24" s="94">
        <f>PC[[#This Row],[Verified Arrears]]+PC[[#This Row],[Counterpart Funding requirements]]+PC[[#This Row],[Cash Required for Contractual Commitments (value next FY)]]+PC[[#This Row],[Non contractual commitments]]</f>
        <v>0</v>
      </c>
      <c r="L24" s="93"/>
      <c r="M24" s="93"/>
      <c r="N24" s="93"/>
      <c r="O24" s="93"/>
      <c r="P24" s="93"/>
    </row>
    <row r="25" spans="1:16" ht="21" x14ac:dyDescent="0.45">
      <c r="A25" s="116"/>
      <c r="B25" s="89"/>
      <c r="C25" s="186"/>
      <c r="D25" s="116"/>
      <c r="E25" s="186"/>
      <c r="F25" s="116"/>
      <c r="G25" s="93"/>
      <c r="H25" s="93"/>
      <c r="I25" s="93"/>
      <c r="J25" s="93"/>
      <c r="K25" s="94">
        <f>PC[[#This Row],[Verified Arrears]]+PC[[#This Row],[Counterpart Funding requirements]]+PC[[#This Row],[Cash Required for Contractual Commitments (value next FY)]]+PC[[#This Row],[Non contractual commitments]]</f>
        <v>0</v>
      </c>
      <c r="L25" s="93"/>
      <c r="M25" s="93"/>
      <c r="N25" s="93"/>
      <c r="O25" s="93"/>
      <c r="P25" s="93"/>
    </row>
    <row r="26" spans="1:16" ht="21" x14ac:dyDescent="0.45">
      <c r="A26" s="116"/>
      <c r="B26" s="89"/>
      <c r="C26" s="186"/>
      <c r="D26" s="116"/>
      <c r="E26" s="186"/>
      <c r="F26" s="116"/>
      <c r="G26" s="93"/>
      <c r="H26" s="93"/>
      <c r="I26" s="93"/>
      <c r="J26" s="93"/>
      <c r="K26" s="94">
        <f>PC[[#This Row],[Verified Arrears]]+PC[[#This Row],[Counterpart Funding requirements]]+PC[[#This Row],[Cash Required for Contractual Commitments (value next FY)]]+PC[[#This Row],[Non contractual commitments]]</f>
        <v>0</v>
      </c>
      <c r="L26" s="93"/>
      <c r="M26" s="93"/>
      <c r="N26" s="93"/>
      <c r="O26" s="93"/>
      <c r="P26" s="93"/>
    </row>
    <row r="27" spans="1:16" ht="21" x14ac:dyDescent="0.45">
      <c r="A27" s="116"/>
      <c r="B27" s="89"/>
      <c r="C27" s="186"/>
      <c r="D27" s="116"/>
      <c r="E27" s="186"/>
      <c r="F27" s="116"/>
      <c r="G27" s="93"/>
      <c r="H27" s="93"/>
      <c r="I27" s="93"/>
      <c r="J27" s="93"/>
      <c r="K27" s="94">
        <f>PC[[#This Row],[Verified Arrears]]+PC[[#This Row],[Counterpart Funding requirements]]+PC[[#This Row],[Cash Required for Contractual Commitments (value next FY)]]+PC[[#This Row],[Non contractual commitments]]</f>
        <v>0</v>
      </c>
      <c r="L27" s="93"/>
      <c r="M27" s="93"/>
      <c r="N27" s="93"/>
      <c r="O27" s="93"/>
      <c r="P27" s="93"/>
    </row>
    <row r="28" spans="1:16" ht="21" x14ac:dyDescent="0.45">
      <c r="A28" s="116"/>
      <c r="B28" s="89"/>
      <c r="C28" s="186"/>
      <c r="D28" s="116"/>
      <c r="E28" s="186"/>
      <c r="F28" s="116"/>
      <c r="G28" s="93"/>
      <c r="H28" s="93"/>
      <c r="I28" s="93"/>
      <c r="J28" s="93"/>
      <c r="K28" s="94">
        <f>PC[[#This Row],[Verified Arrears]]+PC[[#This Row],[Counterpart Funding requirements]]+PC[[#This Row],[Cash Required for Contractual Commitments (value next FY)]]+PC[[#This Row],[Non contractual commitments]]</f>
        <v>0</v>
      </c>
      <c r="L28" s="93">
        <v>173980000000</v>
      </c>
      <c r="M28" s="93">
        <v>173980000000</v>
      </c>
      <c r="N28" s="93">
        <v>173980000000</v>
      </c>
      <c r="O28" s="93">
        <v>173980000000</v>
      </c>
      <c r="P28" s="93"/>
    </row>
    <row r="29" spans="1:16" ht="21" x14ac:dyDescent="0.45">
      <c r="A29" s="116"/>
      <c r="B29" s="89"/>
      <c r="C29" s="186"/>
      <c r="D29" s="116"/>
      <c r="E29" s="186"/>
      <c r="F29" s="116"/>
      <c r="G29" s="93"/>
      <c r="H29" s="93"/>
      <c r="I29" s="93"/>
      <c r="J29" s="93"/>
      <c r="K29" s="94">
        <f>PC[[#This Row],[Verified Arrears]]+PC[[#This Row],[Counterpart Funding requirements]]+PC[[#This Row],[Cash Required for Contractual Commitments (value next FY)]]+PC[[#This Row],[Non contractual commitments]]</f>
        <v>0</v>
      </c>
      <c r="L29" s="93">
        <v>4199691403.5</v>
      </c>
      <c r="M29" s="93">
        <v>0</v>
      </c>
      <c r="N29" s="93">
        <v>0</v>
      </c>
      <c r="O29" s="93">
        <v>0</v>
      </c>
      <c r="P29" s="93">
        <v>0</v>
      </c>
    </row>
    <row r="30" spans="1:16" ht="21" x14ac:dyDescent="0.45">
      <c r="A30" s="116"/>
      <c r="B30" s="89"/>
      <c r="C30" s="186"/>
      <c r="D30" s="116"/>
      <c r="E30" s="186"/>
      <c r="F30" s="116"/>
      <c r="G30" s="93"/>
      <c r="H30" s="93"/>
      <c r="I30" s="93"/>
      <c r="J30" s="93"/>
      <c r="K30" s="94">
        <f>PC[[#This Row],[Verified Arrears]]+PC[[#This Row],[Counterpart Funding requirements]]+PC[[#This Row],[Cash Required for Contractual Commitments (value next FY)]]+PC[[#This Row],[Non contractual commitments]]</f>
        <v>0</v>
      </c>
      <c r="L30" s="93">
        <v>7500000000</v>
      </c>
      <c r="M30" s="93">
        <v>0</v>
      </c>
      <c r="N30" s="93">
        <v>0</v>
      </c>
      <c r="O30" s="93">
        <v>0</v>
      </c>
      <c r="P30" s="93">
        <v>0</v>
      </c>
    </row>
    <row r="31" spans="1:16" ht="21" x14ac:dyDescent="0.45">
      <c r="A31" s="116"/>
      <c r="B31" s="89"/>
      <c r="C31" s="186"/>
      <c r="D31" s="116"/>
      <c r="E31" s="186"/>
      <c r="F31" s="116"/>
      <c r="G31" s="93"/>
      <c r="H31" s="93"/>
      <c r="I31" s="93"/>
      <c r="J31" s="93"/>
      <c r="K31" s="94">
        <f>PC[[#This Row],[Verified Arrears]]+PC[[#This Row],[Counterpart Funding requirements]]+PC[[#This Row],[Cash Required for Contractual Commitments (value next FY)]]+PC[[#This Row],[Non contractual commitments]]</f>
        <v>0</v>
      </c>
      <c r="L31" s="93">
        <v>2038751000</v>
      </c>
      <c r="M31" s="93">
        <v>1</v>
      </c>
      <c r="N31" s="93">
        <v>1</v>
      </c>
      <c r="O31" s="93">
        <v>1</v>
      </c>
      <c r="P31" s="93">
        <v>1</v>
      </c>
    </row>
    <row r="32" spans="1:16" ht="21" x14ac:dyDescent="0.45">
      <c r="A32" s="116"/>
      <c r="B32" s="89"/>
      <c r="C32" s="186"/>
      <c r="D32" s="116"/>
      <c r="E32" s="186"/>
      <c r="F32" s="116"/>
      <c r="G32" s="93"/>
      <c r="H32" s="93"/>
      <c r="I32" s="93"/>
      <c r="J32" s="93"/>
      <c r="K32" s="94">
        <f>PC[[#This Row],[Verified Arrears]]+PC[[#This Row],[Counterpart Funding requirements]]+PC[[#This Row],[Cash Required for Contractual Commitments (value next FY)]]+PC[[#This Row],[Non contractual commitments]]</f>
        <v>0</v>
      </c>
      <c r="L32" s="93">
        <v>1528051000</v>
      </c>
      <c r="M32" s="93">
        <v>2</v>
      </c>
      <c r="N32" s="93">
        <v>2</v>
      </c>
      <c r="O32" s="93">
        <v>2</v>
      </c>
      <c r="P32" s="93">
        <v>2</v>
      </c>
    </row>
    <row r="33" spans="1:16" ht="21" x14ac:dyDescent="0.45">
      <c r="A33" s="116"/>
      <c r="B33" s="89"/>
      <c r="C33" s="186"/>
      <c r="D33" s="116"/>
      <c r="E33" s="186"/>
      <c r="F33" s="116"/>
      <c r="G33" s="93"/>
      <c r="H33" s="93"/>
      <c r="I33" s="93"/>
      <c r="J33" s="93"/>
      <c r="K33" s="94">
        <f>PC[[#This Row],[Verified Arrears]]+PC[[#This Row],[Counterpart Funding requirements]]+PC[[#This Row],[Cash Required for Contractual Commitments (value next FY)]]+PC[[#This Row],[Non contractual commitments]]</f>
        <v>0</v>
      </c>
      <c r="L33" s="93">
        <v>1535069800</v>
      </c>
      <c r="M33" s="93">
        <v>3</v>
      </c>
      <c r="N33" s="93">
        <v>3</v>
      </c>
      <c r="O33" s="93">
        <v>3</v>
      </c>
      <c r="P33" s="93">
        <v>3</v>
      </c>
    </row>
    <row r="34" spans="1:16" ht="21" x14ac:dyDescent="0.45">
      <c r="A34" s="116"/>
      <c r="B34" s="89"/>
      <c r="C34" s="186"/>
      <c r="D34" s="116"/>
      <c r="E34" s="186"/>
      <c r="F34" s="116"/>
      <c r="G34" s="93"/>
      <c r="H34" s="93"/>
      <c r="I34" s="93"/>
      <c r="J34" s="93"/>
      <c r="K34" s="94">
        <f>PC[[#This Row],[Verified Arrears]]+PC[[#This Row],[Counterpart Funding requirements]]+PC[[#This Row],[Cash Required for Contractual Commitments (value next FY)]]+PC[[#This Row],[Non contractual commitments]]</f>
        <v>0</v>
      </c>
      <c r="L34" s="93">
        <v>15457007100.5</v>
      </c>
      <c r="M34" s="93">
        <v>0</v>
      </c>
      <c r="N34" s="93">
        <v>0</v>
      </c>
      <c r="O34" s="93">
        <v>0</v>
      </c>
      <c r="P34" s="93">
        <v>0</v>
      </c>
    </row>
    <row r="35" spans="1:16" ht="21" x14ac:dyDescent="0.45">
      <c r="A35" s="116"/>
      <c r="B35" s="89"/>
      <c r="C35" s="186"/>
      <c r="D35" s="116"/>
      <c r="E35" s="186"/>
      <c r="F35" s="116"/>
      <c r="G35" s="93"/>
      <c r="H35" s="93"/>
      <c r="I35" s="93"/>
      <c r="J35" s="93"/>
      <c r="K35" s="94">
        <f>PC[[#This Row],[Verified Arrears]]+PC[[#This Row],[Counterpart Funding requirements]]+PC[[#This Row],[Cash Required for Contractual Commitments (value next FY)]]+PC[[#This Row],[Non contractual commitments]]</f>
        <v>0</v>
      </c>
      <c r="L35" s="93">
        <v>9923791525</v>
      </c>
      <c r="M35" s="93">
        <v>0</v>
      </c>
      <c r="N35" s="93">
        <v>0</v>
      </c>
      <c r="O35" s="93">
        <v>0</v>
      </c>
      <c r="P35" s="93">
        <v>0</v>
      </c>
    </row>
    <row r="36" spans="1:16" ht="21" x14ac:dyDescent="0.45">
      <c r="A36" s="116"/>
      <c r="B36" s="89"/>
      <c r="C36" s="186"/>
      <c r="D36" s="116"/>
      <c r="E36" s="186"/>
      <c r="F36" s="116"/>
      <c r="G36" s="93"/>
      <c r="H36" s="93"/>
      <c r="I36" s="93"/>
      <c r="J36" s="93"/>
      <c r="K36" s="94">
        <f>PC[[#This Row],[Verified Arrears]]+PC[[#This Row],[Counterpart Funding requirements]]+PC[[#This Row],[Cash Required for Contractual Commitments (value next FY)]]+PC[[#This Row],[Non contractual commitments]]</f>
        <v>0</v>
      </c>
      <c r="L36" s="93">
        <v>9997764484</v>
      </c>
      <c r="M36" s="93">
        <v>0</v>
      </c>
      <c r="N36" s="93">
        <v>0</v>
      </c>
      <c r="O36" s="93">
        <v>0</v>
      </c>
      <c r="P36" s="93">
        <v>0</v>
      </c>
    </row>
    <row r="37" spans="1:16" ht="21" x14ac:dyDescent="0.45">
      <c r="A37" s="116"/>
      <c r="B37" s="89"/>
      <c r="C37" s="186"/>
      <c r="D37" s="116"/>
      <c r="E37" s="186"/>
      <c r="F37" s="116"/>
      <c r="G37" s="93"/>
      <c r="H37" s="93"/>
      <c r="I37" s="93"/>
      <c r="J37" s="93"/>
      <c r="K37" s="94">
        <f>PC[[#This Row],[Verified Arrears]]+PC[[#This Row],[Counterpart Funding requirements]]+PC[[#This Row],[Cash Required for Contractual Commitments (value next FY)]]+PC[[#This Row],[Non contractual commitments]]</f>
        <v>0</v>
      </c>
      <c r="L37" s="93">
        <v>4747992620</v>
      </c>
      <c r="M37" s="93">
        <v>4747992620</v>
      </c>
      <c r="N37" s="93">
        <v>0</v>
      </c>
      <c r="O37" s="93">
        <v>0</v>
      </c>
      <c r="P37" s="93">
        <v>0</v>
      </c>
    </row>
    <row r="38" spans="1:16" ht="21" x14ac:dyDescent="0.45">
      <c r="A38" s="116"/>
      <c r="B38" s="89"/>
      <c r="C38" s="186"/>
      <c r="D38" s="116"/>
      <c r="E38" s="186"/>
      <c r="F38" s="116"/>
      <c r="G38" s="93"/>
      <c r="H38" s="93"/>
      <c r="I38" s="93"/>
      <c r="J38" s="93"/>
      <c r="K38" s="94">
        <f>PC[[#This Row],[Verified Arrears]]+PC[[#This Row],[Counterpart Funding requirements]]+PC[[#This Row],[Cash Required for Contractual Commitments (value next FY)]]+PC[[#This Row],[Non contractual commitments]]</f>
        <v>0</v>
      </c>
      <c r="L38" s="93">
        <v>5821286801.5</v>
      </c>
      <c r="M38" s="93">
        <v>5821286801.5</v>
      </c>
      <c r="N38" s="93">
        <v>0</v>
      </c>
      <c r="O38" s="93">
        <v>0</v>
      </c>
      <c r="P38" s="93">
        <v>0</v>
      </c>
    </row>
    <row r="39" spans="1:16" ht="21" x14ac:dyDescent="0.45">
      <c r="A39" s="116"/>
      <c r="B39" s="89"/>
      <c r="C39" s="186"/>
      <c r="D39" s="116"/>
      <c r="E39" s="186"/>
      <c r="F39" s="116"/>
      <c r="G39" s="93"/>
      <c r="H39" s="93"/>
      <c r="I39" s="93"/>
      <c r="J39" s="93"/>
      <c r="K39" s="94">
        <f>PC[[#This Row],[Verified Arrears]]+PC[[#This Row],[Counterpart Funding requirements]]+PC[[#This Row],[Cash Required for Contractual Commitments (value next FY)]]+PC[[#This Row],[Non contractual commitments]]</f>
        <v>0</v>
      </c>
      <c r="L39" s="93">
        <v>5988202602</v>
      </c>
      <c r="M39" s="93">
        <v>5988202602</v>
      </c>
      <c r="N39" s="93">
        <v>0</v>
      </c>
      <c r="O39" s="93">
        <v>0</v>
      </c>
      <c r="P39" s="93">
        <v>0</v>
      </c>
    </row>
    <row r="40" spans="1:16" ht="21" x14ac:dyDescent="0.45">
      <c r="A40" s="116"/>
      <c r="B40" s="89"/>
      <c r="C40" s="186"/>
      <c r="D40" s="116"/>
      <c r="E40" s="186"/>
      <c r="F40" s="116"/>
      <c r="G40" s="93"/>
      <c r="H40" s="93"/>
      <c r="I40" s="93"/>
      <c r="J40" s="93"/>
      <c r="K40" s="94">
        <f>PC[[#This Row],[Verified Arrears]]+PC[[#This Row],[Counterpart Funding requirements]]+PC[[#This Row],[Cash Required for Contractual Commitments (value next FY)]]+PC[[#This Row],[Non contractual commitments]]</f>
        <v>0</v>
      </c>
      <c r="L40" s="93"/>
      <c r="M40" s="93">
        <v>6158746259.5</v>
      </c>
      <c r="N40" s="93">
        <v>6158746259.5</v>
      </c>
      <c r="O40" s="93">
        <v>0</v>
      </c>
      <c r="P40" s="93">
        <v>0</v>
      </c>
    </row>
    <row r="41" spans="1:16" ht="21" x14ac:dyDescent="0.45">
      <c r="A41" s="116"/>
      <c r="B41" s="89"/>
      <c r="C41" s="186"/>
      <c r="D41" s="116"/>
      <c r="E41" s="186"/>
      <c r="F41" s="116"/>
      <c r="G41" s="93"/>
      <c r="H41" s="93"/>
      <c r="I41" s="93"/>
      <c r="J41" s="93"/>
      <c r="K41" s="94">
        <f>PC[[#This Row],[Verified Arrears]]+PC[[#This Row],[Counterpart Funding requirements]]+PC[[#This Row],[Cash Required for Contractual Commitments (value next FY)]]+PC[[#This Row],[Non contractual commitments]]</f>
        <v>0</v>
      </c>
      <c r="L41" s="93"/>
      <c r="M41" s="93">
        <v>6242500000</v>
      </c>
      <c r="N41" s="93">
        <v>6242500000</v>
      </c>
      <c r="O41" s="93">
        <v>0</v>
      </c>
      <c r="P41" s="93">
        <v>0</v>
      </c>
    </row>
    <row r="42" spans="1:16" ht="21" x14ac:dyDescent="0.45">
      <c r="A42" s="116"/>
      <c r="B42" s="89"/>
      <c r="C42" s="186"/>
      <c r="D42" s="116"/>
      <c r="E42" s="186"/>
      <c r="F42" s="116"/>
      <c r="G42" s="93"/>
      <c r="H42" s="93"/>
      <c r="I42" s="93"/>
      <c r="J42" s="93"/>
      <c r="K42" s="94">
        <f>PC[[#This Row],[Verified Arrears]]+PC[[#This Row],[Counterpart Funding requirements]]+PC[[#This Row],[Cash Required for Contractual Commitments (value next FY)]]+PC[[#This Row],[Non contractual commitments]]</f>
        <v>0</v>
      </c>
      <c r="L42" s="93"/>
      <c r="M42" s="93">
        <v>6742932935.5</v>
      </c>
      <c r="N42" s="93">
        <v>6742932935.5</v>
      </c>
      <c r="O42" s="93">
        <v>0</v>
      </c>
      <c r="P42" s="93">
        <v>0</v>
      </c>
    </row>
    <row r="43" spans="1:16" ht="21" x14ac:dyDescent="0.45">
      <c r="A43" s="116"/>
      <c r="B43" s="89"/>
      <c r="C43" s="186"/>
      <c r="D43" s="116"/>
      <c r="E43" s="186"/>
      <c r="F43" s="116"/>
      <c r="G43" s="93"/>
      <c r="H43" s="93"/>
      <c r="I43" s="93"/>
      <c r="J43" s="93"/>
      <c r="K43" s="94">
        <f>PC[[#This Row],[Verified Arrears]]+PC[[#This Row],[Counterpart Funding requirements]]+PC[[#This Row],[Cash Required for Contractual Commitments (value next FY)]]+PC[[#This Row],[Non contractual commitments]]</f>
        <v>0</v>
      </c>
      <c r="L43" s="93"/>
      <c r="M43" s="93"/>
      <c r="N43" s="93">
        <v>6856025800</v>
      </c>
      <c r="O43" s="93">
        <v>6856025800</v>
      </c>
      <c r="P43" s="93">
        <v>0</v>
      </c>
    </row>
    <row r="44" spans="1:16" ht="21" x14ac:dyDescent="0.45">
      <c r="A44" s="116"/>
      <c r="B44" s="89"/>
      <c r="C44" s="186"/>
      <c r="D44" s="116"/>
      <c r="E44" s="186"/>
      <c r="F44" s="116"/>
      <c r="G44" s="93"/>
      <c r="H44" s="93"/>
      <c r="I44" s="93"/>
      <c r="J44" s="93"/>
      <c r="K44" s="94">
        <f>PC[[#This Row],[Verified Arrears]]+PC[[#This Row],[Counterpart Funding requirements]]+PC[[#This Row],[Cash Required for Contractual Commitments (value next FY)]]+PC[[#This Row],[Non contractual commitments]]</f>
        <v>0</v>
      </c>
      <c r="L44" s="93"/>
      <c r="M44" s="93"/>
      <c r="N44" s="93">
        <v>7325700530.5</v>
      </c>
      <c r="O44" s="93">
        <v>7325700530.5</v>
      </c>
      <c r="P44" s="93">
        <v>0</v>
      </c>
    </row>
    <row r="45" spans="1:16" ht="21" x14ac:dyDescent="0.45">
      <c r="A45" s="116"/>
      <c r="B45" s="89"/>
      <c r="C45" s="186"/>
      <c r="D45" s="116"/>
      <c r="E45" s="186"/>
      <c r="F45" s="116"/>
      <c r="G45" s="93"/>
      <c r="H45" s="93"/>
      <c r="I45" s="93"/>
      <c r="J45" s="93"/>
      <c r="K45" s="94">
        <f>PC[[#This Row],[Verified Arrears]]+PC[[#This Row],[Counterpart Funding requirements]]+PC[[#This Row],[Cash Required for Contractual Commitments (value next FY)]]+PC[[#This Row],[Non contractual commitments]]</f>
        <v>0</v>
      </c>
      <c r="L45" s="93"/>
      <c r="M45" s="93"/>
      <c r="N45" s="93">
        <v>9422097778.5</v>
      </c>
      <c r="O45" s="93">
        <v>9422097778.5</v>
      </c>
      <c r="P45" s="93">
        <v>0</v>
      </c>
    </row>
    <row r="46" spans="1:16" ht="21" x14ac:dyDescent="0.45">
      <c r="A46" s="116"/>
      <c r="B46" s="89"/>
      <c r="C46" s="185"/>
      <c r="D46" s="116"/>
      <c r="E46" s="186"/>
      <c r="F46" s="116"/>
      <c r="G46" s="93"/>
      <c r="H46" s="93"/>
      <c r="I46" s="93"/>
      <c r="J46" s="93"/>
      <c r="K46" s="94">
        <f>PC[[#This Row],[Verified Arrears]]+PC[[#This Row],[Counterpart Funding requirements]]+PC[[#This Row],[Cash Required for Contractual Commitments (value next FY)]]+PC[[#This Row],[Non contractual commitments]]</f>
        <v>0</v>
      </c>
      <c r="L46" s="93">
        <v>13559068010.5</v>
      </c>
      <c r="M46" s="93">
        <v>13559068010.5</v>
      </c>
      <c r="N46" s="93">
        <v>0</v>
      </c>
      <c r="O46" s="93">
        <v>0</v>
      </c>
      <c r="P46" s="93">
        <v>0</v>
      </c>
    </row>
    <row r="47" spans="1:16" ht="21" x14ac:dyDescent="0.45">
      <c r="A47" s="116"/>
      <c r="B47" s="89"/>
      <c r="C47" s="186"/>
      <c r="D47" s="116"/>
      <c r="E47" s="186"/>
      <c r="F47" s="116"/>
      <c r="G47" s="93"/>
      <c r="H47" s="93"/>
      <c r="I47" s="93"/>
      <c r="J47" s="93"/>
      <c r="K47" s="94">
        <f>PC[[#This Row],[Verified Arrears]]+PC[[#This Row],[Counterpart Funding requirements]]+PC[[#This Row],[Cash Required for Contractual Commitments (value next FY)]]+PC[[#This Row],[Non contractual commitments]]</f>
        <v>0</v>
      </c>
      <c r="L47" s="93">
        <v>14987282654</v>
      </c>
      <c r="M47" s="93">
        <v>0</v>
      </c>
      <c r="N47" s="93">
        <v>0</v>
      </c>
      <c r="O47" s="93">
        <v>0</v>
      </c>
      <c r="P47" s="93">
        <v>7493641327</v>
      </c>
    </row>
    <row r="48" spans="1:16" ht="21" x14ac:dyDescent="0.45">
      <c r="A48" s="116"/>
      <c r="B48" s="89"/>
      <c r="C48" s="186"/>
      <c r="D48" s="116"/>
      <c r="E48" s="186"/>
      <c r="F48" s="116"/>
      <c r="G48" s="93"/>
      <c r="H48" s="93"/>
      <c r="I48" s="93"/>
      <c r="J48" s="93"/>
      <c r="K48" s="94">
        <f>PC[[#This Row],[Verified Arrears]]+PC[[#This Row],[Counterpart Funding requirements]]+PC[[#This Row],[Cash Required for Contractual Commitments (value next FY)]]+PC[[#This Row],[Non contractual commitments]]</f>
        <v>0</v>
      </c>
      <c r="L48" s="93">
        <v>15421138412.5</v>
      </c>
      <c r="M48" s="93">
        <v>15421138412.5</v>
      </c>
      <c r="N48" s="93">
        <v>0</v>
      </c>
      <c r="O48" s="93">
        <v>0</v>
      </c>
      <c r="P48" s="93">
        <v>0</v>
      </c>
    </row>
    <row r="49" spans="1:16" ht="21" x14ac:dyDescent="0.45">
      <c r="A49" s="116"/>
      <c r="B49" s="89"/>
      <c r="C49" s="186"/>
      <c r="D49" s="116"/>
      <c r="E49" s="186"/>
      <c r="F49" s="116"/>
      <c r="G49" s="93"/>
      <c r="H49" s="93"/>
      <c r="I49" s="93"/>
      <c r="J49" s="93"/>
      <c r="K49" s="94">
        <f>PC[[#This Row],[Verified Arrears]]+PC[[#This Row],[Counterpart Funding requirements]]+PC[[#This Row],[Cash Required for Contractual Commitments (value next FY)]]+PC[[#This Row],[Non contractual commitments]]</f>
        <v>0</v>
      </c>
      <c r="L49" s="93"/>
      <c r="M49" s="93"/>
      <c r="N49" s="93"/>
      <c r="O49" s="93"/>
      <c r="P49" s="93"/>
    </row>
    <row r="50" spans="1:16" ht="21" x14ac:dyDescent="0.45">
      <c r="A50" s="116"/>
      <c r="B50" s="89"/>
      <c r="C50" s="186"/>
      <c r="D50" s="116"/>
      <c r="E50" s="186"/>
      <c r="F50" s="116"/>
      <c r="G50" s="93"/>
      <c r="H50" s="93"/>
      <c r="I50" s="93"/>
      <c r="J50" s="93"/>
      <c r="K50" s="94">
        <f>PC[[#This Row],[Verified Arrears]]+PC[[#This Row],[Counterpart Funding requirements]]+PC[[#This Row],[Cash Required for Contractual Commitments (value next FY)]]+PC[[#This Row],[Non contractual commitments]]</f>
        <v>0</v>
      </c>
      <c r="L50" s="93"/>
      <c r="M50" s="93"/>
      <c r="N50" s="93"/>
      <c r="O50" s="93"/>
      <c r="P50" s="93"/>
    </row>
    <row r="51" spans="1:16" ht="21" x14ac:dyDescent="0.45">
      <c r="A51" s="116"/>
      <c r="B51" s="89"/>
      <c r="C51" s="186"/>
      <c r="D51" s="116"/>
      <c r="E51" s="186"/>
      <c r="F51" s="116"/>
      <c r="G51" s="93"/>
      <c r="H51" s="93"/>
      <c r="I51" s="93"/>
      <c r="J51" s="93"/>
      <c r="K51" s="94">
        <f>PC[[#This Row],[Verified Arrears]]+PC[[#This Row],[Counterpart Funding requirements]]+PC[[#This Row],[Cash Required for Contractual Commitments (value next FY)]]+PC[[#This Row],[Non contractual commitments]]</f>
        <v>0</v>
      </c>
      <c r="L51" s="93"/>
      <c r="M51" s="93"/>
      <c r="N51" s="93"/>
      <c r="O51" s="93"/>
      <c r="P51" s="93"/>
    </row>
    <row r="52" spans="1:16" ht="21" x14ac:dyDescent="0.45">
      <c r="A52" s="116"/>
      <c r="B52" s="89"/>
      <c r="C52" s="186"/>
      <c r="D52" s="187"/>
      <c r="E52" s="186"/>
      <c r="F52" s="116"/>
      <c r="G52" s="93"/>
      <c r="H52" s="93"/>
      <c r="I52" s="93"/>
      <c r="J52" s="93"/>
      <c r="K52" s="94">
        <f>PC[[#This Row],[Verified Arrears]]+PC[[#This Row],[Counterpart Funding requirements]]+PC[[#This Row],[Cash Required for Contractual Commitments (value next FY)]]+PC[[#This Row],[Non contractual commitments]]</f>
        <v>0</v>
      </c>
      <c r="L52" s="93"/>
      <c r="M52" s="93"/>
      <c r="N52" s="93"/>
      <c r="O52" s="93"/>
      <c r="P52" s="93"/>
    </row>
    <row r="53" spans="1:16" ht="21" x14ac:dyDescent="0.45">
      <c r="A53" s="116"/>
      <c r="B53" s="89"/>
      <c r="C53" s="186"/>
      <c r="D53" s="116"/>
      <c r="E53" s="185"/>
      <c r="F53" s="116"/>
      <c r="G53" s="93"/>
      <c r="H53" s="93"/>
      <c r="I53" s="93"/>
      <c r="J53" s="93"/>
      <c r="K53" s="94">
        <f>PC[[#This Row],[Verified Arrears]]+PC[[#This Row],[Counterpart Funding requirements]]+PC[[#This Row],[Cash Required for Contractual Commitments (value next FY)]]+PC[[#This Row],[Non contractual commitments]]</f>
        <v>0</v>
      </c>
      <c r="L53" s="93"/>
      <c r="M53" s="93"/>
      <c r="N53" s="93"/>
      <c r="O53" s="93"/>
      <c r="P53" s="93"/>
    </row>
    <row r="54" spans="1:16" ht="21" x14ac:dyDescent="0.45">
      <c r="A54" s="116"/>
      <c r="B54" s="89"/>
      <c r="C54" s="186"/>
      <c r="D54" s="187"/>
      <c r="E54" s="185"/>
      <c r="F54" s="116"/>
      <c r="G54" s="93"/>
      <c r="H54" s="93"/>
      <c r="I54" s="93"/>
      <c r="J54" s="93"/>
      <c r="K54" s="94">
        <f>PC[[#This Row],[Verified Arrears]]+PC[[#This Row],[Counterpart Funding requirements]]+PC[[#This Row],[Cash Required for Contractual Commitments (value next FY)]]+PC[[#This Row],[Non contractual commitments]]</f>
        <v>0</v>
      </c>
      <c r="L54" s="93"/>
      <c r="M54" s="93"/>
      <c r="N54" s="93"/>
      <c r="O54" s="93"/>
      <c r="P54" s="93"/>
    </row>
    <row r="55" spans="1:16" ht="21" x14ac:dyDescent="0.45">
      <c r="A55" s="116"/>
      <c r="B55" s="89"/>
      <c r="C55" s="186"/>
      <c r="D55" s="187"/>
      <c r="E55" s="185"/>
      <c r="F55" s="116"/>
      <c r="G55" s="93"/>
      <c r="H55" s="93"/>
      <c r="I55" s="93"/>
      <c r="J55" s="93"/>
      <c r="K55" s="94">
        <f>PC[[#This Row],[Verified Arrears]]+PC[[#This Row],[Counterpart Funding requirements]]+PC[[#This Row],[Cash Required for Contractual Commitments (value next FY)]]+PC[[#This Row],[Non contractual commitments]]</f>
        <v>0</v>
      </c>
      <c r="L55" s="93"/>
      <c r="M55" s="93"/>
      <c r="N55" s="93"/>
      <c r="O55" s="93"/>
      <c r="P55" s="93"/>
    </row>
    <row r="56" spans="1:16" ht="21" x14ac:dyDescent="0.45">
      <c r="A56" s="116"/>
      <c r="B56" s="89"/>
      <c r="C56" s="186"/>
      <c r="D56" s="187"/>
      <c r="E56" s="185"/>
      <c r="F56" s="116"/>
      <c r="G56" s="93"/>
      <c r="H56" s="93"/>
      <c r="I56" s="93"/>
      <c r="J56" s="93"/>
      <c r="K56" s="94">
        <f>PC[[#This Row],[Verified Arrears]]+PC[[#This Row],[Counterpart Funding requirements]]+PC[[#This Row],[Cash Required for Contractual Commitments (value next FY)]]+PC[[#This Row],[Non contractual commitments]]</f>
        <v>0</v>
      </c>
      <c r="L56" s="93"/>
      <c r="M56" s="93"/>
      <c r="N56" s="93"/>
      <c r="O56" s="93"/>
      <c r="P56" s="93"/>
    </row>
    <row r="57" spans="1:16" ht="21" x14ac:dyDescent="0.45">
      <c r="A57" s="116"/>
      <c r="B57" s="89"/>
      <c r="C57" s="186"/>
      <c r="D57" s="187"/>
      <c r="E57" s="185"/>
      <c r="F57" s="116"/>
      <c r="G57" s="93"/>
      <c r="H57" s="93"/>
      <c r="I57" s="93"/>
      <c r="J57" s="93"/>
      <c r="K57" s="94">
        <f>PC[[#This Row],[Verified Arrears]]+PC[[#This Row],[Counterpart Funding requirements]]+PC[[#This Row],[Cash Required for Contractual Commitments (value next FY)]]+PC[[#This Row],[Non contractual commitments]]</f>
        <v>0</v>
      </c>
      <c r="L57" s="93"/>
      <c r="M57" s="93"/>
      <c r="N57" s="93"/>
      <c r="O57" s="93"/>
      <c r="P57" s="93"/>
    </row>
    <row r="58" spans="1:16" ht="21" x14ac:dyDescent="0.45">
      <c r="A58" s="116"/>
      <c r="B58" s="89"/>
      <c r="C58" s="186"/>
      <c r="D58" s="187"/>
      <c r="E58" s="186"/>
      <c r="F58" s="116"/>
      <c r="G58" s="93"/>
      <c r="H58" s="93"/>
      <c r="I58" s="93"/>
      <c r="J58" s="93"/>
      <c r="K58" s="94">
        <f>PC[[#This Row],[Verified Arrears]]+PC[[#This Row],[Counterpart Funding requirements]]+PC[[#This Row],[Cash Required for Contractual Commitments (value next FY)]]+PC[[#This Row],[Non contractual commitments]]</f>
        <v>0</v>
      </c>
      <c r="L58" s="93"/>
      <c r="M58" s="93"/>
      <c r="N58" s="93"/>
      <c r="O58" s="93"/>
      <c r="P58" s="93"/>
    </row>
    <row r="59" spans="1:16" ht="21" x14ac:dyDescent="0.45">
      <c r="A59" s="116"/>
      <c r="B59" s="89"/>
      <c r="C59" s="186"/>
      <c r="D59" s="187"/>
      <c r="E59" s="185"/>
      <c r="F59" s="116"/>
      <c r="G59" s="93"/>
      <c r="H59" s="93"/>
      <c r="I59" s="93"/>
      <c r="J59" s="93"/>
      <c r="K59" s="94">
        <f>PC[[#This Row],[Verified Arrears]]+PC[[#This Row],[Counterpart Funding requirements]]+PC[[#This Row],[Cash Required for Contractual Commitments (value next FY)]]+PC[[#This Row],[Non contractual commitments]]</f>
        <v>0</v>
      </c>
      <c r="L59" s="93"/>
      <c r="M59" s="93"/>
      <c r="N59" s="93"/>
      <c r="O59" s="93"/>
      <c r="P59" s="93"/>
    </row>
    <row r="60" spans="1:16" ht="21" x14ac:dyDescent="0.45">
      <c r="A60" s="116"/>
      <c r="B60" s="89"/>
      <c r="C60" s="186"/>
      <c r="D60" s="187"/>
      <c r="E60" s="186"/>
      <c r="F60" s="116"/>
      <c r="G60" s="93"/>
      <c r="H60" s="93"/>
      <c r="I60" s="93"/>
      <c r="J60" s="93"/>
      <c r="K60" s="94">
        <f>PC[[#This Row],[Verified Arrears]]+PC[[#This Row],[Counterpart Funding requirements]]+PC[[#This Row],[Cash Required for Contractual Commitments (value next FY)]]+PC[[#This Row],[Non contractual commitments]]</f>
        <v>0</v>
      </c>
      <c r="L60" s="93"/>
      <c r="M60" s="93"/>
      <c r="N60" s="93"/>
      <c r="O60" s="93"/>
      <c r="P60" s="93"/>
    </row>
    <row r="61" spans="1:16" ht="21" x14ac:dyDescent="0.45">
      <c r="A61" s="116"/>
      <c r="B61" s="89"/>
      <c r="C61" s="186"/>
      <c r="D61" s="187"/>
      <c r="E61" s="185"/>
      <c r="F61" s="116"/>
      <c r="G61" s="93"/>
      <c r="H61" s="93"/>
      <c r="I61" s="93"/>
      <c r="J61" s="93"/>
      <c r="K61" s="94">
        <f>PC[[#This Row],[Verified Arrears]]+PC[[#This Row],[Counterpart Funding requirements]]+PC[[#This Row],[Cash Required for Contractual Commitments (value next FY)]]+PC[[#This Row],[Non contractual commitments]]</f>
        <v>0</v>
      </c>
      <c r="L61" s="93"/>
      <c r="M61" s="93"/>
      <c r="N61" s="93"/>
      <c r="O61" s="93"/>
      <c r="P61" s="93"/>
    </row>
    <row r="62" spans="1:16" ht="21" x14ac:dyDescent="0.45">
      <c r="A62" s="116"/>
      <c r="B62" s="89"/>
      <c r="C62" s="185"/>
      <c r="D62" s="116"/>
      <c r="E62" s="186"/>
      <c r="F62" s="116"/>
      <c r="G62" s="93"/>
      <c r="H62" s="93"/>
      <c r="I62" s="93"/>
      <c r="J62" s="93"/>
      <c r="K62" s="94">
        <f>PC[[#This Row],[Verified Arrears]]+PC[[#This Row],[Counterpart Funding requirements]]+PC[[#This Row],[Cash Required for Contractual Commitments (value next FY)]]+PC[[#This Row],[Non contractual commitments]]</f>
        <v>0</v>
      </c>
      <c r="L62" s="93"/>
      <c r="M62" s="93"/>
      <c r="N62" s="93"/>
      <c r="O62" s="93"/>
      <c r="P62" s="93"/>
    </row>
    <row r="63" spans="1:16" ht="21" x14ac:dyDescent="0.45">
      <c r="A63" s="116"/>
      <c r="B63" s="89"/>
      <c r="C63" s="186"/>
      <c r="D63" s="116"/>
      <c r="E63" s="185"/>
      <c r="F63" s="116"/>
      <c r="G63" s="93"/>
      <c r="H63" s="93"/>
      <c r="I63" s="93"/>
      <c r="J63" s="93"/>
      <c r="K63" s="94">
        <f>PC[[#This Row],[Verified Arrears]]+PC[[#This Row],[Counterpart Funding requirements]]+PC[[#This Row],[Cash Required for Contractual Commitments (value next FY)]]+PC[[#This Row],[Non contractual commitments]]</f>
        <v>0</v>
      </c>
      <c r="L63" s="93"/>
      <c r="M63" s="93"/>
      <c r="N63" s="93"/>
      <c r="O63" s="93"/>
      <c r="P63" s="93"/>
    </row>
    <row r="64" spans="1:16" ht="21" x14ac:dyDescent="0.45">
      <c r="A64" s="116"/>
      <c r="B64" s="89"/>
      <c r="C64" s="186"/>
      <c r="D64" s="116"/>
      <c r="E64" s="186"/>
      <c r="F64" s="116"/>
      <c r="G64" s="93"/>
      <c r="H64" s="93"/>
      <c r="I64" s="93"/>
      <c r="J64" s="93"/>
      <c r="K64" s="94">
        <f>PC[[#This Row],[Verified Arrears]]+PC[[#This Row],[Counterpart Funding requirements]]+PC[[#This Row],[Cash Required for Contractual Commitments (value next FY)]]+PC[[#This Row],[Non contractual commitments]]</f>
        <v>0</v>
      </c>
      <c r="L64" s="93"/>
      <c r="M64" s="93"/>
      <c r="N64" s="93"/>
      <c r="O64" s="93"/>
      <c r="P64" s="93"/>
    </row>
    <row r="65" spans="1:16" ht="21" x14ac:dyDescent="0.45">
      <c r="A65" s="116"/>
      <c r="B65" s="89"/>
      <c r="C65" s="185"/>
      <c r="D65" s="116"/>
      <c r="E65" s="186"/>
      <c r="F65" s="116"/>
      <c r="G65" s="93"/>
      <c r="H65" s="93"/>
      <c r="I65" s="93"/>
      <c r="J65" s="93"/>
      <c r="K65" s="94">
        <f>PC[[#This Row],[Verified Arrears]]+PC[[#This Row],[Counterpart Funding requirements]]+PC[[#This Row],[Cash Required for Contractual Commitments (value next FY)]]+PC[[#This Row],[Non contractual commitments]]</f>
        <v>0</v>
      </c>
      <c r="L65" s="93"/>
      <c r="M65" s="93"/>
      <c r="N65" s="93"/>
      <c r="O65" s="93"/>
      <c r="P65" s="93"/>
    </row>
    <row r="66" spans="1:16" ht="21" x14ac:dyDescent="0.45">
      <c r="A66" s="116"/>
      <c r="B66" s="89"/>
      <c r="C66" s="185"/>
      <c r="D66" s="116"/>
      <c r="E66" s="187"/>
      <c r="F66" s="116"/>
      <c r="G66" s="93"/>
      <c r="H66" s="93"/>
      <c r="I66" s="93"/>
      <c r="J66" s="93"/>
      <c r="K66" s="94">
        <f>PC[[#This Row],[Verified Arrears]]+PC[[#This Row],[Counterpart Funding requirements]]+PC[[#This Row],[Cash Required for Contractual Commitments (value next FY)]]+PC[[#This Row],[Non contractual commitments]]</f>
        <v>0</v>
      </c>
      <c r="L66" s="93"/>
      <c r="M66" s="93"/>
      <c r="N66" s="93"/>
      <c r="O66" s="93"/>
      <c r="P66" s="93"/>
    </row>
    <row r="67" spans="1:16" ht="21" x14ac:dyDescent="0.45">
      <c r="A67" s="116"/>
      <c r="B67" s="89"/>
      <c r="C67" s="186"/>
      <c r="D67" s="187"/>
      <c r="E67" s="185"/>
      <c r="F67" s="116"/>
      <c r="G67" s="93"/>
      <c r="H67" s="93"/>
      <c r="I67" s="93"/>
      <c r="J67" s="93"/>
      <c r="K67" s="94">
        <f>PC[[#This Row],[Verified Arrears]]+PC[[#This Row],[Counterpart Funding requirements]]+PC[[#This Row],[Cash Required for Contractual Commitments (value next FY)]]+PC[[#This Row],[Non contractual commitments]]</f>
        <v>0</v>
      </c>
      <c r="L67" s="93">
        <v>208668690054.39532</v>
      </c>
      <c r="M67" s="93">
        <v>141690774598.35144</v>
      </c>
      <c r="N67" s="93">
        <v>67937754468.955948</v>
      </c>
      <c r="O67" s="93"/>
      <c r="P67" s="93"/>
    </row>
    <row r="68" spans="1:16" ht="21" x14ac:dyDescent="0.45">
      <c r="A68" s="116"/>
      <c r="B68" s="89"/>
      <c r="C68" s="186"/>
      <c r="D68" s="187"/>
      <c r="E68" s="185"/>
      <c r="F68" s="116"/>
      <c r="G68" s="93"/>
      <c r="H68" s="93"/>
      <c r="I68" s="93"/>
      <c r="J68" s="93"/>
      <c r="K68" s="94">
        <f>PC[[#This Row],[Verified Arrears]]+PC[[#This Row],[Counterpart Funding requirements]]+PC[[#This Row],[Cash Required for Contractual Commitments (value next FY)]]+PC[[#This Row],[Non contractual commitments]]</f>
        <v>0</v>
      </c>
      <c r="L68" s="93">
        <v>44515987211.604683</v>
      </c>
      <c r="M68" s="93">
        <v>30227365247.648544</v>
      </c>
      <c r="N68" s="93">
        <v>14493387620.044048</v>
      </c>
      <c r="O68" s="93"/>
      <c r="P68" s="93"/>
    </row>
    <row r="69" spans="1:16" ht="21" x14ac:dyDescent="0.45">
      <c r="A69" s="116"/>
      <c r="B69" s="89"/>
      <c r="C69" s="185"/>
      <c r="D69" s="116"/>
      <c r="E69" s="186"/>
      <c r="F69" s="116"/>
      <c r="G69" s="93"/>
      <c r="H69" s="93"/>
      <c r="I69" s="93"/>
      <c r="J69" s="93"/>
      <c r="K69" s="94">
        <f>PC[[#This Row],[Verified Arrears]]+PC[[#This Row],[Counterpart Funding requirements]]+PC[[#This Row],[Cash Required for Contractual Commitments (value next FY)]]+PC[[#This Row],[Non contractual commitments]]</f>
        <v>0</v>
      </c>
      <c r="L69" s="93">
        <v>4199691403.5</v>
      </c>
      <c r="M69" s="93">
        <v>0</v>
      </c>
      <c r="N69" s="93">
        <v>0</v>
      </c>
      <c r="O69" s="93">
        <v>0</v>
      </c>
      <c r="P69" s="93">
        <v>0</v>
      </c>
    </row>
    <row r="70" spans="1:16" ht="21" x14ac:dyDescent="0.45">
      <c r="A70" s="116"/>
      <c r="B70" s="89"/>
      <c r="C70" s="185"/>
      <c r="D70" s="116"/>
      <c r="E70" s="186"/>
      <c r="F70" s="116"/>
      <c r="G70" s="93"/>
      <c r="H70" s="93"/>
      <c r="I70" s="93"/>
      <c r="J70" s="93"/>
      <c r="K70" s="94">
        <f>PC[[#This Row],[Verified Arrears]]+PC[[#This Row],[Counterpart Funding requirements]]+PC[[#This Row],[Cash Required for Contractual Commitments (value next FY)]]+PC[[#This Row],[Non contractual commitments]]</f>
        <v>0</v>
      </c>
      <c r="L70" s="93">
        <v>7500000000</v>
      </c>
      <c r="M70" s="93">
        <v>0</v>
      </c>
      <c r="N70" s="93">
        <v>0</v>
      </c>
      <c r="O70" s="93">
        <v>0</v>
      </c>
      <c r="P70" s="93">
        <v>0</v>
      </c>
    </row>
    <row r="71" spans="1:16" ht="21" x14ac:dyDescent="0.45">
      <c r="A71" s="116"/>
      <c r="B71" s="89"/>
      <c r="C71" s="185"/>
      <c r="D71" s="116"/>
      <c r="E71" s="186"/>
      <c r="F71" s="116"/>
      <c r="G71" s="93"/>
      <c r="H71" s="93"/>
      <c r="I71" s="93"/>
      <c r="J71" s="93"/>
      <c r="K71" s="94">
        <f>PC[[#This Row],[Verified Arrears]]+PC[[#This Row],[Counterpart Funding requirements]]+PC[[#This Row],[Cash Required for Contractual Commitments (value next FY)]]+PC[[#This Row],[Non contractual commitments]]</f>
        <v>0</v>
      </c>
      <c r="L71" s="93">
        <v>2038751000</v>
      </c>
      <c r="M71" s="93">
        <v>1</v>
      </c>
      <c r="N71" s="93">
        <v>1</v>
      </c>
      <c r="O71" s="93">
        <v>1</v>
      </c>
      <c r="P71" s="93">
        <v>1</v>
      </c>
    </row>
    <row r="72" spans="1:16" ht="21" x14ac:dyDescent="0.45">
      <c r="A72" s="116"/>
      <c r="B72" s="89"/>
      <c r="C72" s="185"/>
      <c r="D72" s="116"/>
      <c r="E72" s="186"/>
      <c r="F72" s="116"/>
      <c r="G72" s="93"/>
      <c r="H72" s="93"/>
      <c r="I72" s="93"/>
      <c r="J72" s="93"/>
      <c r="K72" s="94">
        <f>PC[[#This Row],[Verified Arrears]]+PC[[#This Row],[Counterpart Funding requirements]]+PC[[#This Row],[Cash Required for Contractual Commitments (value next FY)]]+PC[[#This Row],[Non contractual commitments]]</f>
        <v>0</v>
      </c>
      <c r="L72" s="93">
        <v>1528051000</v>
      </c>
      <c r="M72" s="93">
        <v>2</v>
      </c>
      <c r="N72" s="93">
        <v>2</v>
      </c>
      <c r="O72" s="93">
        <v>2</v>
      </c>
      <c r="P72" s="93">
        <v>2</v>
      </c>
    </row>
    <row r="73" spans="1:16" ht="21" x14ac:dyDescent="0.45">
      <c r="A73" s="116"/>
      <c r="B73" s="89"/>
      <c r="C73" s="185"/>
      <c r="D73" s="116"/>
      <c r="E73" s="186"/>
      <c r="F73" s="116"/>
      <c r="G73" s="93"/>
      <c r="H73" s="93"/>
      <c r="I73" s="93"/>
      <c r="J73" s="93"/>
      <c r="K73" s="94">
        <f>PC[[#This Row],[Verified Arrears]]+PC[[#This Row],[Counterpart Funding requirements]]+PC[[#This Row],[Cash Required for Contractual Commitments (value next FY)]]+PC[[#This Row],[Non contractual commitments]]</f>
        <v>0</v>
      </c>
      <c r="L73" s="93">
        <v>1535069800</v>
      </c>
      <c r="M73" s="93">
        <v>3</v>
      </c>
      <c r="N73" s="93">
        <v>3</v>
      </c>
      <c r="O73" s="93">
        <v>3</v>
      </c>
      <c r="P73" s="93">
        <v>3</v>
      </c>
    </row>
    <row r="74" spans="1:16" ht="21" x14ac:dyDescent="0.45">
      <c r="A74" s="116"/>
      <c r="B74" s="89"/>
      <c r="C74" s="185"/>
      <c r="D74" s="116"/>
      <c r="E74" s="186"/>
      <c r="F74" s="116"/>
      <c r="G74" s="93"/>
      <c r="H74" s="93"/>
      <c r="I74" s="93"/>
      <c r="J74" s="93"/>
      <c r="K74" s="94">
        <f>PC[[#This Row],[Verified Arrears]]+PC[[#This Row],[Counterpart Funding requirements]]+PC[[#This Row],[Cash Required for Contractual Commitments (value next FY)]]+PC[[#This Row],[Non contractual commitments]]</f>
        <v>0</v>
      </c>
      <c r="L74" s="93">
        <v>15457007100.5</v>
      </c>
      <c r="M74" s="93">
        <v>0</v>
      </c>
      <c r="N74" s="93">
        <v>0</v>
      </c>
      <c r="O74" s="93">
        <v>0</v>
      </c>
      <c r="P74" s="93">
        <v>0</v>
      </c>
    </row>
    <row r="75" spans="1:16" ht="21" x14ac:dyDescent="0.45">
      <c r="A75" s="116"/>
      <c r="B75" s="89"/>
      <c r="C75" s="185"/>
      <c r="D75" s="116"/>
      <c r="E75" s="186"/>
      <c r="F75" s="116"/>
      <c r="G75" s="93"/>
      <c r="H75" s="93"/>
      <c r="I75" s="93"/>
      <c r="J75" s="93"/>
      <c r="K75" s="94">
        <f>PC[[#This Row],[Verified Arrears]]+PC[[#This Row],[Counterpart Funding requirements]]+PC[[#This Row],[Cash Required for Contractual Commitments (value next FY)]]+PC[[#This Row],[Non contractual commitments]]</f>
        <v>0</v>
      </c>
      <c r="L75" s="93">
        <v>9923791525</v>
      </c>
      <c r="M75" s="93">
        <v>0</v>
      </c>
      <c r="N75" s="93">
        <v>0</v>
      </c>
      <c r="O75" s="93">
        <v>0</v>
      </c>
      <c r="P75" s="93">
        <v>0</v>
      </c>
    </row>
    <row r="76" spans="1:16" ht="21" x14ac:dyDescent="0.45">
      <c r="A76" s="116"/>
      <c r="B76" s="89"/>
      <c r="C76" s="185"/>
      <c r="D76" s="116"/>
      <c r="E76" s="186"/>
      <c r="F76" s="116"/>
      <c r="G76" s="93"/>
      <c r="H76" s="93"/>
      <c r="I76" s="93"/>
      <c r="J76" s="93"/>
      <c r="K76" s="94">
        <f>PC[[#This Row],[Verified Arrears]]+PC[[#This Row],[Counterpart Funding requirements]]+PC[[#This Row],[Cash Required for Contractual Commitments (value next FY)]]+PC[[#This Row],[Non contractual commitments]]</f>
        <v>0</v>
      </c>
      <c r="L76" s="93">
        <v>9997764484</v>
      </c>
      <c r="M76" s="93">
        <v>0</v>
      </c>
      <c r="N76" s="93">
        <v>0</v>
      </c>
      <c r="O76" s="93">
        <v>0</v>
      </c>
      <c r="P76" s="93">
        <v>0</v>
      </c>
    </row>
    <row r="77" spans="1:16" ht="21" x14ac:dyDescent="0.45">
      <c r="A77" s="116"/>
      <c r="B77" s="89"/>
      <c r="C77" s="185"/>
      <c r="D77" s="116"/>
      <c r="E77" s="186"/>
      <c r="F77" s="116"/>
      <c r="G77" s="93"/>
      <c r="H77" s="93"/>
      <c r="I77" s="93"/>
      <c r="J77" s="93"/>
      <c r="K77" s="94">
        <f>PC[[#This Row],[Verified Arrears]]+PC[[#This Row],[Counterpart Funding requirements]]+PC[[#This Row],[Cash Required for Contractual Commitments (value next FY)]]+PC[[#This Row],[Non contractual commitments]]</f>
        <v>0</v>
      </c>
      <c r="L77" s="93">
        <v>4747992620</v>
      </c>
      <c r="M77" s="93">
        <v>4747992620</v>
      </c>
      <c r="N77" s="93">
        <v>0</v>
      </c>
      <c r="O77" s="93">
        <v>0</v>
      </c>
      <c r="P77" s="93">
        <v>0</v>
      </c>
    </row>
    <row r="78" spans="1:16" ht="21" x14ac:dyDescent="0.45">
      <c r="A78" s="116"/>
      <c r="B78" s="89"/>
      <c r="C78" s="185"/>
      <c r="D78" s="116"/>
      <c r="E78" s="186"/>
      <c r="F78" s="116"/>
      <c r="G78" s="93"/>
      <c r="H78" s="93"/>
      <c r="I78" s="93"/>
      <c r="J78" s="93"/>
      <c r="K78" s="94">
        <f>PC[[#This Row],[Verified Arrears]]+PC[[#This Row],[Counterpart Funding requirements]]+PC[[#This Row],[Cash Required for Contractual Commitments (value next FY)]]+PC[[#This Row],[Non contractual commitments]]</f>
        <v>0</v>
      </c>
      <c r="L78" s="93">
        <v>5821286801.5</v>
      </c>
      <c r="M78" s="93">
        <v>5821286801.5</v>
      </c>
      <c r="N78" s="93">
        <v>0</v>
      </c>
      <c r="O78" s="93">
        <v>0</v>
      </c>
      <c r="P78" s="93">
        <v>0</v>
      </c>
    </row>
    <row r="79" spans="1:16" ht="21" x14ac:dyDescent="0.45">
      <c r="A79" s="116"/>
      <c r="B79" s="89"/>
      <c r="C79" s="185"/>
      <c r="D79" s="116"/>
      <c r="E79" s="186"/>
      <c r="F79" s="116"/>
      <c r="G79" s="93"/>
      <c r="H79" s="93"/>
      <c r="I79" s="93"/>
      <c r="J79" s="93"/>
      <c r="K79" s="94">
        <f>PC[[#This Row],[Verified Arrears]]+PC[[#This Row],[Counterpart Funding requirements]]+PC[[#This Row],[Cash Required for Contractual Commitments (value next FY)]]+PC[[#This Row],[Non contractual commitments]]</f>
        <v>0</v>
      </c>
      <c r="L79" s="93">
        <v>5988202602</v>
      </c>
      <c r="M79" s="93">
        <v>5988202602</v>
      </c>
      <c r="N79" s="93">
        <v>0</v>
      </c>
      <c r="O79" s="93">
        <v>0</v>
      </c>
      <c r="P79" s="93">
        <v>0</v>
      </c>
    </row>
    <row r="80" spans="1:16" ht="21" x14ac:dyDescent="0.45">
      <c r="A80" s="116"/>
      <c r="B80" s="89"/>
      <c r="C80" s="185"/>
      <c r="D80" s="116"/>
      <c r="E80" s="186"/>
      <c r="F80" s="116"/>
      <c r="G80" s="93"/>
      <c r="H80" s="93"/>
      <c r="I80" s="93"/>
      <c r="J80" s="93"/>
      <c r="K80" s="94">
        <f>PC[[#This Row],[Verified Arrears]]+PC[[#This Row],[Counterpart Funding requirements]]+PC[[#This Row],[Cash Required for Contractual Commitments (value next FY)]]+PC[[#This Row],[Non contractual commitments]]</f>
        <v>0</v>
      </c>
      <c r="L80" s="93"/>
      <c r="M80" s="93">
        <v>6158746259.5</v>
      </c>
      <c r="N80" s="93">
        <v>6158746259.5</v>
      </c>
      <c r="O80" s="93">
        <v>0</v>
      </c>
      <c r="P80" s="93">
        <v>0</v>
      </c>
    </row>
    <row r="81" spans="1:16" ht="21" x14ac:dyDescent="0.45">
      <c r="A81" s="116"/>
      <c r="B81" s="89"/>
      <c r="C81" s="185"/>
      <c r="D81" s="116"/>
      <c r="E81" s="186"/>
      <c r="F81" s="116"/>
      <c r="G81" s="93"/>
      <c r="H81" s="93"/>
      <c r="I81" s="93"/>
      <c r="J81" s="93"/>
      <c r="K81" s="94">
        <f>PC[[#This Row],[Verified Arrears]]+PC[[#This Row],[Counterpart Funding requirements]]+PC[[#This Row],[Cash Required for Contractual Commitments (value next FY)]]+PC[[#This Row],[Non contractual commitments]]</f>
        <v>0</v>
      </c>
      <c r="L81" s="93"/>
      <c r="M81" s="93">
        <v>6242500000</v>
      </c>
      <c r="N81" s="93">
        <v>6242500000</v>
      </c>
      <c r="O81" s="93">
        <v>0</v>
      </c>
      <c r="P81" s="93">
        <v>0</v>
      </c>
    </row>
    <row r="82" spans="1:16" ht="21" x14ac:dyDescent="0.45">
      <c r="A82" s="116"/>
      <c r="B82" s="89"/>
      <c r="C82" s="185"/>
      <c r="D82" s="116"/>
      <c r="E82" s="186"/>
      <c r="F82" s="116"/>
      <c r="G82" s="93"/>
      <c r="H82" s="93"/>
      <c r="I82" s="93"/>
      <c r="J82" s="93"/>
      <c r="K82" s="94">
        <f>PC[[#This Row],[Verified Arrears]]+PC[[#This Row],[Counterpart Funding requirements]]+PC[[#This Row],[Cash Required for Contractual Commitments (value next FY)]]+PC[[#This Row],[Non contractual commitments]]</f>
        <v>0</v>
      </c>
      <c r="L82" s="93"/>
      <c r="M82" s="93">
        <v>6742932935.5</v>
      </c>
      <c r="N82" s="93">
        <v>6742932935.5</v>
      </c>
      <c r="O82" s="93">
        <v>0</v>
      </c>
      <c r="P82" s="93">
        <v>0</v>
      </c>
    </row>
    <row r="83" spans="1:16" ht="21" x14ac:dyDescent="0.45">
      <c r="A83" s="116"/>
      <c r="B83" s="89"/>
      <c r="C83" s="185"/>
      <c r="D83" s="116"/>
      <c r="E83" s="186"/>
      <c r="F83" s="116"/>
      <c r="G83" s="93"/>
      <c r="H83" s="93"/>
      <c r="I83" s="93"/>
      <c r="J83" s="93"/>
      <c r="K83" s="94">
        <f>PC[[#This Row],[Verified Arrears]]+PC[[#This Row],[Counterpart Funding requirements]]+PC[[#This Row],[Cash Required for Contractual Commitments (value next FY)]]+PC[[#This Row],[Non contractual commitments]]</f>
        <v>0</v>
      </c>
      <c r="L83" s="93"/>
      <c r="M83" s="93"/>
      <c r="N83" s="93">
        <v>6856025800</v>
      </c>
      <c r="O83" s="93">
        <v>6856025800</v>
      </c>
      <c r="P83" s="93">
        <v>0</v>
      </c>
    </row>
    <row r="84" spans="1:16" ht="21" x14ac:dyDescent="0.45">
      <c r="A84" s="116"/>
      <c r="B84" s="89"/>
      <c r="C84" s="185"/>
      <c r="D84" s="116"/>
      <c r="E84" s="186"/>
      <c r="F84" s="116"/>
      <c r="G84" s="93"/>
      <c r="H84" s="93"/>
      <c r="I84" s="93"/>
      <c r="J84" s="93"/>
      <c r="K84" s="94">
        <f>PC[[#This Row],[Verified Arrears]]+PC[[#This Row],[Counterpart Funding requirements]]+PC[[#This Row],[Cash Required for Contractual Commitments (value next FY)]]+PC[[#This Row],[Non contractual commitments]]</f>
        <v>0</v>
      </c>
      <c r="L84" s="93"/>
      <c r="M84" s="93"/>
      <c r="N84" s="93">
        <v>7325700530.5</v>
      </c>
      <c r="O84" s="93">
        <v>7325700530.5</v>
      </c>
      <c r="P84" s="93">
        <v>0</v>
      </c>
    </row>
    <row r="85" spans="1:16" ht="21" x14ac:dyDescent="0.45">
      <c r="A85" s="116"/>
      <c r="B85" s="89"/>
      <c r="C85" s="185"/>
      <c r="D85" s="116"/>
      <c r="E85" s="186"/>
      <c r="F85" s="116"/>
      <c r="G85" s="93"/>
      <c r="H85" s="93"/>
      <c r="I85" s="93"/>
      <c r="J85" s="93"/>
      <c r="K85" s="94">
        <f>PC[[#This Row],[Verified Arrears]]+PC[[#This Row],[Counterpart Funding requirements]]+PC[[#This Row],[Cash Required for Contractual Commitments (value next FY)]]+PC[[#This Row],[Non contractual commitments]]</f>
        <v>0</v>
      </c>
      <c r="L85" s="93"/>
      <c r="M85" s="93"/>
      <c r="N85" s="93">
        <v>9422097778.5</v>
      </c>
      <c r="O85" s="93">
        <v>9422097778.5</v>
      </c>
      <c r="P85" s="93">
        <v>0</v>
      </c>
    </row>
    <row r="86" spans="1:16" ht="21" x14ac:dyDescent="0.45">
      <c r="A86" s="116"/>
      <c r="B86" s="89"/>
      <c r="C86" s="185"/>
      <c r="D86" s="116"/>
      <c r="E86" s="186"/>
      <c r="F86" s="116"/>
      <c r="G86" s="93"/>
      <c r="H86" s="93"/>
      <c r="I86" s="93"/>
      <c r="J86" s="93"/>
      <c r="K86" s="94">
        <f>PC[[#This Row],[Verified Arrears]]+PC[[#This Row],[Counterpart Funding requirements]]+PC[[#This Row],[Cash Required for Contractual Commitments (value next FY)]]+PC[[#This Row],[Non contractual commitments]]</f>
        <v>0</v>
      </c>
      <c r="L86" s="93">
        <v>13559068010.5</v>
      </c>
      <c r="M86" s="93">
        <v>13559068010.5</v>
      </c>
      <c r="N86" s="93">
        <v>0</v>
      </c>
      <c r="O86" s="93">
        <v>0</v>
      </c>
      <c r="P86" s="93">
        <v>0</v>
      </c>
    </row>
    <row r="87" spans="1:16" ht="21" x14ac:dyDescent="0.45">
      <c r="A87" s="116"/>
      <c r="B87" s="89"/>
      <c r="C87" s="185"/>
      <c r="D87" s="116"/>
      <c r="E87" s="186"/>
      <c r="F87" s="116"/>
      <c r="G87" s="93"/>
      <c r="H87" s="93"/>
      <c r="I87" s="93"/>
      <c r="J87" s="93"/>
      <c r="K87" s="94">
        <f>PC[[#This Row],[Verified Arrears]]+PC[[#This Row],[Counterpart Funding requirements]]+PC[[#This Row],[Cash Required for Contractual Commitments (value next FY)]]+PC[[#This Row],[Non contractual commitments]]</f>
        <v>0</v>
      </c>
      <c r="L87" s="93">
        <v>14987282654</v>
      </c>
      <c r="M87" s="93">
        <v>0</v>
      </c>
      <c r="N87" s="93">
        <v>0</v>
      </c>
      <c r="O87" s="93">
        <v>0</v>
      </c>
      <c r="P87" s="93">
        <v>7493641327</v>
      </c>
    </row>
    <row r="88" spans="1:16" ht="21" x14ac:dyDescent="0.45">
      <c r="A88" s="116"/>
      <c r="B88" s="89"/>
      <c r="C88" s="185"/>
      <c r="D88" s="116"/>
      <c r="E88" s="186"/>
      <c r="F88" s="116"/>
      <c r="G88" s="93"/>
      <c r="H88" s="93"/>
      <c r="I88" s="93"/>
      <c r="J88" s="93"/>
      <c r="K88" s="94">
        <f>PC[[#This Row],[Verified Arrears]]+PC[[#This Row],[Counterpart Funding requirements]]+PC[[#This Row],[Cash Required for Contractual Commitments (value next FY)]]+PC[[#This Row],[Non contractual commitments]]</f>
        <v>0</v>
      </c>
      <c r="L88" s="93">
        <v>15421138412.5</v>
      </c>
      <c r="M88" s="93">
        <v>15421138412.5</v>
      </c>
      <c r="N88" s="93">
        <v>0</v>
      </c>
      <c r="O88" s="93">
        <v>0</v>
      </c>
      <c r="P88" s="93">
        <v>0</v>
      </c>
    </row>
    <row r="89" spans="1:16" ht="21" x14ac:dyDescent="0.45">
      <c r="A89" s="116"/>
      <c r="B89" s="89"/>
      <c r="C89" s="185"/>
      <c r="D89" s="116"/>
      <c r="E89" s="187"/>
      <c r="F89" s="116"/>
      <c r="G89" s="93"/>
      <c r="H89" s="93"/>
      <c r="I89" s="93"/>
      <c r="J89" s="93"/>
      <c r="K89" s="94">
        <f>PC[[#This Row],[Verified Arrears]]+PC[[#This Row],[Counterpart Funding requirements]]+PC[[#This Row],[Cash Required for Contractual Commitments (value next FY)]]+PC[[#This Row],[Non contractual commitments]]</f>
        <v>0</v>
      </c>
      <c r="L89" s="93"/>
      <c r="M89" s="93">
        <v>5061000000</v>
      </c>
      <c r="N89" s="93">
        <v>2169000000</v>
      </c>
      <c r="O89" s="93"/>
      <c r="P89" s="93"/>
    </row>
    <row r="90" spans="1:16" ht="21" x14ac:dyDescent="0.45">
      <c r="A90" s="116"/>
      <c r="B90" s="89"/>
      <c r="C90" s="185"/>
      <c r="D90" s="116"/>
      <c r="E90" s="186"/>
      <c r="F90" s="116"/>
      <c r="G90" s="93"/>
      <c r="H90" s="93"/>
      <c r="I90" s="93"/>
      <c r="J90" s="93"/>
      <c r="K90" s="94">
        <f>PC[[#This Row],[Verified Arrears]]+PC[[#This Row],[Counterpart Funding requirements]]+PC[[#This Row],[Cash Required for Contractual Commitments (value next FY)]]+PC[[#This Row],[Non contractual commitments]]</f>
        <v>0</v>
      </c>
      <c r="L90" s="93"/>
      <c r="M90" s="93">
        <v>12708500000</v>
      </c>
      <c r="N90" s="93">
        <v>5446500000</v>
      </c>
      <c r="O90" s="93"/>
      <c r="P90" s="93"/>
    </row>
    <row r="91" spans="1:16" ht="21" x14ac:dyDescent="0.45">
      <c r="A91" s="116"/>
      <c r="B91" s="89"/>
      <c r="C91" s="185"/>
      <c r="D91" s="116"/>
      <c r="E91" s="186"/>
      <c r="F91" s="116"/>
      <c r="G91" s="93"/>
      <c r="H91" s="93"/>
      <c r="I91" s="93"/>
      <c r="J91" s="93"/>
      <c r="K91" s="94">
        <f>PC[[#This Row],[Verified Arrears]]+PC[[#This Row],[Counterpart Funding requirements]]+PC[[#This Row],[Cash Required for Contractual Commitments (value next FY)]]+PC[[#This Row],[Non contractual commitments]]</f>
        <v>0</v>
      </c>
      <c r="L91" s="93"/>
      <c r="M91" s="93">
        <v>8936436000</v>
      </c>
      <c r="N91" s="93">
        <v>6702327000</v>
      </c>
      <c r="O91" s="93">
        <v>6702327000</v>
      </c>
      <c r="P91" s="93"/>
    </row>
    <row r="92" spans="1:16" ht="21" x14ac:dyDescent="0.45">
      <c r="A92" s="116"/>
      <c r="B92" s="89"/>
      <c r="C92" s="185"/>
      <c r="D92" s="116"/>
      <c r="E92" s="187"/>
      <c r="F92" s="116"/>
      <c r="G92" s="93"/>
      <c r="H92" s="93"/>
      <c r="I92" s="93"/>
      <c r="J92" s="93"/>
      <c r="K92" s="94">
        <f>PC[[#This Row],[Verified Arrears]]+PC[[#This Row],[Counterpart Funding requirements]]+PC[[#This Row],[Cash Required for Contractual Commitments (value next FY)]]+PC[[#This Row],[Non contractual commitments]]</f>
        <v>0</v>
      </c>
      <c r="L92" s="93">
        <v>1204650148</v>
      </c>
      <c r="M92" s="93"/>
      <c r="N92" s="93"/>
      <c r="O92" s="93"/>
      <c r="P92" s="93"/>
    </row>
    <row r="93" spans="1:16" ht="21" x14ac:dyDescent="0.45">
      <c r="A93" s="116"/>
      <c r="B93" s="89"/>
      <c r="C93" s="185"/>
      <c r="D93" s="116"/>
      <c r="E93" s="186"/>
      <c r="F93" s="116"/>
      <c r="G93" s="93"/>
      <c r="H93" s="93"/>
      <c r="I93" s="93"/>
      <c r="J93" s="93"/>
      <c r="K93" s="94">
        <f>PC[[#This Row],[Verified Arrears]]+PC[[#This Row],[Counterpart Funding requirements]]+PC[[#This Row],[Cash Required for Contractual Commitments (value next FY)]]+PC[[#This Row],[Non contractual commitments]]</f>
        <v>0</v>
      </c>
      <c r="L93" s="93">
        <v>1147000000</v>
      </c>
      <c r="M93" s="93">
        <v>1147000000</v>
      </c>
      <c r="N93" s="93"/>
      <c r="O93" s="93"/>
      <c r="P93" s="93"/>
    </row>
    <row r="94" spans="1:16" ht="21" x14ac:dyDescent="0.45">
      <c r="A94" s="116"/>
      <c r="B94" s="89"/>
      <c r="C94" s="185"/>
      <c r="D94" s="116"/>
      <c r="E94" s="187"/>
      <c r="F94" s="116"/>
      <c r="G94" s="93"/>
      <c r="H94" s="93"/>
      <c r="I94" s="93"/>
      <c r="J94" s="93"/>
      <c r="K94" s="94">
        <f>PC[[#This Row],[Verified Arrears]]+PC[[#This Row],[Counterpart Funding requirements]]+PC[[#This Row],[Cash Required for Contractual Commitments (value next FY)]]+PC[[#This Row],[Non contractual commitments]]</f>
        <v>0</v>
      </c>
      <c r="L94" s="93"/>
      <c r="M94" s="93"/>
      <c r="N94" s="93">
        <v>2239227200</v>
      </c>
      <c r="O94" s="93">
        <v>2239227200</v>
      </c>
      <c r="P94" s="93">
        <v>1119613600</v>
      </c>
    </row>
    <row r="95" spans="1:16" ht="21" x14ac:dyDescent="0.45">
      <c r="A95" s="116"/>
      <c r="B95" s="89"/>
      <c r="C95" s="185"/>
      <c r="D95" s="116"/>
      <c r="E95" s="187"/>
      <c r="F95" s="116"/>
      <c r="G95" s="93"/>
      <c r="H95" s="93"/>
      <c r="I95" s="93"/>
      <c r="J95" s="93"/>
      <c r="K95" s="94">
        <f>PC[[#This Row],[Verified Arrears]]+PC[[#This Row],[Counterpart Funding requirements]]+PC[[#This Row],[Cash Required for Contractual Commitments (value next FY)]]+PC[[#This Row],[Non contractual commitments]]</f>
        <v>0</v>
      </c>
      <c r="L95" s="93"/>
      <c r="M95" s="93"/>
      <c r="N95" s="93">
        <v>1848000000</v>
      </c>
      <c r="O95" s="93">
        <v>1848000000</v>
      </c>
      <c r="P95" s="93">
        <v>924000000</v>
      </c>
    </row>
    <row r="96" spans="1:16" ht="21" x14ac:dyDescent="0.45">
      <c r="A96" s="116"/>
      <c r="B96" s="89"/>
      <c r="C96" s="185"/>
      <c r="D96" s="116"/>
      <c r="E96" s="187"/>
      <c r="F96" s="116"/>
      <c r="G96" s="93"/>
      <c r="H96" s="93"/>
      <c r="I96" s="93"/>
      <c r="J96" s="93"/>
      <c r="K96" s="94">
        <f>PC[[#This Row],[Verified Arrears]]+PC[[#This Row],[Counterpart Funding requirements]]+PC[[#This Row],[Cash Required for Contractual Commitments (value next FY)]]+PC[[#This Row],[Non contractual commitments]]</f>
        <v>0</v>
      </c>
      <c r="L96" s="93"/>
      <c r="M96" s="93">
        <v>10617442333.199999</v>
      </c>
      <c r="N96" s="93">
        <v>10617442333.199999</v>
      </c>
      <c r="O96" s="93">
        <v>14156589777.6</v>
      </c>
      <c r="P96" s="93"/>
    </row>
    <row r="97" spans="1:16" ht="21" x14ac:dyDescent="0.45">
      <c r="A97" s="116"/>
      <c r="B97" s="89"/>
      <c r="C97" s="185"/>
      <c r="D97" s="116"/>
      <c r="E97" s="187"/>
      <c r="F97" s="116"/>
      <c r="G97" s="93"/>
      <c r="H97" s="93"/>
      <c r="I97" s="93"/>
      <c r="J97" s="93"/>
      <c r="K97" s="94">
        <f>PC[[#This Row],[Verified Arrears]]+PC[[#This Row],[Counterpart Funding requirements]]+PC[[#This Row],[Cash Required for Contractual Commitments (value next FY)]]+PC[[#This Row],[Non contractual commitments]]</f>
        <v>0</v>
      </c>
      <c r="L97" s="93"/>
      <c r="M97" s="93"/>
      <c r="N97" s="93">
        <v>2921365600</v>
      </c>
      <c r="O97" s="93">
        <v>2921365600</v>
      </c>
      <c r="P97" s="93">
        <v>1460682800</v>
      </c>
    </row>
    <row r="98" spans="1:16" ht="21" x14ac:dyDescent="0.45">
      <c r="A98" s="116"/>
      <c r="B98" s="89"/>
      <c r="C98" s="185"/>
      <c r="D98" s="116"/>
      <c r="E98" s="187"/>
      <c r="F98" s="116"/>
      <c r="G98" s="93"/>
      <c r="H98" s="93"/>
      <c r="I98" s="93"/>
      <c r="J98" s="93"/>
      <c r="K98" s="94">
        <f>PC[[#This Row],[Verified Arrears]]+PC[[#This Row],[Counterpart Funding requirements]]+PC[[#This Row],[Cash Required for Contractual Commitments (value next FY)]]+PC[[#This Row],[Non contractual commitments]]</f>
        <v>0</v>
      </c>
      <c r="L98" s="93"/>
      <c r="M98" s="93"/>
      <c r="N98" s="93"/>
      <c r="O98" s="93">
        <v>1420612020.5</v>
      </c>
      <c r="P98" s="93">
        <v>1420612020.5</v>
      </c>
    </row>
    <row r="99" spans="1:16" ht="21" x14ac:dyDescent="0.45">
      <c r="A99" s="116"/>
      <c r="B99" s="89"/>
      <c r="C99" s="185"/>
      <c r="D99" s="116"/>
      <c r="E99" s="187"/>
      <c r="F99" s="116"/>
      <c r="G99" s="93"/>
      <c r="H99" s="93"/>
      <c r="I99" s="93"/>
      <c r="J99" s="93"/>
      <c r="K99" s="94">
        <f>PC[[#This Row],[Verified Arrears]]+PC[[#This Row],[Counterpart Funding requirements]]+PC[[#This Row],[Cash Required for Contractual Commitments (value next FY)]]+PC[[#This Row],[Non contractual commitments]]</f>
        <v>0</v>
      </c>
      <c r="L99" s="93">
        <v>2966879184.8000002</v>
      </c>
      <c r="M99" s="93">
        <v>2966879184.8000002</v>
      </c>
      <c r="N99" s="93">
        <v>1483439592.4000001</v>
      </c>
      <c r="O99" s="93"/>
      <c r="P99" s="93"/>
    </row>
    <row r="100" spans="1:16" ht="21" x14ac:dyDescent="0.45">
      <c r="A100" s="116"/>
      <c r="B100" s="89"/>
      <c r="C100" s="185"/>
      <c r="D100" s="116"/>
      <c r="E100" s="186"/>
      <c r="F100" s="116"/>
      <c r="G100" s="93"/>
      <c r="H100" s="93"/>
      <c r="I100" s="93"/>
      <c r="J100" s="93"/>
      <c r="K100" s="94">
        <f>PC[[#This Row],[Verified Arrears]]+PC[[#This Row],[Counterpart Funding requirements]]+PC[[#This Row],[Cash Required for Contractual Commitments (value next FY)]]+PC[[#This Row],[Non contractual commitments]]</f>
        <v>0</v>
      </c>
      <c r="L100" s="93"/>
      <c r="M100" s="93"/>
      <c r="N100" s="93"/>
      <c r="O100" s="93"/>
      <c r="P100" s="93"/>
    </row>
    <row r="101" spans="1:16" ht="21" x14ac:dyDescent="0.45">
      <c r="A101" s="116"/>
      <c r="B101" s="89"/>
      <c r="C101" s="185"/>
      <c r="D101" s="116"/>
      <c r="E101" s="116"/>
      <c r="F101" s="116"/>
      <c r="G101" s="93"/>
      <c r="H101" s="93"/>
      <c r="I101" s="93"/>
      <c r="J101" s="93"/>
      <c r="K101" s="94">
        <f>PC[[#This Row],[Verified Arrears]]+PC[[#This Row],[Counterpart Funding requirements]]+PC[[#This Row],[Cash Required for Contractual Commitments (value next FY)]]+PC[[#This Row],[Non contractual commitments]]</f>
        <v>0</v>
      </c>
      <c r="L101" s="93">
        <v>3829986581.3559322</v>
      </c>
      <c r="M101" s="93"/>
      <c r="N101" s="93"/>
      <c r="O101" s="93"/>
      <c r="P101" s="93"/>
    </row>
    <row r="102" spans="1:16" ht="21" x14ac:dyDescent="0.45">
      <c r="A102" s="116"/>
      <c r="B102" s="89"/>
      <c r="C102" s="116"/>
      <c r="D102" s="116"/>
      <c r="E102" s="116"/>
      <c r="F102" s="116"/>
      <c r="G102" s="93"/>
      <c r="H102" s="93"/>
      <c r="I102" s="93"/>
      <c r="J102" s="93"/>
      <c r="K102" s="94">
        <f>PC[[#This Row],[Verified Arrears]]+PC[[#This Row],[Counterpart Funding requirements]]+PC[[#This Row],[Cash Required for Contractual Commitments (value next FY)]]+PC[[#This Row],[Non contractual commitments]]</f>
        <v>0</v>
      </c>
      <c r="L102" s="93"/>
      <c r="M102" s="93"/>
      <c r="N102" s="93"/>
      <c r="O102" s="93"/>
      <c r="P102" s="93"/>
    </row>
    <row r="103" spans="1:16" ht="21" x14ac:dyDescent="0.45">
      <c r="A103" s="116"/>
      <c r="B103" s="89"/>
      <c r="C103" s="116"/>
      <c r="D103" s="116"/>
      <c r="E103" s="116"/>
      <c r="F103" s="116"/>
      <c r="G103" s="93"/>
      <c r="H103" s="93"/>
      <c r="I103" s="93"/>
      <c r="J103" s="93"/>
      <c r="K103" s="94">
        <f>PC[[#This Row],[Verified Arrears]]+PC[[#This Row],[Counterpart Funding requirements]]+PC[[#This Row],[Cash Required for Contractual Commitments (value next FY)]]+PC[[#This Row],[Non contractual commitments]]</f>
        <v>0</v>
      </c>
      <c r="L103" s="93"/>
      <c r="M103" s="93"/>
      <c r="N103" s="93"/>
      <c r="O103" s="93"/>
      <c r="P103" s="93"/>
    </row>
    <row r="104" spans="1:16" ht="21" x14ac:dyDescent="0.45">
      <c r="A104" s="116"/>
      <c r="B104" s="89"/>
      <c r="C104" s="116"/>
      <c r="D104" s="116"/>
      <c r="E104" s="116"/>
      <c r="F104" s="116"/>
      <c r="G104" s="93"/>
      <c r="H104" s="93"/>
      <c r="I104" s="93"/>
      <c r="J104" s="93"/>
      <c r="K104" s="94">
        <f>PC[[#This Row],[Verified Arrears]]+PC[[#This Row],[Counterpart Funding requirements]]+PC[[#This Row],[Cash Required for Contractual Commitments (value next FY)]]+PC[[#This Row],[Non contractual commitments]]</f>
        <v>0</v>
      </c>
      <c r="L104" s="93"/>
      <c r="M104" s="93"/>
      <c r="N104" s="93"/>
      <c r="O104" s="93"/>
      <c r="P104" s="93"/>
    </row>
    <row r="105" spans="1:16" ht="21" x14ac:dyDescent="0.45">
      <c r="A105" s="116"/>
      <c r="B105" s="89"/>
      <c r="C105" s="116"/>
      <c r="D105" s="116"/>
      <c r="E105" s="116"/>
      <c r="F105" s="116"/>
      <c r="G105" s="93"/>
      <c r="H105" s="93"/>
      <c r="I105" s="93"/>
      <c r="J105" s="93"/>
      <c r="K105" s="94">
        <f>PC[[#This Row],[Verified Arrears]]+PC[[#This Row],[Counterpart Funding requirements]]+PC[[#This Row],[Cash Required for Contractual Commitments (value next FY)]]+PC[[#This Row],[Non contractual commitments]]</f>
        <v>0</v>
      </c>
      <c r="L105" s="93"/>
      <c r="M105" s="93"/>
      <c r="N105" s="93"/>
      <c r="O105" s="93"/>
      <c r="P105" s="93"/>
    </row>
    <row r="106" spans="1:16" ht="21" x14ac:dyDescent="0.45">
      <c r="A106" s="116"/>
      <c r="B106" s="89"/>
      <c r="C106" s="116"/>
      <c r="D106" s="116"/>
      <c r="E106" s="116"/>
      <c r="F106" s="116"/>
      <c r="G106" s="93"/>
      <c r="H106" s="93"/>
      <c r="I106" s="93"/>
      <c r="J106" s="93"/>
      <c r="K106" s="94">
        <f>PC[[#This Row],[Verified Arrears]]+PC[[#This Row],[Counterpart Funding requirements]]+PC[[#This Row],[Cash Required for Contractual Commitments (value next FY)]]+PC[[#This Row],[Non contractual commitments]]</f>
        <v>0</v>
      </c>
      <c r="L106" s="93"/>
      <c r="M106" s="93"/>
      <c r="N106" s="93"/>
      <c r="O106" s="93"/>
      <c r="P106" s="93"/>
    </row>
    <row r="107" spans="1:16" ht="21" x14ac:dyDescent="0.45">
      <c r="A107" s="116"/>
      <c r="B107" s="89"/>
      <c r="C107" s="116"/>
      <c r="D107" s="116"/>
      <c r="E107" s="116"/>
      <c r="F107" s="116"/>
      <c r="G107" s="93"/>
      <c r="H107" s="93"/>
      <c r="I107" s="93"/>
      <c r="J107" s="93"/>
      <c r="K107" s="94">
        <f>PC[[#This Row],[Verified Arrears]]+PC[[#This Row],[Counterpart Funding requirements]]+PC[[#This Row],[Cash Required for Contractual Commitments (value next FY)]]+PC[[#This Row],[Non contractual commitments]]</f>
        <v>0</v>
      </c>
      <c r="L107" s="93"/>
      <c r="M107" s="93"/>
      <c r="N107" s="93"/>
      <c r="O107" s="93"/>
      <c r="P107" s="93"/>
    </row>
    <row r="108" spans="1:16" ht="21" x14ac:dyDescent="0.45">
      <c r="A108" s="116"/>
      <c r="B108" s="89"/>
      <c r="C108" s="116"/>
      <c r="D108" s="116"/>
      <c r="E108" s="116"/>
      <c r="F108" s="116"/>
      <c r="G108" s="93"/>
      <c r="H108" s="93"/>
      <c r="I108" s="93"/>
      <c r="J108" s="93"/>
      <c r="K108" s="94">
        <f>PC[[#This Row],[Verified Arrears]]+PC[[#This Row],[Counterpart Funding requirements]]+PC[[#This Row],[Cash Required for Contractual Commitments (value next FY)]]+PC[[#This Row],[Non contractual commitments]]</f>
        <v>0</v>
      </c>
      <c r="L108" s="93"/>
      <c r="M108" s="93"/>
      <c r="N108" s="93"/>
      <c r="O108" s="93"/>
      <c r="P108" s="93"/>
    </row>
    <row r="109" spans="1:16" ht="21" x14ac:dyDescent="0.45">
      <c r="A109" s="116"/>
      <c r="B109" s="89"/>
      <c r="C109" s="116"/>
      <c r="D109" s="116"/>
      <c r="E109" s="116"/>
      <c r="F109" s="116"/>
      <c r="G109" s="93"/>
      <c r="H109" s="93"/>
      <c r="I109" s="93"/>
      <c r="J109" s="93"/>
      <c r="K109" s="94">
        <f>PC[[#This Row],[Verified Arrears]]+PC[[#This Row],[Counterpart Funding requirements]]+PC[[#This Row],[Cash Required for Contractual Commitments (value next FY)]]+PC[[#This Row],[Non contractual commitments]]</f>
        <v>0</v>
      </c>
      <c r="L109" s="93"/>
      <c r="M109" s="93"/>
      <c r="N109" s="93"/>
      <c r="O109" s="93"/>
      <c r="P109" s="93"/>
    </row>
    <row r="110" spans="1:16" ht="21" x14ac:dyDescent="0.45">
      <c r="A110" s="116"/>
      <c r="B110" s="89"/>
      <c r="C110" s="116"/>
      <c r="D110" s="116"/>
      <c r="E110" s="116"/>
      <c r="F110" s="116"/>
      <c r="G110" s="93"/>
      <c r="H110" s="93"/>
      <c r="I110" s="93"/>
      <c r="J110" s="93"/>
      <c r="K110" s="94">
        <f>PC[[#This Row],[Verified Arrears]]+PC[[#This Row],[Counterpart Funding requirements]]+PC[[#This Row],[Cash Required for Contractual Commitments (value next FY)]]+PC[[#This Row],[Non contractual commitments]]</f>
        <v>0</v>
      </c>
      <c r="L110" s="93"/>
      <c r="M110" s="93"/>
      <c r="N110" s="93"/>
      <c r="O110" s="93"/>
      <c r="P110" s="93"/>
    </row>
    <row r="111" spans="1:16" ht="21" x14ac:dyDescent="0.45">
      <c r="A111" s="116"/>
      <c r="B111" s="89"/>
      <c r="C111" s="116"/>
      <c r="D111" s="116"/>
      <c r="E111" s="116"/>
      <c r="F111" s="116"/>
      <c r="G111" s="93"/>
      <c r="H111" s="93"/>
      <c r="I111" s="93"/>
      <c r="J111" s="93"/>
      <c r="K111" s="94">
        <f>PC[[#This Row],[Verified Arrears]]+PC[[#This Row],[Counterpart Funding requirements]]+PC[[#This Row],[Cash Required for Contractual Commitments (value next FY)]]+PC[[#This Row],[Non contractual commitments]]</f>
        <v>0</v>
      </c>
      <c r="L111" s="93"/>
      <c r="M111" s="93"/>
      <c r="N111" s="93"/>
      <c r="O111" s="93"/>
      <c r="P111" s="93"/>
    </row>
    <row r="112" spans="1:16" ht="21" x14ac:dyDescent="0.45">
      <c r="A112" s="116"/>
      <c r="B112" s="89"/>
      <c r="C112" s="116"/>
      <c r="D112" s="116"/>
      <c r="E112" s="116"/>
      <c r="F112" s="116"/>
      <c r="G112" s="93"/>
      <c r="H112" s="93"/>
      <c r="I112" s="93"/>
      <c r="J112" s="93"/>
      <c r="K112" s="94">
        <f>PC[[#This Row],[Verified Arrears]]+PC[[#This Row],[Counterpart Funding requirements]]+PC[[#This Row],[Cash Required for Contractual Commitments (value next FY)]]+PC[[#This Row],[Non contractual commitments]]</f>
        <v>0</v>
      </c>
      <c r="L112" s="93"/>
      <c r="M112" s="93"/>
      <c r="N112" s="93"/>
      <c r="O112" s="93"/>
      <c r="P112" s="93"/>
    </row>
    <row r="113" spans="1:16" ht="21" x14ac:dyDescent="0.45">
      <c r="A113" s="116"/>
      <c r="B113" s="89"/>
      <c r="C113" s="116"/>
      <c r="D113" s="116"/>
      <c r="E113" s="116"/>
      <c r="F113" s="116"/>
      <c r="G113" s="93"/>
      <c r="H113" s="93"/>
      <c r="I113" s="93"/>
      <c r="J113" s="93"/>
      <c r="K113" s="94">
        <f>PC[[#This Row],[Verified Arrears]]+PC[[#This Row],[Counterpart Funding requirements]]+PC[[#This Row],[Cash Required for Contractual Commitments (value next FY)]]+PC[[#This Row],[Non contractual commitments]]</f>
        <v>0</v>
      </c>
      <c r="L113" s="93"/>
      <c r="M113" s="93"/>
      <c r="N113" s="93"/>
      <c r="O113" s="93"/>
      <c r="P113" s="93"/>
    </row>
    <row r="114" spans="1:16" ht="21" x14ac:dyDescent="0.45">
      <c r="A114" s="116"/>
      <c r="B114" s="89"/>
      <c r="C114" s="116"/>
      <c r="D114" s="116"/>
      <c r="E114" s="116"/>
      <c r="F114" s="116"/>
      <c r="G114" s="93"/>
      <c r="H114" s="93"/>
      <c r="I114" s="93"/>
      <c r="J114" s="93"/>
      <c r="K114" s="94">
        <f>PC[[#This Row],[Verified Arrears]]+PC[[#This Row],[Counterpart Funding requirements]]+PC[[#This Row],[Cash Required for Contractual Commitments (value next FY)]]+PC[[#This Row],[Non contractual commitments]]</f>
        <v>0</v>
      </c>
      <c r="L114" s="93"/>
      <c r="M114" s="93"/>
      <c r="N114" s="93"/>
      <c r="O114" s="93"/>
      <c r="P114" s="93"/>
    </row>
    <row r="115" spans="1:16" ht="21" x14ac:dyDescent="0.45">
      <c r="A115" s="116"/>
      <c r="B115" s="89"/>
      <c r="C115" s="116"/>
      <c r="D115" s="116"/>
      <c r="E115" s="116"/>
      <c r="F115" s="116"/>
      <c r="G115" s="93"/>
      <c r="H115" s="93"/>
      <c r="I115" s="93"/>
      <c r="J115" s="93"/>
      <c r="K115" s="94">
        <f>PC[[#This Row],[Verified Arrears]]+PC[[#This Row],[Counterpart Funding requirements]]+PC[[#This Row],[Cash Required for Contractual Commitments (value next FY)]]+PC[[#This Row],[Non contractual commitments]]</f>
        <v>0</v>
      </c>
      <c r="L115" s="93"/>
      <c r="M115" s="93"/>
      <c r="N115" s="93"/>
      <c r="O115" s="93"/>
      <c r="P115" s="93"/>
    </row>
    <row r="116" spans="1:16" ht="21" x14ac:dyDescent="0.45">
      <c r="A116" s="116"/>
      <c r="B116" s="89"/>
      <c r="C116" s="116"/>
      <c r="D116" s="116"/>
      <c r="E116" s="116"/>
      <c r="F116" s="116"/>
      <c r="G116" s="93"/>
      <c r="H116" s="93"/>
      <c r="I116" s="93"/>
      <c r="J116" s="93"/>
      <c r="K116" s="94">
        <f>PC[[#This Row],[Verified Arrears]]+PC[[#This Row],[Counterpart Funding requirements]]+PC[[#This Row],[Cash Required for Contractual Commitments (value next FY)]]+PC[[#This Row],[Non contractual commitments]]</f>
        <v>0</v>
      </c>
      <c r="L116" s="93"/>
      <c r="M116" s="93"/>
      <c r="N116" s="93"/>
      <c r="O116" s="93"/>
      <c r="P116" s="93"/>
    </row>
    <row r="117" spans="1:16" ht="21" x14ac:dyDescent="0.45">
      <c r="A117" s="116"/>
      <c r="B117" s="89"/>
      <c r="C117" s="116"/>
      <c r="D117" s="116"/>
      <c r="E117" s="116"/>
      <c r="F117" s="116"/>
      <c r="G117" s="93"/>
      <c r="H117" s="93"/>
      <c r="I117" s="93"/>
      <c r="J117" s="93"/>
      <c r="K117" s="94">
        <f>PC[[#This Row],[Verified Arrears]]+PC[[#This Row],[Counterpart Funding requirements]]+PC[[#This Row],[Cash Required for Contractual Commitments (value next FY)]]+PC[[#This Row],[Non contractual commitments]]</f>
        <v>0</v>
      </c>
      <c r="L117" s="93"/>
      <c r="M117" s="93"/>
      <c r="N117" s="93"/>
      <c r="O117" s="93"/>
      <c r="P117" s="93"/>
    </row>
    <row r="118" spans="1:16" ht="21" x14ac:dyDescent="0.45">
      <c r="A118" s="116"/>
      <c r="B118" s="89"/>
      <c r="C118" s="116"/>
      <c r="D118" s="116"/>
      <c r="E118" s="116"/>
      <c r="F118" s="116"/>
      <c r="G118" s="93"/>
      <c r="H118" s="93"/>
      <c r="I118" s="93"/>
      <c r="J118" s="93"/>
      <c r="K118" s="94">
        <f>PC[[#This Row],[Verified Arrears]]+PC[[#This Row],[Counterpart Funding requirements]]+PC[[#This Row],[Cash Required for Contractual Commitments (value next FY)]]+PC[[#This Row],[Non contractual commitments]]</f>
        <v>0</v>
      </c>
      <c r="L118" s="93"/>
      <c r="M118" s="93"/>
      <c r="N118" s="93"/>
      <c r="O118" s="93"/>
      <c r="P118" s="93"/>
    </row>
    <row r="119" spans="1:16" ht="21" x14ac:dyDescent="0.45">
      <c r="A119" s="116"/>
      <c r="B119" s="89"/>
      <c r="C119" s="116"/>
      <c r="D119" s="116"/>
      <c r="E119" s="116"/>
      <c r="F119" s="116"/>
      <c r="G119" s="93"/>
      <c r="H119" s="93"/>
      <c r="I119" s="93"/>
      <c r="J119" s="93"/>
      <c r="K119" s="94">
        <f>PC[[#This Row],[Verified Arrears]]+PC[[#This Row],[Counterpart Funding requirements]]+PC[[#This Row],[Cash Required for Contractual Commitments (value next FY)]]+PC[[#This Row],[Non contractual commitments]]</f>
        <v>0</v>
      </c>
      <c r="L119" s="93"/>
      <c r="M119" s="93"/>
      <c r="N119" s="93"/>
      <c r="O119" s="93"/>
      <c r="P119" s="93"/>
    </row>
    <row r="120" spans="1:16" ht="21" x14ac:dyDescent="0.45">
      <c r="A120" s="116"/>
      <c r="B120" s="89"/>
      <c r="C120" s="116"/>
      <c r="D120" s="116"/>
      <c r="E120" s="116"/>
      <c r="F120" s="116"/>
      <c r="G120" s="93"/>
      <c r="H120" s="93"/>
      <c r="I120" s="93"/>
      <c r="J120" s="93"/>
      <c r="K120" s="94">
        <f>PC[[#This Row],[Verified Arrears]]+PC[[#This Row],[Counterpart Funding requirements]]+PC[[#This Row],[Cash Required for Contractual Commitments (value next FY)]]+PC[[#This Row],[Non contractual commitments]]</f>
        <v>0</v>
      </c>
      <c r="L120" s="93"/>
      <c r="M120" s="93"/>
      <c r="N120" s="93"/>
      <c r="O120" s="93"/>
      <c r="P120" s="93"/>
    </row>
    <row r="121" spans="1:16" ht="21" x14ac:dyDescent="0.45">
      <c r="A121" s="116"/>
      <c r="B121" s="89"/>
      <c r="C121" s="116"/>
      <c r="D121" s="116"/>
      <c r="E121" s="116"/>
      <c r="F121" s="116"/>
      <c r="G121" s="93"/>
      <c r="H121" s="93"/>
      <c r="I121" s="93"/>
      <c r="J121" s="93"/>
      <c r="K121" s="94">
        <f>PC[[#This Row],[Verified Arrears]]+PC[[#This Row],[Counterpart Funding requirements]]+PC[[#This Row],[Cash Required for Contractual Commitments (value next FY)]]+PC[[#This Row],[Non contractual commitments]]</f>
        <v>0</v>
      </c>
      <c r="L121" s="93"/>
      <c r="M121" s="93"/>
      <c r="N121" s="93"/>
      <c r="O121" s="93"/>
      <c r="P121" s="93"/>
    </row>
    <row r="122" spans="1:16" ht="21" x14ac:dyDescent="0.45">
      <c r="A122" s="116"/>
      <c r="B122" s="89"/>
      <c r="C122" s="116"/>
      <c r="D122" s="116"/>
      <c r="E122" s="116"/>
      <c r="F122" s="116"/>
      <c r="G122" s="93"/>
      <c r="H122" s="93"/>
      <c r="I122" s="93"/>
      <c r="J122" s="93"/>
      <c r="K122" s="94">
        <f>PC[[#This Row],[Verified Arrears]]+PC[[#This Row],[Counterpart Funding requirements]]+PC[[#This Row],[Cash Required for Contractual Commitments (value next FY)]]+PC[[#This Row],[Non contractual commitments]]</f>
        <v>0</v>
      </c>
      <c r="L122" s="93"/>
      <c r="M122" s="93"/>
      <c r="N122" s="93"/>
      <c r="O122" s="93"/>
      <c r="P122" s="93"/>
    </row>
    <row r="123" spans="1:16" ht="21" x14ac:dyDescent="0.45">
      <c r="A123" s="116"/>
      <c r="B123" s="89"/>
      <c r="C123" s="116"/>
      <c r="D123" s="116"/>
      <c r="E123" s="116"/>
      <c r="F123" s="116"/>
      <c r="G123" s="93"/>
      <c r="H123" s="93"/>
      <c r="I123" s="93"/>
      <c r="J123" s="93"/>
      <c r="K123" s="94">
        <f>PC[[#This Row],[Verified Arrears]]+PC[[#This Row],[Counterpart Funding requirements]]+PC[[#This Row],[Cash Required for Contractual Commitments (value next FY)]]+PC[[#This Row],[Non contractual commitments]]</f>
        <v>0</v>
      </c>
      <c r="L123" s="93"/>
      <c r="M123" s="93"/>
      <c r="N123" s="93"/>
      <c r="O123" s="93"/>
      <c r="P123" s="93"/>
    </row>
    <row r="124" spans="1:16" ht="21" x14ac:dyDescent="0.45">
      <c r="A124" s="116"/>
      <c r="B124" s="89"/>
      <c r="C124" s="116"/>
      <c r="D124" s="116"/>
      <c r="E124" s="116"/>
      <c r="F124" s="116"/>
      <c r="G124" s="93"/>
      <c r="H124" s="93"/>
      <c r="I124" s="93"/>
      <c r="J124" s="93"/>
      <c r="K124" s="94">
        <f>PC[[#This Row],[Verified Arrears]]+PC[[#This Row],[Counterpart Funding requirements]]+PC[[#This Row],[Cash Required for Contractual Commitments (value next FY)]]+PC[[#This Row],[Non contractual commitments]]</f>
        <v>0</v>
      </c>
      <c r="L124" s="93"/>
      <c r="M124" s="93"/>
      <c r="N124" s="93"/>
      <c r="O124" s="93"/>
      <c r="P124" s="93"/>
    </row>
    <row r="125" spans="1:16" ht="21" x14ac:dyDescent="0.45">
      <c r="A125" s="116"/>
      <c r="B125" s="89"/>
      <c r="C125" s="116"/>
      <c r="D125" s="116"/>
      <c r="E125" s="116"/>
      <c r="F125" s="116"/>
      <c r="G125" s="93"/>
      <c r="H125" s="93"/>
      <c r="I125" s="93"/>
      <c r="J125" s="93"/>
      <c r="K125" s="94">
        <f>PC[[#This Row],[Verified Arrears]]+PC[[#This Row],[Counterpart Funding requirements]]+PC[[#This Row],[Cash Required for Contractual Commitments (value next FY)]]+PC[[#This Row],[Non contractual commitments]]</f>
        <v>0</v>
      </c>
      <c r="L125" s="93"/>
      <c r="M125" s="93"/>
      <c r="N125" s="93"/>
      <c r="O125" s="93"/>
      <c r="P125" s="93"/>
    </row>
    <row r="126" spans="1:16" ht="21" x14ac:dyDescent="0.45">
      <c r="A126" s="116"/>
      <c r="B126" s="89"/>
      <c r="C126" s="116"/>
      <c r="D126" s="116"/>
      <c r="E126" s="116"/>
      <c r="F126" s="116"/>
      <c r="G126" s="93"/>
      <c r="H126" s="93"/>
      <c r="I126" s="93"/>
      <c r="J126" s="93"/>
      <c r="K126" s="94">
        <f>PC[[#This Row],[Verified Arrears]]+PC[[#This Row],[Counterpart Funding requirements]]+PC[[#This Row],[Cash Required for Contractual Commitments (value next FY)]]+PC[[#This Row],[Non contractual commitments]]</f>
        <v>0</v>
      </c>
      <c r="L126" s="93"/>
      <c r="M126" s="93"/>
      <c r="N126" s="93"/>
      <c r="O126" s="93"/>
      <c r="P126" s="93"/>
    </row>
    <row r="127" spans="1:16" ht="21" x14ac:dyDescent="0.45">
      <c r="A127" s="116"/>
      <c r="B127" s="89"/>
      <c r="C127" s="116"/>
      <c r="D127" s="116"/>
      <c r="E127" s="116"/>
      <c r="F127" s="116"/>
      <c r="G127" s="93"/>
      <c r="H127" s="93"/>
      <c r="I127" s="93"/>
      <c r="J127" s="93"/>
      <c r="K127" s="94">
        <f>PC[[#This Row],[Verified Arrears]]+PC[[#This Row],[Counterpart Funding requirements]]+PC[[#This Row],[Cash Required for Contractual Commitments (value next FY)]]+PC[[#This Row],[Non contractual commitments]]</f>
        <v>0</v>
      </c>
      <c r="L127" s="93"/>
      <c r="M127" s="93"/>
      <c r="N127" s="93"/>
      <c r="O127" s="93"/>
      <c r="P127" s="93"/>
    </row>
    <row r="128" spans="1:16" ht="21" x14ac:dyDescent="0.45">
      <c r="A128" s="116"/>
      <c r="B128" s="89"/>
      <c r="C128" s="116"/>
      <c r="D128" s="116"/>
      <c r="E128" s="116"/>
      <c r="F128" s="116"/>
      <c r="G128" s="93"/>
      <c r="H128" s="93"/>
      <c r="I128" s="93"/>
      <c r="J128" s="93"/>
      <c r="K128" s="94">
        <f>PC[[#This Row],[Verified Arrears]]+PC[[#This Row],[Counterpart Funding requirements]]+PC[[#This Row],[Cash Required for Contractual Commitments (value next FY)]]+PC[[#This Row],[Non contractual commitments]]</f>
        <v>0</v>
      </c>
      <c r="L128" s="93"/>
      <c r="M128" s="93"/>
      <c r="N128" s="93"/>
      <c r="O128" s="93"/>
      <c r="P128" s="93"/>
    </row>
    <row r="129" spans="1:16" ht="21" x14ac:dyDescent="0.45">
      <c r="A129" s="116"/>
      <c r="B129" s="89"/>
      <c r="C129" s="116"/>
      <c r="D129" s="116"/>
      <c r="E129" s="116"/>
      <c r="F129" s="116"/>
      <c r="G129" s="93"/>
      <c r="H129" s="93"/>
      <c r="I129" s="93"/>
      <c r="J129" s="93"/>
      <c r="K129" s="94">
        <f>PC[[#This Row],[Verified Arrears]]+PC[[#This Row],[Counterpart Funding requirements]]+PC[[#This Row],[Cash Required for Contractual Commitments (value next FY)]]+PC[[#This Row],[Non contractual commitments]]</f>
        <v>0</v>
      </c>
      <c r="L129" s="93"/>
      <c r="M129" s="93"/>
      <c r="N129" s="93"/>
      <c r="O129" s="93"/>
      <c r="P129" s="93"/>
    </row>
    <row r="130" spans="1:16" ht="21" x14ac:dyDescent="0.45">
      <c r="A130" s="116"/>
      <c r="B130" s="89"/>
      <c r="C130" s="116"/>
      <c r="D130" s="116"/>
      <c r="E130" s="116"/>
      <c r="F130" s="116"/>
      <c r="G130" s="93"/>
      <c r="H130" s="93"/>
      <c r="I130" s="93"/>
      <c r="J130" s="93"/>
      <c r="K130" s="94">
        <f>PC[[#This Row],[Verified Arrears]]+PC[[#This Row],[Counterpart Funding requirements]]+PC[[#This Row],[Cash Required for Contractual Commitments (value next FY)]]+PC[[#This Row],[Non contractual commitments]]</f>
        <v>0</v>
      </c>
      <c r="L130" s="93"/>
      <c r="M130" s="93"/>
      <c r="N130" s="93"/>
      <c r="O130" s="93"/>
      <c r="P130" s="93"/>
    </row>
    <row r="131" spans="1:16" ht="21" x14ac:dyDescent="0.45">
      <c r="A131" s="116"/>
      <c r="B131" s="89"/>
      <c r="C131" s="116"/>
      <c r="D131" s="116"/>
      <c r="E131" s="116"/>
      <c r="F131" s="116"/>
      <c r="G131" s="93"/>
      <c r="H131" s="93"/>
      <c r="I131" s="93"/>
      <c r="J131" s="93"/>
      <c r="K131" s="94">
        <f>PC[[#This Row],[Verified Arrears]]+PC[[#This Row],[Counterpart Funding requirements]]+PC[[#This Row],[Cash Required for Contractual Commitments (value next FY)]]+PC[[#This Row],[Non contractual commitments]]</f>
        <v>0</v>
      </c>
      <c r="L131" s="93"/>
      <c r="M131" s="93"/>
      <c r="N131" s="93"/>
      <c r="O131" s="93"/>
      <c r="P131" s="93"/>
    </row>
    <row r="132" spans="1:16" ht="21" x14ac:dyDescent="0.45">
      <c r="A132" s="116"/>
      <c r="B132" s="89"/>
      <c r="C132" s="116"/>
      <c r="D132" s="116"/>
      <c r="E132" s="116"/>
      <c r="F132" s="116"/>
      <c r="G132" s="93"/>
      <c r="H132" s="93"/>
      <c r="I132" s="93"/>
      <c r="J132" s="93"/>
      <c r="K132" s="94">
        <f>PC[[#This Row],[Verified Arrears]]+PC[[#This Row],[Counterpart Funding requirements]]+PC[[#This Row],[Cash Required for Contractual Commitments (value next FY)]]+PC[[#This Row],[Non contractual commitments]]</f>
        <v>0</v>
      </c>
      <c r="L132" s="93"/>
      <c r="M132" s="93"/>
      <c r="N132" s="93"/>
      <c r="O132" s="93"/>
      <c r="P132" s="93"/>
    </row>
    <row r="133" spans="1:16" ht="21" x14ac:dyDescent="0.45">
      <c r="A133" s="116"/>
      <c r="B133" s="89"/>
      <c r="C133" s="116"/>
      <c r="D133" s="116"/>
      <c r="E133" s="116"/>
      <c r="F133" s="116"/>
      <c r="G133" s="93"/>
      <c r="H133" s="93"/>
      <c r="I133" s="93"/>
      <c r="J133" s="93"/>
      <c r="K133" s="94">
        <f>PC[[#This Row],[Verified Arrears]]+PC[[#This Row],[Counterpart Funding requirements]]+PC[[#This Row],[Cash Required for Contractual Commitments (value next FY)]]+PC[[#This Row],[Non contractual commitments]]</f>
        <v>0</v>
      </c>
      <c r="L133" s="93"/>
      <c r="M133" s="93"/>
      <c r="N133" s="93"/>
      <c r="O133" s="93"/>
      <c r="P133" s="93"/>
    </row>
    <row r="134" spans="1:16" ht="21" x14ac:dyDescent="0.45">
      <c r="A134" s="116"/>
      <c r="B134" s="89"/>
      <c r="C134" s="116"/>
      <c r="D134" s="116"/>
      <c r="E134" s="116"/>
      <c r="F134" s="116"/>
      <c r="G134" s="93"/>
      <c r="H134" s="93"/>
      <c r="I134" s="93"/>
      <c r="J134" s="93"/>
      <c r="K134" s="94">
        <f>PC[[#This Row],[Verified Arrears]]+PC[[#This Row],[Counterpart Funding requirements]]+PC[[#This Row],[Cash Required for Contractual Commitments (value next FY)]]+PC[[#This Row],[Non contractual commitments]]</f>
        <v>0</v>
      </c>
      <c r="L134" s="93"/>
      <c r="M134" s="93"/>
      <c r="N134" s="93"/>
      <c r="O134" s="93"/>
      <c r="P134" s="93"/>
    </row>
    <row r="135" spans="1:16" ht="21" x14ac:dyDescent="0.45">
      <c r="A135" s="116"/>
      <c r="B135" s="89"/>
      <c r="C135" s="116"/>
      <c r="D135" s="116"/>
      <c r="E135" s="116"/>
      <c r="F135" s="116"/>
      <c r="G135" s="93"/>
      <c r="H135" s="93"/>
      <c r="I135" s="93"/>
      <c r="J135" s="93"/>
      <c r="K135" s="94">
        <f>PC[[#This Row],[Verified Arrears]]+PC[[#This Row],[Counterpart Funding requirements]]+PC[[#This Row],[Cash Required for Contractual Commitments (value next FY)]]+PC[[#This Row],[Non contractual commitments]]</f>
        <v>0</v>
      </c>
      <c r="L135" s="93"/>
      <c r="M135" s="93"/>
      <c r="N135" s="93"/>
      <c r="O135" s="93"/>
      <c r="P135" s="93"/>
    </row>
    <row r="136" spans="1:16" ht="21" x14ac:dyDescent="0.45">
      <c r="A136" s="116"/>
      <c r="B136" s="89"/>
      <c r="C136" s="116"/>
      <c r="D136" s="116"/>
      <c r="E136" s="116"/>
      <c r="F136" s="116"/>
      <c r="G136" s="93"/>
      <c r="H136" s="93"/>
      <c r="I136" s="93"/>
      <c r="J136" s="93"/>
      <c r="K136" s="94">
        <f>PC[[#This Row],[Verified Arrears]]+PC[[#This Row],[Counterpart Funding requirements]]+PC[[#This Row],[Cash Required for Contractual Commitments (value next FY)]]+PC[[#This Row],[Non contractual commitments]]</f>
        <v>0</v>
      </c>
      <c r="L136" s="93"/>
      <c r="M136" s="93"/>
      <c r="N136" s="93"/>
      <c r="O136" s="93"/>
      <c r="P136" s="93"/>
    </row>
    <row r="137" spans="1:16" ht="21" x14ac:dyDescent="0.45">
      <c r="A137" s="116"/>
      <c r="B137" s="89"/>
      <c r="C137" s="116"/>
      <c r="D137" s="116"/>
      <c r="E137" s="116"/>
      <c r="F137" s="116"/>
      <c r="G137" s="93"/>
      <c r="H137" s="93"/>
      <c r="I137" s="93"/>
      <c r="J137" s="93"/>
      <c r="K137" s="94">
        <f>PC[[#This Row],[Verified Arrears]]+PC[[#This Row],[Counterpart Funding requirements]]+PC[[#This Row],[Cash Required for Contractual Commitments (value next FY)]]+PC[[#This Row],[Non contractual commitments]]</f>
        <v>0</v>
      </c>
      <c r="L137" s="93"/>
      <c r="M137" s="93"/>
      <c r="N137" s="93"/>
      <c r="O137" s="93"/>
      <c r="P137" s="93"/>
    </row>
    <row r="138" spans="1:16" ht="21" x14ac:dyDescent="0.45">
      <c r="A138" s="116"/>
      <c r="B138" s="89"/>
      <c r="C138" s="116"/>
      <c r="D138" s="116"/>
      <c r="E138" s="116"/>
      <c r="F138" s="116"/>
      <c r="G138" s="93"/>
      <c r="H138" s="93"/>
      <c r="I138" s="93"/>
      <c r="J138" s="93"/>
      <c r="K138" s="94">
        <f>PC[[#This Row],[Verified Arrears]]+PC[[#This Row],[Counterpart Funding requirements]]+PC[[#This Row],[Cash Required for Contractual Commitments (value next FY)]]+PC[[#This Row],[Non contractual commitments]]</f>
        <v>0</v>
      </c>
      <c r="L138" s="93"/>
      <c r="M138" s="93"/>
      <c r="N138" s="93"/>
      <c r="O138" s="93"/>
      <c r="P138" s="93"/>
    </row>
    <row r="139" spans="1:16" ht="21" x14ac:dyDescent="0.45">
      <c r="A139" s="116"/>
      <c r="B139" s="89"/>
      <c r="C139" s="116"/>
      <c r="D139" s="116"/>
      <c r="E139" s="116"/>
      <c r="F139" s="116"/>
      <c r="G139" s="93"/>
      <c r="H139" s="93"/>
      <c r="I139" s="93"/>
      <c r="J139" s="93"/>
      <c r="K139" s="94">
        <f>PC[[#This Row],[Verified Arrears]]+PC[[#This Row],[Counterpart Funding requirements]]+PC[[#This Row],[Cash Required for Contractual Commitments (value next FY)]]+PC[[#This Row],[Non contractual commitments]]</f>
        <v>0</v>
      </c>
      <c r="L139" s="93"/>
      <c r="M139" s="93"/>
      <c r="N139" s="93"/>
      <c r="O139" s="93"/>
      <c r="P139" s="93"/>
    </row>
    <row r="140" spans="1:16" ht="21" x14ac:dyDescent="0.45">
      <c r="A140" s="116"/>
      <c r="B140" s="89"/>
      <c r="C140" s="116"/>
      <c r="D140" s="116"/>
      <c r="E140" s="116"/>
      <c r="F140" s="116"/>
      <c r="G140" s="93"/>
      <c r="H140" s="93"/>
      <c r="I140" s="93"/>
      <c r="J140" s="93"/>
      <c r="K140" s="94">
        <f>PC[[#This Row],[Verified Arrears]]+PC[[#This Row],[Counterpart Funding requirements]]+PC[[#This Row],[Cash Required for Contractual Commitments (value next FY)]]+PC[[#This Row],[Non contractual commitments]]</f>
        <v>0</v>
      </c>
      <c r="L140" s="93"/>
      <c r="M140" s="93"/>
      <c r="N140" s="93"/>
      <c r="O140" s="93"/>
      <c r="P140" s="93"/>
    </row>
    <row r="141" spans="1:16" ht="21" x14ac:dyDescent="0.45">
      <c r="A141" s="116"/>
      <c r="B141" s="89"/>
      <c r="C141" s="116"/>
      <c r="D141" s="116"/>
      <c r="E141" s="116"/>
      <c r="F141" s="116"/>
      <c r="G141" s="93"/>
      <c r="H141" s="93"/>
      <c r="I141" s="93"/>
      <c r="J141" s="93"/>
      <c r="K141" s="94">
        <f>PC[[#This Row],[Verified Arrears]]+PC[[#This Row],[Counterpart Funding requirements]]+PC[[#This Row],[Cash Required for Contractual Commitments (value next FY)]]+PC[[#This Row],[Non contractual commitments]]</f>
        <v>0</v>
      </c>
      <c r="L141" s="93"/>
      <c r="M141" s="93"/>
      <c r="N141" s="93"/>
      <c r="O141" s="93"/>
      <c r="P141" s="93"/>
    </row>
    <row r="142" spans="1:16" ht="21" x14ac:dyDescent="0.45">
      <c r="A142" s="116"/>
      <c r="B142" s="89"/>
      <c r="C142" s="116"/>
      <c r="D142" s="116"/>
      <c r="E142" s="116"/>
      <c r="F142" s="116"/>
      <c r="G142" s="93"/>
      <c r="H142" s="93"/>
      <c r="I142" s="93"/>
      <c r="J142" s="93"/>
      <c r="K142" s="94">
        <f>PC[[#This Row],[Verified Arrears]]+PC[[#This Row],[Counterpart Funding requirements]]+PC[[#This Row],[Cash Required for Contractual Commitments (value next FY)]]+PC[[#This Row],[Non contractual commitments]]</f>
        <v>0</v>
      </c>
      <c r="L142" s="93"/>
      <c r="M142" s="93"/>
      <c r="N142" s="93"/>
      <c r="O142" s="93"/>
      <c r="P142" s="93"/>
    </row>
    <row r="143" spans="1:16" ht="21" x14ac:dyDescent="0.45">
      <c r="A143" s="116"/>
      <c r="B143" s="89"/>
      <c r="C143" s="116"/>
      <c r="D143" s="116"/>
      <c r="E143" s="116"/>
      <c r="F143" s="116"/>
      <c r="G143" s="93"/>
      <c r="H143" s="93"/>
      <c r="I143" s="93"/>
      <c r="J143" s="93"/>
      <c r="K143" s="94">
        <f>PC[[#This Row],[Verified Arrears]]+PC[[#This Row],[Counterpart Funding requirements]]+PC[[#This Row],[Cash Required for Contractual Commitments (value next FY)]]+PC[[#This Row],[Non contractual commitments]]</f>
        <v>0</v>
      </c>
      <c r="L143" s="93"/>
      <c r="M143" s="93"/>
      <c r="N143" s="93"/>
      <c r="O143" s="93"/>
      <c r="P143" s="93"/>
    </row>
    <row r="144" spans="1:16" ht="21" x14ac:dyDescent="0.45">
      <c r="A144" s="116"/>
      <c r="B144" s="89"/>
      <c r="C144" s="116"/>
      <c r="D144" s="116"/>
      <c r="E144" s="116"/>
      <c r="F144" s="116"/>
      <c r="G144" s="93"/>
      <c r="H144" s="93"/>
      <c r="I144" s="93"/>
      <c r="J144" s="93"/>
      <c r="K144" s="94">
        <f>PC[[#This Row],[Verified Arrears]]+PC[[#This Row],[Counterpart Funding requirements]]+PC[[#This Row],[Cash Required for Contractual Commitments (value next FY)]]+PC[[#This Row],[Non contractual commitments]]</f>
        <v>0</v>
      </c>
      <c r="L144" s="93"/>
      <c r="M144" s="93"/>
      <c r="N144" s="93"/>
      <c r="O144" s="93"/>
      <c r="P144" s="93"/>
    </row>
    <row r="145" spans="1:16" ht="21" x14ac:dyDescent="0.45">
      <c r="A145" s="116"/>
      <c r="B145" s="89"/>
      <c r="C145" s="116"/>
      <c r="D145" s="116"/>
      <c r="E145" s="116"/>
      <c r="F145" s="116"/>
      <c r="G145" s="93"/>
      <c r="H145" s="93"/>
      <c r="I145" s="93"/>
      <c r="J145" s="93"/>
      <c r="K145" s="94">
        <f>PC[[#This Row],[Verified Arrears]]+PC[[#This Row],[Counterpart Funding requirements]]+PC[[#This Row],[Cash Required for Contractual Commitments (value next FY)]]+PC[[#This Row],[Non contractual commitments]]</f>
        <v>0</v>
      </c>
      <c r="L145" s="93"/>
      <c r="M145" s="93"/>
      <c r="N145" s="93"/>
      <c r="O145" s="93"/>
      <c r="P145" s="93"/>
    </row>
    <row r="146" spans="1:16" ht="21" x14ac:dyDescent="0.45">
      <c r="A146" s="116"/>
      <c r="B146" s="89"/>
      <c r="C146" s="116"/>
      <c r="D146" s="116"/>
      <c r="E146" s="116"/>
      <c r="F146" s="116"/>
      <c r="G146" s="93"/>
      <c r="H146" s="93"/>
      <c r="I146" s="93"/>
      <c r="J146" s="93"/>
      <c r="K146" s="94">
        <f>PC[[#This Row],[Verified Arrears]]+PC[[#This Row],[Counterpart Funding requirements]]+PC[[#This Row],[Cash Required for Contractual Commitments (value next FY)]]+PC[[#This Row],[Non contractual commitments]]</f>
        <v>0</v>
      </c>
      <c r="L146" s="93"/>
      <c r="M146" s="93"/>
      <c r="N146" s="93"/>
      <c r="O146" s="93"/>
      <c r="P146" s="93"/>
    </row>
    <row r="147" spans="1:16" ht="21" x14ac:dyDescent="0.45">
      <c r="A147" s="116"/>
      <c r="B147" s="89"/>
      <c r="C147" s="116"/>
      <c r="D147" s="116"/>
      <c r="E147" s="116"/>
      <c r="F147" s="116"/>
      <c r="G147" s="93"/>
      <c r="H147" s="93"/>
      <c r="I147" s="93"/>
      <c r="J147" s="93"/>
      <c r="K147" s="94">
        <f>PC[[#This Row],[Verified Arrears]]+PC[[#This Row],[Counterpart Funding requirements]]+PC[[#This Row],[Cash Required for Contractual Commitments (value next FY)]]+PC[[#This Row],[Non contractual commitments]]</f>
        <v>0</v>
      </c>
      <c r="L147" s="93"/>
      <c r="M147" s="93"/>
      <c r="N147" s="93"/>
      <c r="O147" s="93"/>
      <c r="P147" s="93"/>
    </row>
    <row r="148" spans="1:16" ht="21" x14ac:dyDescent="0.45">
      <c r="A148" s="116"/>
      <c r="B148" s="89"/>
      <c r="C148" s="116"/>
      <c r="D148" s="116"/>
      <c r="E148" s="116"/>
      <c r="F148" s="116"/>
      <c r="G148" s="93"/>
      <c r="H148" s="93"/>
      <c r="I148" s="93"/>
      <c r="J148" s="93"/>
      <c r="K148" s="94">
        <f>PC[[#This Row],[Verified Arrears]]+PC[[#This Row],[Counterpart Funding requirements]]+PC[[#This Row],[Cash Required for Contractual Commitments (value next FY)]]+PC[[#This Row],[Non contractual commitments]]</f>
        <v>0</v>
      </c>
      <c r="L148" s="93"/>
      <c r="M148" s="93"/>
      <c r="N148" s="93"/>
      <c r="O148" s="93"/>
      <c r="P148" s="93"/>
    </row>
    <row r="149" spans="1:16" ht="21" x14ac:dyDescent="0.45">
      <c r="A149" s="116"/>
      <c r="B149" s="89"/>
      <c r="C149" s="116"/>
      <c r="D149" s="116"/>
      <c r="E149" s="116"/>
      <c r="F149" s="116"/>
      <c r="G149" s="93"/>
      <c r="H149" s="93"/>
      <c r="I149" s="93"/>
      <c r="J149" s="93"/>
      <c r="K149" s="94">
        <f>PC[[#This Row],[Verified Arrears]]+PC[[#This Row],[Counterpart Funding requirements]]+PC[[#This Row],[Cash Required for Contractual Commitments (value next FY)]]+PC[[#This Row],[Non contractual commitments]]</f>
        <v>0</v>
      </c>
      <c r="L149" s="93"/>
      <c r="M149" s="93"/>
      <c r="N149" s="93"/>
      <c r="O149" s="93"/>
      <c r="P149" s="93"/>
    </row>
    <row r="150" spans="1:16" ht="21" x14ac:dyDescent="0.45">
      <c r="A150" s="116"/>
      <c r="B150" s="89"/>
      <c r="C150" s="116"/>
      <c r="D150" s="116"/>
      <c r="E150" s="116"/>
      <c r="F150" s="116"/>
      <c r="G150" s="93"/>
      <c r="H150" s="93"/>
      <c r="I150" s="93"/>
      <c r="J150" s="93"/>
      <c r="K150" s="94">
        <f>PC[[#This Row],[Verified Arrears]]+PC[[#This Row],[Counterpart Funding requirements]]+PC[[#This Row],[Cash Required for Contractual Commitments (value next FY)]]+PC[[#This Row],[Non contractual commitments]]</f>
        <v>0</v>
      </c>
      <c r="L150" s="93"/>
      <c r="M150" s="93"/>
      <c r="N150" s="93"/>
      <c r="O150" s="93"/>
      <c r="P150" s="93"/>
    </row>
    <row r="151" spans="1:16" ht="21" x14ac:dyDescent="0.45">
      <c r="A151" s="116"/>
      <c r="B151" s="89"/>
      <c r="C151" s="116"/>
      <c r="D151" s="116"/>
      <c r="E151" s="116"/>
      <c r="F151" s="116"/>
      <c r="G151" s="93"/>
      <c r="H151" s="93"/>
      <c r="I151" s="93"/>
      <c r="J151" s="93"/>
      <c r="K151" s="94">
        <f>PC[[#This Row],[Verified Arrears]]+PC[[#This Row],[Counterpart Funding requirements]]+PC[[#This Row],[Cash Required for Contractual Commitments (value next FY)]]+PC[[#This Row],[Non contractual commitments]]</f>
        <v>0</v>
      </c>
      <c r="L151" s="93"/>
      <c r="M151" s="93"/>
      <c r="N151" s="93"/>
      <c r="O151" s="93"/>
      <c r="P151" s="93"/>
    </row>
    <row r="152" spans="1:16" ht="21" x14ac:dyDescent="0.45">
      <c r="A152" s="116"/>
      <c r="B152" s="89"/>
      <c r="C152" s="116"/>
      <c r="D152" s="116"/>
      <c r="E152" s="116"/>
      <c r="F152" s="116"/>
      <c r="G152" s="93"/>
      <c r="H152" s="93"/>
      <c r="I152" s="93"/>
      <c r="J152" s="93"/>
      <c r="K152" s="94">
        <f>PC[[#This Row],[Verified Arrears]]+PC[[#This Row],[Counterpart Funding requirements]]+PC[[#This Row],[Cash Required for Contractual Commitments (value next FY)]]+PC[[#This Row],[Non contractual commitments]]</f>
        <v>0</v>
      </c>
      <c r="L152" s="93"/>
      <c r="M152" s="93"/>
      <c r="N152" s="93"/>
      <c r="O152" s="93"/>
      <c r="P152" s="93"/>
    </row>
    <row r="153" spans="1:16" ht="21" x14ac:dyDescent="0.45">
      <c r="A153" s="116"/>
      <c r="B153" s="89"/>
      <c r="C153" s="116"/>
      <c r="D153" s="116"/>
      <c r="E153" s="116"/>
      <c r="F153" s="116"/>
      <c r="G153" s="93"/>
      <c r="H153" s="93"/>
      <c r="I153" s="93"/>
      <c r="J153" s="93"/>
      <c r="K153" s="94">
        <f>PC[[#This Row],[Verified Arrears]]+PC[[#This Row],[Counterpart Funding requirements]]+PC[[#This Row],[Cash Required for Contractual Commitments (value next FY)]]+PC[[#This Row],[Non contractual commitments]]</f>
        <v>0</v>
      </c>
      <c r="L153" s="93"/>
      <c r="M153" s="93"/>
      <c r="N153" s="93"/>
      <c r="O153" s="93"/>
      <c r="P153" s="93"/>
    </row>
    <row r="154" spans="1:16" ht="21" x14ac:dyDescent="0.45">
      <c r="A154" s="116"/>
      <c r="B154" s="89"/>
      <c r="C154" s="116"/>
      <c r="D154" s="116"/>
      <c r="E154" s="116"/>
      <c r="F154" s="116"/>
      <c r="G154" s="93"/>
      <c r="H154" s="93"/>
      <c r="I154" s="93"/>
      <c r="J154" s="93"/>
      <c r="K154" s="94">
        <f>PC[[#This Row],[Verified Arrears]]+PC[[#This Row],[Counterpart Funding requirements]]+PC[[#This Row],[Cash Required for Contractual Commitments (value next FY)]]+PC[[#This Row],[Non contractual commitments]]</f>
        <v>0</v>
      </c>
      <c r="L154" s="93"/>
      <c r="M154" s="93"/>
      <c r="N154" s="93"/>
      <c r="O154" s="93"/>
      <c r="P154" s="93"/>
    </row>
    <row r="155" spans="1:16" ht="21" x14ac:dyDescent="0.45">
      <c r="A155" s="116"/>
      <c r="B155" s="89"/>
      <c r="C155" s="116"/>
      <c r="D155" s="116"/>
      <c r="E155" s="116"/>
      <c r="F155" s="116"/>
      <c r="G155" s="93"/>
      <c r="H155" s="93"/>
      <c r="I155" s="93"/>
      <c r="J155" s="93"/>
      <c r="K155" s="94">
        <f>PC[[#This Row],[Verified Arrears]]+PC[[#This Row],[Counterpart Funding requirements]]+PC[[#This Row],[Cash Required for Contractual Commitments (value next FY)]]+PC[[#This Row],[Non contractual commitments]]</f>
        <v>0</v>
      </c>
      <c r="L155" s="93"/>
      <c r="M155" s="93"/>
      <c r="N155" s="93"/>
      <c r="O155" s="93"/>
      <c r="P155" s="93"/>
    </row>
    <row r="156" spans="1:16" ht="21" x14ac:dyDescent="0.45">
      <c r="A156" s="116"/>
      <c r="B156" s="89"/>
      <c r="C156" s="116"/>
      <c r="D156" s="116"/>
      <c r="E156" s="116"/>
      <c r="F156" s="116"/>
      <c r="G156" s="93"/>
      <c r="H156" s="93"/>
      <c r="I156" s="93"/>
      <c r="J156" s="93"/>
      <c r="K156" s="94">
        <f>PC[[#This Row],[Verified Arrears]]+PC[[#This Row],[Counterpart Funding requirements]]+PC[[#This Row],[Cash Required for Contractual Commitments (value next FY)]]+PC[[#This Row],[Non contractual commitments]]</f>
        <v>0</v>
      </c>
      <c r="L156" s="93"/>
      <c r="M156" s="93"/>
      <c r="N156" s="93"/>
      <c r="O156" s="93"/>
      <c r="P156" s="93"/>
    </row>
    <row r="157" spans="1:16" ht="21" x14ac:dyDescent="0.45">
      <c r="A157" s="116"/>
      <c r="B157" s="89"/>
      <c r="C157" s="116"/>
      <c r="D157" s="116"/>
      <c r="E157" s="116"/>
      <c r="F157" s="116"/>
      <c r="G157" s="93"/>
      <c r="H157" s="93"/>
      <c r="I157" s="93"/>
      <c r="J157" s="93"/>
      <c r="K157" s="94">
        <f>PC[[#This Row],[Verified Arrears]]+PC[[#This Row],[Counterpart Funding requirements]]+PC[[#This Row],[Cash Required for Contractual Commitments (value next FY)]]+PC[[#This Row],[Non contractual commitments]]</f>
        <v>0</v>
      </c>
      <c r="L157" s="93"/>
      <c r="M157" s="93"/>
      <c r="N157" s="93"/>
      <c r="O157" s="93"/>
      <c r="P157" s="93"/>
    </row>
    <row r="158" spans="1:16" ht="21" x14ac:dyDescent="0.45">
      <c r="A158" s="116"/>
      <c r="B158" s="89"/>
      <c r="C158" s="116"/>
      <c r="D158" s="116"/>
      <c r="E158" s="116"/>
      <c r="F158" s="116"/>
      <c r="G158" s="93"/>
      <c r="H158" s="93"/>
      <c r="I158" s="93"/>
      <c r="J158" s="93"/>
      <c r="K158" s="94">
        <f>PC[[#This Row],[Verified Arrears]]+PC[[#This Row],[Counterpart Funding requirements]]+PC[[#This Row],[Cash Required for Contractual Commitments (value next FY)]]+PC[[#This Row],[Non contractual commitments]]</f>
        <v>0</v>
      </c>
      <c r="L158" s="93"/>
      <c r="M158" s="93"/>
      <c r="N158" s="93"/>
      <c r="O158" s="93"/>
      <c r="P158" s="93"/>
    </row>
    <row r="159" spans="1:16" ht="21" x14ac:dyDescent="0.45">
      <c r="A159" s="116"/>
      <c r="B159" s="89"/>
      <c r="C159" s="116"/>
      <c r="D159" s="116"/>
      <c r="E159" s="116"/>
      <c r="F159" s="116"/>
      <c r="G159" s="93"/>
      <c r="H159" s="93"/>
      <c r="I159" s="93"/>
      <c r="J159" s="93"/>
      <c r="K159" s="94">
        <f>PC[[#This Row],[Verified Arrears]]+PC[[#This Row],[Counterpart Funding requirements]]+PC[[#This Row],[Cash Required for Contractual Commitments (value next FY)]]+PC[[#This Row],[Non contractual commitments]]</f>
        <v>0</v>
      </c>
      <c r="L159" s="93"/>
      <c r="M159" s="93"/>
      <c r="N159" s="93"/>
      <c r="O159" s="93"/>
      <c r="P159" s="93"/>
    </row>
    <row r="160" spans="1:16" ht="21" x14ac:dyDescent="0.45">
      <c r="A160" s="116"/>
      <c r="B160" s="89"/>
      <c r="C160" s="116"/>
      <c r="D160" s="116"/>
      <c r="E160" s="116"/>
      <c r="F160" s="116"/>
      <c r="G160" s="93"/>
      <c r="H160" s="93"/>
      <c r="I160" s="93"/>
      <c r="J160" s="93"/>
      <c r="K160" s="94">
        <f>PC[[#This Row],[Verified Arrears]]+PC[[#This Row],[Counterpart Funding requirements]]+PC[[#This Row],[Cash Required for Contractual Commitments (value next FY)]]+PC[[#This Row],[Non contractual commitments]]</f>
        <v>0</v>
      </c>
      <c r="L160" s="93"/>
      <c r="M160" s="93"/>
      <c r="N160" s="93"/>
      <c r="O160" s="93"/>
      <c r="P160" s="93"/>
    </row>
    <row r="161" spans="1:16" ht="21" x14ac:dyDescent="0.45">
      <c r="A161" s="116"/>
      <c r="B161" s="89"/>
      <c r="C161" s="116"/>
      <c r="D161" s="116"/>
      <c r="E161" s="116"/>
      <c r="F161" s="116"/>
      <c r="G161" s="93"/>
      <c r="H161" s="93"/>
      <c r="I161" s="93"/>
      <c r="J161" s="93"/>
      <c r="K161" s="94">
        <f>PC[[#This Row],[Verified Arrears]]+PC[[#This Row],[Counterpart Funding requirements]]+PC[[#This Row],[Cash Required for Contractual Commitments (value next FY)]]+PC[[#This Row],[Non contractual commitments]]</f>
        <v>0</v>
      </c>
      <c r="L161" s="93"/>
      <c r="M161" s="93"/>
      <c r="N161" s="93"/>
      <c r="O161" s="93"/>
      <c r="P161" s="93"/>
    </row>
    <row r="162" spans="1:16" ht="21" x14ac:dyDescent="0.45">
      <c r="A162" s="116"/>
      <c r="B162" s="89"/>
      <c r="C162" s="116"/>
      <c r="D162" s="116"/>
      <c r="E162" s="116"/>
      <c r="F162" s="116"/>
      <c r="G162" s="93"/>
      <c r="H162" s="93"/>
      <c r="I162" s="93"/>
      <c r="J162" s="93"/>
      <c r="K162" s="94">
        <f>PC[[#This Row],[Verified Arrears]]+PC[[#This Row],[Counterpart Funding requirements]]+PC[[#This Row],[Cash Required for Contractual Commitments (value next FY)]]+PC[[#This Row],[Non contractual commitments]]</f>
        <v>0</v>
      </c>
      <c r="L162" s="93"/>
      <c r="M162" s="93"/>
      <c r="N162" s="93"/>
      <c r="O162" s="93"/>
      <c r="P162" s="93"/>
    </row>
    <row r="163" spans="1:16" ht="21" x14ac:dyDescent="0.45">
      <c r="A163" s="116"/>
      <c r="B163" s="89"/>
      <c r="C163" s="116"/>
      <c r="D163" s="116"/>
      <c r="E163" s="116"/>
      <c r="F163" s="116"/>
      <c r="G163" s="93"/>
      <c r="H163" s="93"/>
      <c r="I163" s="93"/>
      <c r="J163" s="93"/>
      <c r="K163" s="94">
        <f>PC[[#This Row],[Verified Arrears]]+PC[[#This Row],[Counterpart Funding requirements]]+PC[[#This Row],[Cash Required for Contractual Commitments (value next FY)]]+PC[[#This Row],[Non contractual commitments]]</f>
        <v>0</v>
      </c>
      <c r="L163" s="93"/>
      <c r="M163" s="93"/>
      <c r="N163" s="93"/>
      <c r="O163" s="93"/>
      <c r="P163" s="93"/>
    </row>
    <row r="164" spans="1:16" ht="21" x14ac:dyDescent="0.45">
      <c r="A164" s="116"/>
      <c r="B164" s="89"/>
      <c r="C164" s="116"/>
      <c r="D164" s="116"/>
      <c r="E164" s="116"/>
      <c r="F164" s="116"/>
      <c r="G164" s="93"/>
      <c r="H164" s="93"/>
      <c r="I164" s="93"/>
      <c r="J164" s="93"/>
      <c r="K164" s="94">
        <f>PC[[#This Row],[Verified Arrears]]+PC[[#This Row],[Counterpart Funding requirements]]+PC[[#This Row],[Cash Required for Contractual Commitments (value next FY)]]+PC[[#This Row],[Non contractual commitments]]</f>
        <v>0</v>
      </c>
      <c r="L164" s="93"/>
      <c r="M164" s="93"/>
      <c r="N164" s="93"/>
      <c r="O164" s="93"/>
      <c r="P164" s="93"/>
    </row>
    <row r="165" spans="1:16" ht="21" x14ac:dyDescent="0.45">
      <c r="A165" s="116"/>
      <c r="B165" s="89"/>
      <c r="C165" s="116"/>
      <c r="D165" s="116"/>
      <c r="E165" s="116"/>
      <c r="F165" s="116"/>
      <c r="G165" s="93"/>
      <c r="H165" s="93"/>
      <c r="I165" s="93"/>
      <c r="J165" s="93"/>
      <c r="K165" s="94">
        <f>PC[[#This Row],[Verified Arrears]]+PC[[#This Row],[Counterpart Funding requirements]]+PC[[#This Row],[Cash Required for Contractual Commitments (value next FY)]]+PC[[#This Row],[Non contractual commitments]]</f>
        <v>0</v>
      </c>
      <c r="L165" s="93"/>
      <c r="M165" s="93"/>
      <c r="N165" s="93"/>
      <c r="O165" s="93"/>
      <c r="P165" s="93"/>
    </row>
    <row r="166" spans="1:16" ht="21" x14ac:dyDescent="0.45">
      <c r="A166" s="116"/>
      <c r="B166" s="89"/>
      <c r="C166" s="116"/>
      <c r="D166" s="116"/>
      <c r="E166" s="116"/>
      <c r="F166" s="116"/>
      <c r="G166" s="93"/>
      <c r="H166" s="93"/>
      <c r="I166" s="93"/>
      <c r="J166" s="93"/>
      <c r="K166" s="94">
        <f>PC[[#This Row],[Verified Arrears]]+PC[[#This Row],[Counterpart Funding requirements]]+PC[[#This Row],[Cash Required for Contractual Commitments (value next FY)]]+PC[[#This Row],[Non contractual commitments]]</f>
        <v>0</v>
      </c>
      <c r="L166" s="93"/>
      <c r="M166" s="93"/>
      <c r="N166" s="93"/>
      <c r="O166" s="93"/>
      <c r="P166" s="93"/>
    </row>
    <row r="167" spans="1:16" ht="21" x14ac:dyDescent="0.45">
      <c r="A167" s="116"/>
      <c r="B167" s="89"/>
      <c r="C167" s="116"/>
      <c r="D167" s="116"/>
      <c r="E167" s="116"/>
      <c r="F167" s="116"/>
      <c r="G167" s="93"/>
      <c r="H167" s="93"/>
      <c r="I167" s="93"/>
      <c r="J167" s="93"/>
      <c r="K167" s="94">
        <f>PC[[#This Row],[Verified Arrears]]+PC[[#This Row],[Counterpart Funding requirements]]+PC[[#This Row],[Cash Required for Contractual Commitments (value next FY)]]+PC[[#This Row],[Non contractual commitments]]</f>
        <v>0</v>
      </c>
      <c r="L167" s="93"/>
      <c r="M167" s="93"/>
      <c r="N167" s="93"/>
      <c r="O167" s="93"/>
      <c r="P167" s="93"/>
    </row>
    <row r="168" spans="1:16" ht="21" x14ac:dyDescent="0.45">
      <c r="A168" s="116"/>
      <c r="B168" s="89"/>
      <c r="C168" s="116"/>
      <c r="D168" s="116"/>
      <c r="E168" s="116"/>
      <c r="F168" s="116"/>
      <c r="G168" s="93"/>
      <c r="H168" s="93"/>
      <c r="I168" s="93"/>
      <c r="J168" s="93"/>
      <c r="K168" s="94">
        <f>PC[[#This Row],[Verified Arrears]]+PC[[#This Row],[Counterpart Funding requirements]]+PC[[#This Row],[Cash Required for Contractual Commitments (value next FY)]]+PC[[#This Row],[Non contractual commitments]]</f>
        <v>0</v>
      </c>
      <c r="L168" s="93"/>
      <c r="M168" s="93"/>
      <c r="N168" s="93"/>
      <c r="O168" s="93"/>
      <c r="P168" s="93"/>
    </row>
    <row r="169" spans="1:16" ht="21" x14ac:dyDescent="0.45">
      <c r="A169" s="116"/>
      <c r="B169" s="89"/>
      <c r="C169" s="116"/>
      <c r="D169" s="116"/>
      <c r="E169" s="116"/>
      <c r="F169" s="116"/>
      <c r="G169" s="93"/>
      <c r="H169" s="93"/>
      <c r="I169" s="93"/>
      <c r="J169" s="93"/>
      <c r="K169" s="94">
        <f>PC[[#This Row],[Verified Arrears]]+PC[[#This Row],[Counterpart Funding requirements]]+PC[[#This Row],[Cash Required for Contractual Commitments (value next FY)]]+PC[[#This Row],[Non contractual commitments]]</f>
        <v>0</v>
      </c>
      <c r="L169" s="93"/>
      <c r="M169" s="93"/>
      <c r="N169" s="93"/>
      <c r="O169" s="93"/>
      <c r="P169" s="93"/>
    </row>
    <row r="170" spans="1:16" ht="21" x14ac:dyDescent="0.45">
      <c r="A170" s="116"/>
      <c r="B170" s="89"/>
      <c r="C170" s="116"/>
      <c r="D170" s="116"/>
      <c r="E170" s="116"/>
      <c r="F170" s="116"/>
      <c r="G170" s="93"/>
      <c r="H170" s="93"/>
      <c r="I170" s="93"/>
      <c r="J170" s="93"/>
      <c r="K170" s="94">
        <f>PC[[#This Row],[Verified Arrears]]+PC[[#This Row],[Counterpart Funding requirements]]+PC[[#This Row],[Cash Required for Contractual Commitments (value next FY)]]+PC[[#This Row],[Non contractual commitments]]</f>
        <v>0</v>
      </c>
      <c r="L170" s="93"/>
      <c r="M170" s="93"/>
      <c r="N170" s="93"/>
      <c r="O170" s="93"/>
      <c r="P170" s="93"/>
    </row>
    <row r="171" spans="1:16" ht="21" x14ac:dyDescent="0.45">
      <c r="A171" s="116"/>
      <c r="B171" s="89"/>
      <c r="C171" s="116"/>
      <c r="D171" s="116"/>
      <c r="E171" s="116"/>
      <c r="F171" s="116"/>
      <c r="G171" s="93"/>
      <c r="H171" s="93"/>
      <c r="I171" s="93"/>
      <c r="J171" s="93"/>
      <c r="K171" s="94">
        <f>PC[[#This Row],[Verified Arrears]]+PC[[#This Row],[Counterpart Funding requirements]]+PC[[#This Row],[Cash Required for Contractual Commitments (value next FY)]]+PC[[#This Row],[Non contractual commitments]]</f>
        <v>0</v>
      </c>
      <c r="L171" s="93"/>
      <c r="M171" s="93"/>
      <c r="N171" s="93"/>
      <c r="O171" s="93"/>
      <c r="P171" s="93"/>
    </row>
    <row r="172" spans="1:16" ht="21" x14ac:dyDescent="0.45">
      <c r="A172" s="116"/>
      <c r="B172" s="89"/>
      <c r="C172" s="116"/>
      <c r="D172" s="116"/>
      <c r="E172" s="116"/>
      <c r="F172" s="116"/>
      <c r="G172" s="93"/>
      <c r="H172" s="93"/>
      <c r="I172" s="93"/>
      <c r="J172" s="93"/>
      <c r="K172" s="94">
        <f>PC[[#This Row],[Verified Arrears]]+PC[[#This Row],[Counterpart Funding requirements]]+PC[[#This Row],[Cash Required for Contractual Commitments (value next FY)]]+PC[[#This Row],[Non contractual commitments]]</f>
        <v>0</v>
      </c>
      <c r="L172" s="93"/>
      <c r="M172" s="93"/>
      <c r="N172" s="93"/>
      <c r="O172" s="93"/>
      <c r="P172" s="93"/>
    </row>
    <row r="173" spans="1:16" ht="21" x14ac:dyDescent="0.45">
      <c r="A173" s="116"/>
      <c r="B173" s="89"/>
      <c r="C173" s="116"/>
      <c r="D173" s="116"/>
      <c r="E173" s="116"/>
      <c r="F173" s="116"/>
      <c r="G173" s="93"/>
      <c r="H173" s="93"/>
      <c r="I173" s="93"/>
      <c r="J173" s="93"/>
      <c r="K173" s="94">
        <f>PC[[#This Row],[Verified Arrears]]+PC[[#This Row],[Counterpart Funding requirements]]+PC[[#This Row],[Cash Required for Contractual Commitments (value next FY)]]+PC[[#This Row],[Non contractual commitments]]</f>
        <v>0</v>
      </c>
      <c r="L173" s="93"/>
      <c r="M173" s="93"/>
      <c r="N173" s="93"/>
      <c r="O173" s="93"/>
      <c r="P173" s="93"/>
    </row>
    <row r="174" spans="1:16" ht="21" x14ac:dyDescent="0.45">
      <c r="A174" s="116"/>
      <c r="B174" s="89"/>
      <c r="C174" s="116"/>
      <c r="D174" s="116"/>
      <c r="E174" s="116"/>
      <c r="F174" s="116"/>
      <c r="G174" s="93"/>
      <c r="H174" s="93"/>
      <c r="I174" s="93"/>
      <c r="J174" s="93"/>
      <c r="K174" s="94">
        <f>PC[[#This Row],[Verified Arrears]]+PC[[#This Row],[Counterpart Funding requirements]]+PC[[#This Row],[Cash Required for Contractual Commitments (value next FY)]]+PC[[#This Row],[Non contractual commitments]]</f>
        <v>0</v>
      </c>
      <c r="L174" s="93"/>
      <c r="M174" s="93"/>
      <c r="N174" s="93"/>
      <c r="O174" s="93"/>
      <c r="P174" s="93"/>
    </row>
    <row r="175" spans="1:16" ht="21" x14ac:dyDescent="0.45">
      <c r="A175" s="116"/>
      <c r="B175" s="89"/>
      <c r="C175" s="116"/>
      <c r="D175" s="116"/>
      <c r="E175" s="116"/>
      <c r="F175" s="116"/>
      <c r="G175" s="93"/>
      <c r="H175" s="93"/>
      <c r="I175" s="93"/>
      <c r="J175" s="93"/>
      <c r="K175" s="94">
        <f>PC[[#This Row],[Verified Arrears]]+PC[[#This Row],[Counterpart Funding requirements]]+PC[[#This Row],[Cash Required for Contractual Commitments (value next FY)]]+PC[[#This Row],[Non contractual commitments]]</f>
        <v>0</v>
      </c>
      <c r="L175" s="93"/>
      <c r="M175" s="93"/>
      <c r="N175" s="93"/>
      <c r="O175" s="93"/>
      <c r="P175" s="93"/>
    </row>
    <row r="176" spans="1:16" ht="21" x14ac:dyDescent="0.45">
      <c r="A176" s="116"/>
      <c r="B176" s="89"/>
      <c r="C176" s="116"/>
      <c r="D176" s="116"/>
      <c r="E176" s="116"/>
      <c r="F176" s="116"/>
      <c r="G176" s="93"/>
      <c r="H176" s="93"/>
      <c r="I176" s="93"/>
      <c r="J176" s="93"/>
      <c r="K176" s="94">
        <f>PC[[#This Row],[Verified Arrears]]+PC[[#This Row],[Counterpart Funding requirements]]+PC[[#This Row],[Cash Required for Contractual Commitments (value next FY)]]+PC[[#This Row],[Non contractual commitments]]</f>
        <v>0</v>
      </c>
      <c r="L176" s="93"/>
      <c r="M176" s="93"/>
      <c r="N176" s="93"/>
      <c r="O176" s="93"/>
      <c r="P176" s="93"/>
    </row>
    <row r="177" spans="1:16" ht="21" x14ac:dyDescent="0.45">
      <c r="A177" s="116"/>
      <c r="B177" s="89"/>
      <c r="C177" s="116"/>
      <c r="D177" s="116"/>
      <c r="E177" s="116"/>
      <c r="F177" s="116"/>
      <c r="G177" s="93"/>
      <c r="H177" s="93"/>
      <c r="I177" s="93"/>
      <c r="J177" s="93"/>
      <c r="K177" s="94">
        <f>PC[[#This Row],[Verified Arrears]]+PC[[#This Row],[Counterpart Funding requirements]]+PC[[#This Row],[Cash Required for Contractual Commitments (value next FY)]]+PC[[#This Row],[Non contractual commitments]]</f>
        <v>0</v>
      </c>
      <c r="L177" s="93"/>
      <c r="M177" s="93"/>
      <c r="N177" s="93"/>
      <c r="O177" s="93"/>
      <c r="P177" s="93"/>
    </row>
    <row r="178" spans="1:16" ht="21" x14ac:dyDescent="0.45">
      <c r="A178" s="116"/>
      <c r="B178" s="89"/>
      <c r="C178" s="116"/>
      <c r="D178" s="116"/>
      <c r="E178" s="116"/>
      <c r="F178" s="116"/>
      <c r="G178" s="93"/>
      <c r="H178" s="93"/>
      <c r="I178" s="93"/>
      <c r="J178" s="93"/>
      <c r="K178" s="94">
        <f>PC[[#This Row],[Verified Arrears]]+PC[[#This Row],[Counterpart Funding requirements]]+PC[[#This Row],[Cash Required for Contractual Commitments (value next FY)]]+PC[[#This Row],[Non contractual commitments]]</f>
        <v>0</v>
      </c>
      <c r="L178" s="93"/>
      <c r="M178" s="93"/>
      <c r="N178" s="93"/>
      <c r="O178" s="93"/>
      <c r="P178" s="93"/>
    </row>
    <row r="179" spans="1:16" ht="21" x14ac:dyDescent="0.45">
      <c r="A179" s="116"/>
      <c r="B179" s="89"/>
      <c r="C179" s="116"/>
      <c r="D179" s="116"/>
      <c r="E179" s="116"/>
      <c r="F179" s="116"/>
      <c r="G179" s="93"/>
      <c r="H179" s="93"/>
      <c r="I179" s="93"/>
      <c r="J179" s="93"/>
      <c r="K179" s="94">
        <f>PC[[#This Row],[Verified Arrears]]+PC[[#This Row],[Counterpart Funding requirements]]+PC[[#This Row],[Cash Required for Contractual Commitments (value next FY)]]+PC[[#This Row],[Non contractual commitments]]</f>
        <v>0</v>
      </c>
      <c r="L179" s="93"/>
      <c r="M179" s="93"/>
      <c r="N179" s="93"/>
      <c r="O179" s="93"/>
      <c r="P179" s="93"/>
    </row>
    <row r="180" spans="1:16" ht="21" x14ac:dyDescent="0.45">
      <c r="A180" s="116"/>
      <c r="B180" s="89"/>
      <c r="C180" s="116"/>
      <c r="D180" s="116"/>
      <c r="E180" s="116"/>
      <c r="F180" s="116"/>
      <c r="G180" s="93"/>
      <c r="H180" s="93"/>
      <c r="I180" s="93"/>
      <c r="J180" s="93"/>
      <c r="K180" s="94">
        <f>PC[[#This Row],[Verified Arrears]]+PC[[#This Row],[Counterpart Funding requirements]]+PC[[#This Row],[Cash Required for Contractual Commitments (value next FY)]]+PC[[#This Row],[Non contractual commitments]]</f>
        <v>0</v>
      </c>
      <c r="L180" s="93"/>
      <c r="M180" s="93"/>
      <c r="N180" s="93"/>
      <c r="O180" s="93"/>
      <c r="P180" s="93"/>
    </row>
    <row r="181" spans="1:16" ht="21" x14ac:dyDescent="0.45">
      <c r="A181" s="116"/>
      <c r="B181" s="89"/>
      <c r="C181" s="116"/>
      <c r="D181" s="116"/>
      <c r="E181" s="116"/>
      <c r="F181" s="116"/>
      <c r="G181" s="93"/>
      <c r="H181" s="93"/>
      <c r="I181" s="93"/>
      <c r="J181" s="93"/>
      <c r="K181" s="94">
        <f>PC[[#This Row],[Verified Arrears]]+PC[[#This Row],[Counterpart Funding requirements]]+PC[[#This Row],[Cash Required for Contractual Commitments (value next FY)]]+PC[[#This Row],[Non contractual commitments]]</f>
        <v>0</v>
      </c>
      <c r="L181" s="93"/>
      <c r="M181" s="93"/>
      <c r="N181" s="93"/>
      <c r="O181" s="93"/>
      <c r="P181" s="93"/>
    </row>
    <row r="182" spans="1:16" ht="21" x14ac:dyDescent="0.45">
      <c r="A182" s="116"/>
      <c r="B182" s="89"/>
      <c r="C182" s="116"/>
      <c r="D182" s="116"/>
      <c r="E182" s="116"/>
      <c r="F182" s="116"/>
      <c r="G182" s="93"/>
      <c r="H182" s="93"/>
      <c r="I182" s="93"/>
      <c r="J182" s="93"/>
      <c r="K182" s="94">
        <f>PC[[#This Row],[Verified Arrears]]+PC[[#This Row],[Counterpart Funding requirements]]+PC[[#This Row],[Cash Required for Contractual Commitments (value next FY)]]+PC[[#This Row],[Non contractual commitments]]</f>
        <v>0</v>
      </c>
      <c r="L182" s="93"/>
      <c r="M182" s="93"/>
      <c r="N182" s="93"/>
      <c r="O182" s="93"/>
      <c r="P182" s="93"/>
    </row>
    <row r="183" spans="1:16" ht="21" x14ac:dyDescent="0.45">
      <c r="A183" s="116"/>
      <c r="B183" s="89"/>
      <c r="C183" s="116"/>
      <c r="D183" s="116"/>
      <c r="E183" s="116"/>
      <c r="F183" s="116"/>
      <c r="G183" s="93"/>
      <c r="H183" s="93"/>
      <c r="I183" s="93"/>
      <c r="J183" s="93"/>
      <c r="K183" s="94">
        <f>PC[[#This Row],[Verified Arrears]]+PC[[#This Row],[Counterpart Funding requirements]]+PC[[#This Row],[Cash Required for Contractual Commitments (value next FY)]]+PC[[#This Row],[Non contractual commitments]]</f>
        <v>0</v>
      </c>
      <c r="L183" s="93"/>
      <c r="M183" s="93"/>
      <c r="N183" s="93"/>
      <c r="O183" s="93"/>
      <c r="P183" s="93"/>
    </row>
    <row r="184" spans="1:16" ht="21" x14ac:dyDescent="0.45">
      <c r="A184" s="116"/>
      <c r="B184" s="89"/>
      <c r="C184" s="116"/>
      <c r="D184" s="116"/>
      <c r="E184" s="116"/>
      <c r="F184" s="116"/>
      <c r="G184" s="93"/>
      <c r="H184" s="93"/>
      <c r="I184" s="93"/>
      <c r="J184" s="93"/>
      <c r="K184" s="94">
        <f>PC[[#This Row],[Verified Arrears]]+PC[[#This Row],[Counterpart Funding requirements]]+PC[[#This Row],[Cash Required for Contractual Commitments (value next FY)]]+PC[[#This Row],[Non contractual commitments]]</f>
        <v>0</v>
      </c>
      <c r="L184" s="93"/>
      <c r="M184" s="93"/>
      <c r="N184" s="93"/>
      <c r="O184" s="93"/>
      <c r="P184" s="93"/>
    </row>
    <row r="185" spans="1:16" ht="21" x14ac:dyDescent="0.45">
      <c r="A185" s="116"/>
      <c r="B185" s="89"/>
      <c r="C185" s="116"/>
      <c r="D185" s="116"/>
      <c r="E185" s="116"/>
      <c r="F185" s="116"/>
      <c r="G185" s="93"/>
      <c r="H185" s="93"/>
      <c r="I185" s="93"/>
      <c r="J185" s="93"/>
      <c r="K185" s="94">
        <f>PC[[#This Row],[Verified Arrears]]+PC[[#This Row],[Counterpart Funding requirements]]+PC[[#This Row],[Cash Required for Contractual Commitments (value next FY)]]+PC[[#This Row],[Non contractual commitments]]</f>
        <v>0</v>
      </c>
      <c r="L185" s="93"/>
      <c r="M185" s="93"/>
      <c r="N185" s="93"/>
      <c r="O185" s="93"/>
      <c r="P185" s="93"/>
    </row>
    <row r="186" spans="1:16" ht="21" x14ac:dyDescent="0.45">
      <c r="A186" s="116"/>
      <c r="B186" s="89"/>
      <c r="C186" s="116"/>
      <c r="D186" s="116"/>
      <c r="E186" s="116"/>
      <c r="F186" s="116"/>
      <c r="G186" s="93"/>
      <c r="H186" s="93"/>
      <c r="I186" s="93"/>
      <c r="J186" s="93"/>
      <c r="K186" s="94">
        <f>PC[[#This Row],[Verified Arrears]]+PC[[#This Row],[Counterpart Funding requirements]]+PC[[#This Row],[Cash Required for Contractual Commitments (value next FY)]]+PC[[#This Row],[Non contractual commitments]]</f>
        <v>0</v>
      </c>
      <c r="L186" s="93"/>
      <c r="M186" s="93"/>
      <c r="N186" s="93"/>
      <c r="O186" s="93"/>
      <c r="P186" s="93"/>
    </row>
    <row r="187" spans="1:16" ht="21" x14ac:dyDescent="0.45">
      <c r="A187" s="116"/>
      <c r="B187" s="89"/>
      <c r="C187" s="116"/>
      <c r="D187" s="116"/>
      <c r="E187" s="116"/>
      <c r="F187" s="116"/>
      <c r="G187" s="93"/>
      <c r="H187" s="93"/>
      <c r="I187" s="93"/>
      <c r="J187" s="93"/>
      <c r="K187" s="94">
        <f>PC[[#This Row],[Verified Arrears]]+PC[[#This Row],[Counterpart Funding requirements]]+PC[[#This Row],[Cash Required for Contractual Commitments (value next FY)]]+PC[[#This Row],[Non contractual commitments]]</f>
        <v>0</v>
      </c>
      <c r="L187" s="93"/>
      <c r="M187" s="93"/>
      <c r="N187" s="93"/>
      <c r="O187" s="93"/>
      <c r="P187" s="93"/>
    </row>
    <row r="188" spans="1:16" ht="21" x14ac:dyDescent="0.45">
      <c r="A188" s="116"/>
      <c r="B188" s="89"/>
      <c r="C188" s="116"/>
      <c r="D188" s="116"/>
      <c r="E188" s="116"/>
      <c r="F188" s="116"/>
      <c r="G188" s="93"/>
      <c r="H188" s="93"/>
      <c r="I188" s="93"/>
      <c r="J188" s="93"/>
      <c r="K188" s="94">
        <f>PC[[#This Row],[Verified Arrears]]+PC[[#This Row],[Counterpart Funding requirements]]+PC[[#This Row],[Cash Required for Contractual Commitments (value next FY)]]+PC[[#This Row],[Non contractual commitments]]</f>
        <v>0</v>
      </c>
      <c r="L188" s="93"/>
      <c r="M188" s="93"/>
      <c r="N188" s="93"/>
      <c r="O188" s="93"/>
      <c r="P188" s="93"/>
    </row>
    <row r="189" spans="1:16" ht="21" x14ac:dyDescent="0.45">
      <c r="A189" s="116"/>
      <c r="B189" s="89"/>
      <c r="C189" s="116"/>
      <c r="D189" s="116"/>
      <c r="E189" s="116"/>
      <c r="F189" s="116"/>
      <c r="G189" s="93"/>
      <c r="H189" s="93"/>
      <c r="I189" s="93"/>
      <c r="J189" s="93"/>
      <c r="K189" s="94">
        <f>PC[[#This Row],[Verified Arrears]]+PC[[#This Row],[Counterpart Funding requirements]]+PC[[#This Row],[Cash Required for Contractual Commitments (value next FY)]]+PC[[#This Row],[Non contractual commitments]]</f>
        <v>0</v>
      </c>
      <c r="L189" s="93"/>
      <c r="M189" s="93"/>
      <c r="N189" s="93"/>
      <c r="O189" s="93"/>
      <c r="P189" s="93"/>
    </row>
    <row r="190" spans="1:16" ht="21" x14ac:dyDescent="0.45">
      <c r="A190" s="116"/>
      <c r="B190" s="89"/>
      <c r="C190" s="116"/>
      <c r="D190" s="116"/>
      <c r="E190" s="116"/>
      <c r="F190" s="116"/>
      <c r="G190" s="93"/>
      <c r="H190" s="93"/>
      <c r="I190" s="93"/>
      <c r="J190" s="93"/>
      <c r="K190" s="94">
        <f>PC[[#This Row],[Verified Arrears]]+PC[[#This Row],[Counterpart Funding requirements]]+PC[[#This Row],[Cash Required for Contractual Commitments (value next FY)]]+PC[[#This Row],[Non contractual commitments]]</f>
        <v>0</v>
      </c>
      <c r="L190" s="93"/>
      <c r="M190" s="93"/>
      <c r="N190" s="93"/>
      <c r="O190" s="93"/>
      <c r="P190" s="93"/>
    </row>
    <row r="191" spans="1:16" ht="21" x14ac:dyDescent="0.45">
      <c r="A191" s="116"/>
      <c r="B191" s="89"/>
      <c r="C191" s="116"/>
      <c r="D191" s="116"/>
      <c r="E191" s="116"/>
      <c r="F191" s="116"/>
      <c r="G191" s="93"/>
      <c r="H191" s="93"/>
      <c r="I191" s="93"/>
      <c r="J191" s="93"/>
      <c r="K191" s="94">
        <f>PC[[#This Row],[Verified Arrears]]+PC[[#This Row],[Counterpart Funding requirements]]+PC[[#This Row],[Cash Required for Contractual Commitments (value next FY)]]+PC[[#This Row],[Non contractual commitments]]</f>
        <v>0</v>
      </c>
      <c r="L191" s="93"/>
      <c r="M191" s="93"/>
      <c r="N191" s="93"/>
      <c r="O191" s="93"/>
      <c r="P191" s="93"/>
    </row>
    <row r="192" spans="1:16" ht="21" x14ac:dyDescent="0.45">
      <c r="A192" s="116"/>
      <c r="B192" s="89"/>
      <c r="C192" s="116"/>
      <c r="D192" s="116"/>
      <c r="E192" s="116"/>
      <c r="F192" s="116"/>
      <c r="G192" s="93"/>
      <c r="H192" s="93"/>
      <c r="I192" s="93"/>
      <c r="J192" s="93"/>
      <c r="K192" s="94">
        <f>PC[[#This Row],[Verified Arrears]]+PC[[#This Row],[Counterpart Funding requirements]]+PC[[#This Row],[Cash Required for Contractual Commitments (value next FY)]]+PC[[#This Row],[Non contractual commitments]]</f>
        <v>0</v>
      </c>
      <c r="L192" s="93"/>
      <c r="M192" s="93"/>
      <c r="N192" s="93"/>
      <c r="O192" s="93"/>
      <c r="P192" s="93"/>
    </row>
    <row r="193" spans="1:16" ht="21" x14ac:dyDescent="0.45">
      <c r="A193" s="116"/>
      <c r="B193" s="89"/>
      <c r="C193" s="116"/>
      <c r="D193" s="116"/>
      <c r="E193" s="116"/>
      <c r="F193" s="116"/>
      <c r="G193" s="93"/>
      <c r="H193" s="93"/>
      <c r="I193" s="93"/>
      <c r="J193" s="93"/>
      <c r="K193" s="94">
        <f>PC[[#This Row],[Verified Arrears]]+PC[[#This Row],[Counterpart Funding requirements]]+PC[[#This Row],[Cash Required for Contractual Commitments (value next FY)]]+PC[[#This Row],[Non contractual commitments]]</f>
        <v>0</v>
      </c>
      <c r="L193" s="93"/>
      <c r="M193" s="93"/>
      <c r="N193" s="93"/>
      <c r="O193" s="93"/>
      <c r="P193" s="93"/>
    </row>
    <row r="194" spans="1:16" ht="21" x14ac:dyDescent="0.45">
      <c r="A194" s="116"/>
      <c r="B194" s="89"/>
      <c r="C194" s="116"/>
      <c r="D194" s="116"/>
      <c r="E194" s="116"/>
      <c r="F194" s="116"/>
      <c r="G194" s="93"/>
      <c r="H194" s="93"/>
      <c r="I194" s="93"/>
      <c r="J194" s="93"/>
      <c r="K194" s="94">
        <f>PC[[#This Row],[Verified Arrears]]+PC[[#This Row],[Counterpart Funding requirements]]+PC[[#This Row],[Cash Required for Contractual Commitments (value next FY)]]+PC[[#This Row],[Non contractual commitments]]</f>
        <v>0</v>
      </c>
      <c r="L194" s="93"/>
      <c r="M194" s="93"/>
      <c r="N194" s="93"/>
      <c r="O194" s="93"/>
      <c r="P194" s="93"/>
    </row>
    <row r="195" spans="1:16" ht="21" x14ac:dyDescent="0.45">
      <c r="A195" s="116"/>
      <c r="B195" s="89"/>
      <c r="C195" s="116"/>
      <c r="D195" s="116"/>
      <c r="E195" s="116"/>
      <c r="F195" s="116"/>
      <c r="G195" s="93"/>
      <c r="H195" s="93"/>
      <c r="I195" s="93"/>
      <c r="J195" s="93"/>
      <c r="K195" s="94">
        <f>PC[[#This Row],[Verified Arrears]]+PC[[#This Row],[Counterpart Funding requirements]]+PC[[#This Row],[Cash Required for Contractual Commitments (value next FY)]]+PC[[#This Row],[Non contractual commitments]]</f>
        <v>0</v>
      </c>
      <c r="L195" s="93"/>
      <c r="M195" s="93"/>
      <c r="N195" s="93"/>
      <c r="O195" s="93"/>
      <c r="P195" s="93"/>
    </row>
    <row r="196" spans="1:16" ht="21" x14ac:dyDescent="0.45">
      <c r="A196" s="116"/>
      <c r="B196" s="89"/>
      <c r="C196" s="116"/>
      <c r="D196" s="116"/>
      <c r="E196" s="116"/>
      <c r="F196" s="116"/>
      <c r="G196" s="93"/>
      <c r="H196" s="93"/>
      <c r="I196" s="93"/>
      <c r="J196" s="93"/>
      <c r="K196" s="94">
        <f>PC[[#This Row],[Verified Arrears]]+PC[[#This Row],[Counterpart Funding requirements]]+PC[[#This Row],[Cash Required for Contractual Commitments (value next FY)]]+PC[[#This Row],[Non contractual commitments]]</f>
        <v>0</v>
      </c>
      <c r="L196" s="93"/>
      <c r="M196" s="93"/>
      <c r="N196" s="93"/>
      <c r="O196" s="93"/>
      <c r="P196" s="93"/>
    </row>
    <row r="197" spans="1:16" ht="21" x14ac:dyDescent="0.45">
      <c r="A197" s="116"/>
      <c r="B197" s="89"/>
      <c r="C197" s="116"/>
      <c r="D197" s="116"/>
      <c r="E197" s="116"/>
      <c r="F197" s="116"/>
      <c r="G197" s="93"/>
      <c r="H197" s="93"/>
      <c r="I197" s="93"/>
      <c r="J197" s="93"/>
      <c r="K197" s="94">
        <f>PC[[#This Row],[Verified Arrears]]+PC[[#This Row],[Counterpart Funding requirements]]+PC[[#This Row],[Cash Required for Contractual Commitments (value next FY)]]+PC[[#This Row],[Non contractual commitments]]</f>
        <v>0</v>
      </c>
      <c r="L197" s="93"/>
      <c r="M197" s="93"/>
      <c r="N197" s="93"/>
      <c r="O197" s="93"/>
      <c r="P197" s="93"/>
    </row>
    <row r="198" spans="1:16" ht="21" x14ac:dyDescent="0.45">
      <c r="A198" s="116"/>
      <c r="B198" s="89"/>
      <c r="C198" s="116"/>
      <c r="D198" s="116"/>
      <c r="E198" s="116"/>
      <c r="F198" s="116"/>
      <c r="G198" s="93"/>
      <c r="H198" s="93"/>
      <c r="I198" s="93"/>
      <c r="J198" s="93"/>
      <c r="K198" s="94">
        <f>PC[[#This Row],[Verified Arrears]]+PC[[#This Row],[Counterpart Funding requirements]]+PC[[#This Row],[Cash Required for Contractual Commitments (value next FY)]]+PC[[#This Row],[Non contractual commitments]]</f>
        <v>0</v>
      </c>
      <c r="L198" s="93"/>
      <c r="M198" s="93"/>
      <c r="N198" s="93"/>
      <c r="O198" s="93"/>
      <c r="P198" s="93"/>
    </row>
    <row r="199" spans="1:16" ht="21" x14ac:dyDescent="0.45">
      <c r="A199" s="116"/>
      <c r="B199" s="89"/>
      <c r="C199" s="116"/>
      <c r="D199" s="116"/>
      <c r="E199" s="116"/>
      <c r="F199" s="116"/>
      <c r="G199" s="93"/>
      <c r="H199" s="93"/>
      <c r="I199" s="93"/>
      <c r="J199" s="93"/>
      <c r="K199" s="94">
        <f>PC[[#This Row],[Verified Arrears]]+PC[[#This Row],[Counterpart Funding requirements]]+PC[[#This Row],[Cash Required for Contractual Commitments (value next FY)]]+PC[[#This Row],[Non contractual commitments]]</f>
        <v>0</v>
      </c>
      <c r="L199" s="93"/>
      <c r="M199" s="93"/>
      <c r="N199" s="93"/>
      <c r="O199" s="93"/>
      <c r="P199" s="93"/>
    </row>
    <row r="200" spans="1:16" ht="21" x14ac:dyDescent="0.45">
      <c r="A200" s="116"/>
      <c r="B200" s="89"/>
      <c r="C200" s="116"/>
      <c r="D200" s="116"/>
      <c r="E200" s="116"/>
      <c r="F200" s="116"/>
      <c r="G200" s="93"/>
      <c r="H200" s="93"/>
      <c r="I200" s="93"/>
      <c r="J200" s="93"/>
      <c r="K200" s="94">
        <f>PC[[#This Row],[Verified Arrears]]+PC[[#This Row],[Counterpart Funding requirements]]+PC[[#This Row],[Cash Required for Contractual Commitments (value next FY)]]+PC[[#This Row],[Non contractual commitments]]</f>
        <v>0</v>
      </c>
      <c r="L200" s="93"/>
      <c r="M200" s="93"/>
      <c r="N200" s="93"/>
      <c r="O200" s="93"/>
      <c r="P200" s="93"/>
    </row>
    <row r="201" spans="1:16" ht="21" x14ac:dyDescent="0.45">
      <c r="A201" s="116"/>
      <c r="B201" s="89"/>
      <c r="C201" s="116"/>
      <c r="D201" s="116"/>
      <c r="E201" s="116"/>
      <c r="F201" s="116"/>
      <c r="G201" s="93"/>
      <c r="H201" s="93"/>
      <c r="I201" s="93"/>
      <c r="J201" s="93"/>
      <c r="K201" s="94">
        <f>PC[[#This Row],[Verified Arrears]]+PC[[#This Row],[Counterpart Funding requirements]]+PC[[#This Row],[Cash Required for Contractual Commitments (value next FY)]]+PC[[#This Row],[Non contractual commitments]]</f>
        <v>0</v>
      </c>
      <c r="L201" s="93"/>
      <c r="M201" s="93"/>
      <c r="N201" s="93"/>
      <c r="O201" s="93"/>
      <c r="P201" s="93"/>
    </row>
    <row r="202" spans="1:16" ht="21" x14ac:dyDescent="0.45">
      <c r="A202" s="116"/>
      <c r="B202" s="89"/>
      <c r="C202" s="116"/>
      <c r="D202" s="116"/>
      <c r="E202" s="116"/>
      <c r="F202" s="116"/>
      <c r="G202" s="93"/>
      <c r="H202" s="93"/>
      <c r="I202" s="93"/>
      <c r="J202" s="93"/>
      <c r="K202" s="94">
        <f>PC[[#This Row],[Verified Arrears]]+PC[[#This Row],[Counterpart Funding requirements]]+PC[[#This Row],[Cash Required for Contractual Commitments (value next FY)]]+PC[[#This Row],[Non contractual commitments]]</f>
        <v>0</v>
      </c>
      <c r="L202" s="93"/>
      <c r="M202" s="93"/>
      <c r="N202" s="93"/>
      <c r="O202" s="93"/>
      <c r="P202" s="93"/>
    </row>
    <row r="203" spans="1:16" ht="21" x14ac:dyDescent="0.45">
      <c r="A203" s="116"/>
      <c r="B203" s="89"/>
      <c r="C203" s="116"/>
      <c r="D203" s="116"/>
      <c r="E203" s="116"/>
      <c r="F203" s="116"/>
      <c r="G203" s="93"/>
      <c r="H203" s="93"/>
      <c r="I203" s="93"/>
      <c r="J203" s="93"/>
      <c r="K203" s="94">
        <f>PC[[#This Row],[Verified Arrears]]+PC[[#This Row],[Counterpart Funding requirements]]+PC[[#This Row],[Cash Required for Contractual Commitments (value next FY)]]+PC[[#This Row],[Non contractual commitments]]</f>
        <v>0</v>
      </c>
      <c r="L203" s="93"/>
      <c r="M203" s="93"/>
      <c r="N203" s="93"/>
      <c r="O203" s="93"/>
      <c r="P203" s="93"/>
    </row>
    <row r="204" spans="1:16" ht="21" x14ac:dyDescent="0.45">
      <c r="A204" s="116"/>
      <c r="B204" s="89"/>
      <c r="C204" s="116"/>
      <c r="D204" s="116"/>
      <c r="E204" s="116"/>
      <c r="F204" s="116"/>
      <c r="G204" s="93"/>
      <c r="H204" s="93"/>
      <c r="I204" s="93"/>
      <c r="J204" s="93"/>
      <c r="K204" s="94">
        <f>PC[[#This Row],[Verified Arrears]]+PC[[#This Row],[Counterpart Funding requirements]]+PC[[#This Row],[Cash Required for Contractual Commitments (value next FY)]]+PC[[#This Row],[Non contractual commitments]]</f>
        <v>0</v>
      </c>
      <c r="L204" s="93"/>
      <c r="M204" s="93"/>
      <c r="N204" s="93"/>
      <c r="O204" s="93"/>
      <c r="P204" s="93"/>
    </row>
    <row r="205" spans="1:16" ht="21" x14ac:dyDescent="0.45">
      <c r="A205" s="116"/>
      <c r="B205" s="89"/>
      <c r="C205" s="116"/>
      <c r="D205" s="116"/>
      <c r="E205" s="116"/>
      <c r="F205" s="116"/>
      <c r="G205" s="93"/>
      <c r="H205" s="93"/>
      <c r="I205" s="93"/>
      <c r="J205" s="93"/>
      <c r="K205" s="94">
        <f>PC[[#This Row],[Verified Arrears]]+PC[[#This Row],[Counterpart Funding requirements]]+PC[[#This Row],[Cash Required for Contractual Commitments (value next FY)]]+PC[[#This Row],[Non contractual commitments]]</f>
        <v>0</v>
      </c>
      <c r="L205" s="93"/>
      <c r="M205" s="93"/>
      <c r="N205" s="93"/>
      <c r="O205" s="93"/>
      <c r="P205" s="93"/>
    </row>
    <row r="206" spans="1:16" ht="21" x14ac:dyDescent="0.45">
      <c r="A206" s="116"/>
      <c r="B206" s="89"/>
      <c r="C206" s="116"/>
      <c r="D206" s="116"/>
      <c r="E206" s="116"/>
      <c r="F206" s="116"/>
      <c r="G206" s="93"/>
      <c r="H206" s="93"/>
      <c r="I206" s="93"/>
      <c r="J206" s="93"/>
      <c r="K206" s="94">
        <f>PC[[#This Row],[Verified Arrears]]+PC[[#This Row],[Counterpart Funding requirements]]+PC[[#This Row],[Cash Required for Contractual Commitments (value next FY)]]+PC[[#This Row],[Non contractual commitments]]</f>
        <v>0</v>
      </c>
      <c r="L206" s="93"/>
      <c r="M206" s="93"/>
      <c r="N206" s="93"/>
      <c r="O206" s="93"/>
      <c r="P206" s="93"/>
    </row>
    <row r="207" spans="1:16" ht="21" x14ac:dyDescent="0.45">
      <c r="A207" s="116"/>
      <c r="B207" s="89"/>
      <c r="C207" s="116"/>
      <c r="D207" s="116"/>
      <c r="E207" s="116"/>
      <c r="F207" s="116"/>
      <c r="G207" s="93"/>
      <c r="H207" s="93"/>
      <c r="I207" s="93"/>
      <c r="J207" s="93"/>
      <c r="K207" s="94">
        <f>PC[[#This Row],[Verified Arrears]]+PC[[#This Row],[Counterpart Funding requirements]]+PC[[#This Row],[Cash Required for Contractual Commitments (value next FY)]]+PC[[#This Row],[Non contractual commitments]]</f>
        <v>0</v>
      </c>
      <c r="L207" s="93"/>
      <c r="M207" s="93"/>
      <c r="N207" s="93"/>
      <c r="O207" s="93"/>
      <c r="P207" s="93"/>
    </row>
    <row r="208" spans="1:16" ht="21" x14ac:dyDescent="0.45">
      <c r="A208" s="116"/>
      <c r="B208" s="89"/>
      <c r="C208" s="116"/>
      <c r="D208" s="116"/>
      <c r="E208" s="116"/>
      <c r="F208" s="116"/>
      <c r="G208" s="93"/>
      <c r="H208" s="93"/>
      <c r="I208" s="93"/>
      <c r="J208" s="93"/>
      <c r="K208" s="94">
        <f>PC[[#This Row],[Verified Arrears]]+PC[[#This Row],[Counterpart Funding requirements]]+PC[[#This Row],[Cash Required for Contractual Commitments (value next FY)]]+PC[[#This Row],[Non contractual commitments]]</f>
        <v>0</v>
      </c>
      <c r="L208" s="93"/>
      <c r="M208" s="93"/>
      <c r="N208" s="93"/>
      <c r="O208" s="93"/>
      <c r="P208" s="93"/>
    </row>
    <row r="209" spans="1:16" ht="21" x14ac:dyDescent="0.45">
      <c r="A209" s="116"/>
      <c r="B209" s="89"/>
      <c r="C209" s="116"/>
      <c r="D209" s="116"/>
      <c r="E209" s="116"/>
      <c r="F209" s="116"/>
      <c r="G209" s="93"/>
      <c r="H209" s="93"/>
      <c r="I209" s="93"/>
      <c r="J209" s="93"/>
      <c r="K209" s="94">
        <f>PC[[#This Row],[Verified Arrears]]+PC[[#This Row],[Counterpart Funding requirements]]+PC[[#This Row],[Cash Required for Contractual Commitments (value next FY)]]+PC[[#This Row],[Non contractual commitments]]</f>
        <v>0</v>
      </c>
      <c r="L209" s="93"/>
      <c r="M209" s="93"/>
      <c r="N209" s="93"/>
      <c r="O209" s="93"/>
      <c r="P209" s="93"/>
    </row>
    <row r="210" spans="1:16" ht="21" x14ac:dyDescent="0.45">
      <c r="A210" s="116"/>
      <c r="B210" s="89"/>
      <c r="C210" s="116"/>
      <c r="D210" s="116"/>
      <c r="E210" s="116"/>
      <c r="F210" s="116"/>
      <c r="G210" s="93"/>
      <c r="H210" s="93"/>
      <c r="I210" s="93"/>
      <c r="J210" s="93"/>
      <c r="K210" s="94">
        <f>PC[[#This Row],[Verified Arrears]]+PC[[#This Row],[Counterpart Funding requirements]]+PC[[#This Row],[Cash Required for Contractual Commitments (value next FY)]]+PC[[#This Row],[Non contractual commitments]]</f>
        <v>0</v>
      </c>
      <c r="L210" s="93"/>
      <c r="M210" s="93"/>
      <c r="N210" s="93"/>
      <c r="O210" s="93"/>
      <c r="P210" s="93"/>
    </row>
    <row r="211" spans="1:16" ht="21" x14ac:dyDescent="0.45">
      <c r="A211" s="116"/>
      <c r="B211" s="89"/>
      <c r="C211" s="116"/>
      <c r="D211" s="116"/>
      <c r="E211" s="116"/>
      <c r="F211" s="116"/>
      <c r="G211" s="93"/>
      <c r="H211" s="93"/>
      <c r="I211" s="93"/>
      <c r="J211" s="93"/>
      <c r="K211" s="94">
        <f>PC[[#This Row],[Verified Arrears]]+PC[[#This Row],[Counterpart Funding requirements]]+PC[[#This Row],[Cash Required for Contractual Commitments (value next FY)]]+PC[[#This Row],[Non contractual commitments]]</f>
        <v>0</v>
      </c>
      <c r="L211" s="93"/>
      <c r="M211" s="93"/>
      <c r="N211" s="93"/>
      <c r="O211" s="93"/>
      <c r="P211" s="93"/>
    </row>
    <row r="212" spans="1:16" ht="21" x14ac:dyDescent="0.45">
      <c r="A212" s="116"/>
      <c r="B212" s="89"/>
      <c r="C212" s="116"/>
      <c r="D212" s="116"/>
      <c r="E212" s="116"/>
      <c r="F212" s="116"/>
      <c r="G212" s="93"/>
      <c r="H212" s="93"/>
      <c r="I212" s="93"/>
      <c r="J212" s="93"/>
      <c r="K212" s="94">
        <f>PC[[#This Row],[Verified Arrears]]+PC[[#This Row],[Counterpart Funding requirements]]+PC[[#This Row],[Cash Required for Contractual Commitments (value next FY)]]+PC[[#This Row],[Non contractual commitments]]</f>
        <v>0</v>
      </c>
      <c r="L212" s="93"/>
      <c r="M212" s="93"/>
      <c r="N212" s="93"/>
      <c r="O212" s="93"/>
      <c r="P212" s="93"/>
    </row>
    <row r="213" spans="1:16" ht="21" x14ac:dyDescent="0.45">
      <c r="A213" s="116"/>
      <c r="B213" s="89"/>
      <c r="C213" s="116"/>
      <c r="D213" s="116"/>
      <c r="E213" s="116"/>
      <c r="F213" s="116"/>
      <c r="G213" s="93"/>
      <c r="H213" s="93"/>
      <c r="I213" s="93"/>
      <c r="J213" s="93"/>
      <c r="K213" s="94">
        <f>PC[[#This Row],[Verified Arrears]]+PC[[#This Row],[Counterpart Funding requirements]]+PC[[#This Row],[Cash Required for Contractual Commitments (value next FY)]]+PC[[#This Row],[Non contractual commitments]]</f>
        <v>0</v>
      </c>
      <c r="L213" s="93"/>
      <c r="M213" s="93"/>
      <c r="N213" s="93"/>
      <c r="O213" s="93"/>
      <c r="P213" s="93"/>
    </row>
    <row r="214" spans="1:16" ht="21" x14ac:dyDescent="0.45">
      <c r="A214" s="116"/>
      <c r="B214" s="89"/>
      <c r="C214" s="116"/>
      <c r="D214" s="116"/>
      <c r="E214" s="116"/>
      <c r="F214" s="116"/>
      <c r="G214" s="93"/>
      <c r="H214" s="93"/>
      <c r="I214" s="93"/>
      <c r="J214" s="93"/>
      <c r="K214" s="94">
        <f>PC[[#This Row],[Verified Arrears]]+PC[[#This Row],[Counterpart Funding requirements]]+PC[[#This Row],[Cash Required for Contractual Commitments (value next FY)]]+PC[[#This Row],[Non contractual commitments]]</f>
        <v>0</v>
      </c>
      <c r="L214" s="93"/>
      <c r="M214" s="93"/>
      <c r="N214" s="93"/>
      <c r="O214" s="93"/>
      <c r="P214" s="93"/>
    </row>
    <row r="215" spans="1:16" ht="21" x14ac:dyDescent="0.45">
      <c r="A215" s="116"/>
      <c r="B215" s="89"/>
      <c r="C215" s="116"/>
      <c r="D215" s="116"/>
      <c r="E215" s="116"/>
      <c r="F215" s="116"/>
      <c r="G215" s="93"/>
      <c r="H215" s="93"/>
      <c r="I215" s="93"/>
      <c r="J215" s="93"/>
      <c r="K215" s="94">
        <f>PC[[#This Row],[Verified Arrears]]+PC[[#This Row],[Counterpart Funding requirements]]+PC[[#This Row],[Cash Required for Contractual Commitments (value next FY)]]+PC[[#This Row],[Non contractual commitments]]</f>
        <v>0</v>
      </c>
      <c r="L215" s="93"/>
      <c r="M215" s="93"/>
      <c r="N215" s="93"/>
      <c r="O215" s="93"/>
      <c r="P215" s="93"/>
    </row>
    <row r="216" spans="1:16" ht="21" x14ac:dyDescent="0.45">
      <c r="A216" s="116"/>
      <c r="B216" s="89"/>
      <c r="C216" s="116"/>
      <c r="D216" s="116"/>
      <c r="E216" s="116"/>
      <c r="F216" s="116"/>
      <c r="G216" s="93"/>
      <c r="H216" s="93"/>
      <c r="I216" s="93"/>
      <c r="J216" s="93"/>
      <c r="K216" s="94">
        <f>PC[[#This Row],[Verified Arrears]]+PC[[#This Row],[Counterpart Funding requirements]]+PC[[#This Row],[Cash Required for Contractual Commitments (value next FY)]]+PC[[#This Row],[Non contractual commitments]]</f>
        <v>0</v>
      </c>
      <c r="L216" s="93"/>
      <c r="M216" s="93"/>
      <c r="N216" s="93"/>
      <c r="O216" s="93"/>
      <c r="P216" s="93"/>
    </row>
    <row r="217" spans="1:16" ht="21" x14ac:dyDescent="0.45">
      <c r="A217" s="116"/>
      <c r="B217" s="89"/>
      <c r="C217" s="116"/>
      <c r="D217" s="116"/>
      <c r="E217" s="116"/>
      <c r="F217" s="116"/>
      <c r="G217" s="93"/>
      <c r="H217" s="93"/>
      <c r="I217" s="93"/>
      <c r="J217" s="93"/>
      <c r="K217" s="94">
        <f>PC[[#This Row],[Verified Arrears]]+PC[[#This Row],[Counterpart Funding requirements]]+PC[[#This Row],[Cash Required for Contractual Commitments (value next FY)]]+PC[[#This Row],[Non contractual commitments]]</f>
        <v>0</v>
      </c>
      <c r="L217" s="93"/>
      <c r="M217" s="93"/>
      <c r="N217" s="93"/>
      <c r="O217" s="93"/>
      <c r="P217" s="93"/>
    </row>
    <row r="218" spans="1:16" ht="21" x14ac:dyDescent="0.45">
      <c r="A218" s="116"/>
      <c r="B218" s="89"/>
      <c r="C218" s="116"/>
      <c r="D218" s="116"/>
      <c r="E218" s="116"/>
      <c r="F218" s="116"/>
      <c r="G218" s="93"/>
      <c r="H218" s="93"/>
      <c r="I218" s="93"/>
      <c r="J218" s="93"/>
      <c r="K218" s="94">
        <f>PC[[#This Row],[Verified Arrears]]+PC[[#This Row],[Counterpart Funding requirements]]+PC[[#This Row],[Cash Required for Contractual Commitments (value next FY)]]+PC[[#This Row],[Non contractual commitments]]</f>
        <v>0</v>
      </c>
      <c r="L218" s="93"/>
      <c r="M218" s="93"/>
      <c r="N218" s="93"/>
      <c r="O218" s="93"/>
      <c r="P218" s="93"/>
    </row>
    <row r="219" spans="1:16" ht="21" x14ac:dyDescent="0.45">
      <c r="A219" s="116"/>
      <c r="B219" s="89"/>
      <c r="C219" s="116"/>
      <c r="D219" s="116"/>
      <c r="E219" s="116"/>
      <c r="F219" s="116"/>
      <c r="G219" s="93"/>
      <c r="H219" s="93"/>
      <c r="I219" s="93"/>
      <c r="J219" s="93"/>
      <c r="K219" s="94">
        <f>PC[[#This Row],[Verified Arrears]]+PC[[#This Row],[Counterpart Funding requirements]]+PC[[#This Row],[Cash Required for Contractual Commitments (value next FY)]]+PC[[#This Row],[Non contractual commitments]]</f>
        <v>0</v>
      </c>
      <c r="L219" s="93"/>
      <c r="M219" s="93"/>
      <c r="N219" s="93"/>
      <c r="O219" s="93"/>
      <c r="P219" s="93"/>
    </row>
    <row r="220" spans="1:16" ht="21" x14ac:dyDescent="0.45">
      <c r="A220" s="116"/>
      <c r="B220" s="89"/>
      <c r="C220" s="116"/>
      <c r="D220" s="116"/>
      <c r="E220" s="116"/>
      <c r="F220" s="116"/>
      <c r="G220" s="93"/>
      <c r="H220" s="93"/>
      <c r="I220" s="93"/>
      <c r="J220" s="93"/>
      <c r="K220" s="94">
        <f>PC[[#This Row],[Verified Arrears]]+PC[[#This Row],[Counterpart Funding requirements]]+PC[[#This Row],[Cash Required for Contractual Commitments (value next FY)]]+PC[[#This Row],[Non contractual commitments]]</f>
        <v>0</v>
      </c>
      <c r="L220" s="93"/>
      <c r="M220" s="93"/>
      <c r="N220" s="93"/>
      <c r="O220" s="93"/>
      <c r="P220" s="93"/>
    </row>
    <row r="221" spans="1:16" ht="21" x14ac:dyDescent="0.45">
      <c r="A221" s="116"/>
      <c r="B221" s="89"/>
      <c r="C221" s="116"/>
      <c r="D221" s="116"/>
      <c r="E221" s="116"/>
      <c r="F221" s="116"/>
      <c r="G221" s="93"/>
      <c r="H221" s="93"/>
      <c r="I221" s="93"/>
      <c r="J221" s="93"/>
      <c r="K221" s="94">
        <f>PC[[#This Row],[Verified Arrears]]+PC[[#This Row],[Counterpart Funding requirements]]+PC[[#This Row],[Cash Required for Contractual Commitments (value next FY)]]+PC[[#This Row],[Non contractual commitments]]</f>
        <v>0</v>
      </c>
      <c r="L221" s="93"/>
      <c r="M221" s="93"/>
      <c r="N221" s="93"/>
      <c r="O221" s="93"/>
      <c r="P221" s="93"/>
    </row>
    <row r="222" spans="1:16" ht="21" x14ac:dyDescent="0.45">
      <c r="A222" s="116"/>
      <c r="B222" s="89"/>
      <c r="C222" s="116"/>
      <c r="D222" s="116"/>
      <c r="E222" s="116"/>
      <c r="F222" s="116"/>
      <c r="G222" s="93"/>
      <c r="H222" s="93"/>
      <c r="I222" s="93"/>
      <c r="J222" s="93"/>
      <c r="K222" s="94">
        <f>PC[[#This Row],[Verified Arrears]]+PC[[#This Row],[Counterpart Funding requirements]]+PC[[#This Row],[Cash Required for Contractual Commitments (value next FY)]]+PC[[#This Row],[Non contractual commitments]]</f>
        <v>0</v>
      </c>
      <c r="L222" s="93"/>
      <c r="M222" s="93"/>
      <c r="N222" s="93"/>
      <c r="O222" s="93"/>
      <c r="P222" s="93"/>
    </row>
    <row r="223" spans="1:16" ht="21" x14ac:dyDescent="0.45">
      <c r="A223" s="116"/>
      <c r="B223" s="89"/>
      <c r="C223" s="116"/>
      <c r="D223" s="116"/>
      <c r="E223" s="116"/>
      <c r="F223" s="116"/>
      <c r="G223" s="93"/>
      <c r="H223" s="93"/>
      <c r="I223" s="93"/>
      <c r="J223" s="93"/>
      <c r="K223" s="94">
        <f>PC[[#This Row],[Verified Arrears]]+PC[[#This Row],[Counterpart Funding requirements]]+PC[[#This Row],[Cash Required for Contractual Commitments (value next FY)]]+PC[[#This Row],[Non contractual commitments]]</f>
        <v>0</v>
      </c>
      <c r="L223" s="93"/>
      <c r="M223" s="93"/>
      <c r="N223" s="93"/>
      <c r="O223" s="93"/>
      <c r="P223" s="93"/>
    </row>
    <row r="224" spans="1:16" ht="21" x14ac:dyDescent="0.45">
      <c r="A224" s="116"/>
      <c r="B224" s="89"/>
      <c r="C224" s="116"/>
      <c r="D224" s="116"/>
      <c r="E224" s="116"/>
      <c r="F224" s="116"/>
      <c r="G224" s="93"/>
      <c r="H224" s="93"/>
      <c r="I224" s="93"/>
      <c r="J224" s="93"/>
      <c r="K224" s="94">
        <f>PC[[#This Row],[Verified Arrears]]+PC[[#This Row],[Counterpart Funding requirements]]+PC[[#This Row],[Cash Required for Contractual Commitments (value next FY)]]+PC[[#This Row],[Non contractual commitments]]</f>
        <v>0</v>
      </c>
      <c r="L224" s="93"/>
      <c r="M224" s="93"/>
      <c r="N224" s="93"/>
      <c r="O224" s="93"/>
      <c r="P224" s="93"/>
    </row>
    <row r="225" spans="1:16" ht="21" x14ac:dyDescent="0.45">
      <c r="A225" s="116"/>
      <c r="B225" s="89"/>
      <c r="C225" s="116"/>
      <c r="D225" s="116"/>
      <c r="E225" s="116"/>
      <c r="F225" s="116"/>
      <c r="G225" s="93"/>
      <c r="H225" s="93"/>
      <c r="I225" s="93"/>
      <c r="J225" s="93"/>
      <c r="K225" s="94">
        <f>PC[[#This Row],[Verified Arrears]]+PC[[#This Row],[Counterpart Funding requirements]]+PC[[#This Row],[Cash Required for Contractual Commitments (value next FY)]]+PC[[#This Row],[Non contractual commitments]]</f>
        <v>0</v>
      </c>
      <c r="L225" s="93"/>
      <c r="M225" s="93"/>
      <c r="N225" s="93"/>
      <c r="O225" s="93"/>
      <c r="P225" s="93"/>
    </row>
    <row r="226" spans="1:16" ht="21" x14ac:dyDescent="0.45">
      <c r="A226" s="116"/>
      <c r="B226" s="89"/>
      <c r="C226" s="116"/>
      <c r="D226" s="116"/>
      <c r="E226" s="116"/>
      <c r="F226" s="116"/>
      <c r="G226" s="93"/>
      <c r="H226" s="93"/>
      <c r="I226" s="93"/>
      <c r="J226" s="93"/>
      <c r="K226" s="94">
        <f>PC[[#This Row],[Verified Arrears]]+PC[[#This Row],[Counterpart Funding requirements]]+PC[[#This Row],[Cash Required for Contractual Commitments (value next FY)]]+PC[[#This Row],[Non contractual commitments]]</f>
        <v>0</v>
      </c>
      <c r="L226" s="93"/>
      <c r="M226" s="93"/>
      <c r="N226" s="93"/>
      <c r="O226" s="93"/>
      <c r="P226" s="93"/>
    </row>
    <row r="227" spans="1:16" ht="21" x14ac:dyDescent="0.45">
      <c r="A227" s="116"/>
      <c r="B227" s="89"/>
      <c r="C227" s="116"/>
      <c r="D227" s="116"/>
      <c r="E227" s="116"/>
      <c r="F227" s="116"/>
      <c r="G227" s="93"/>
      <c r="H227" s="93"/>
      <c r="I227" s="93"/>
      <c r="J227" s="93"/>
      <c r="K227" s="94">
        <f>PC[[#This Row],[Verified Arrears]]+PC[[#This Row],[Counterpart Funding requirements]]+PC[[#This Row],[Cash Required for Contractual Commitments (value next FY)]]+PC[[#This Row],[Non contractual commitments]]</f>
        <v>0</v>
      </c>
      <c r="L227" s="93"/>
      <c r="M227" s="93"/>
      <c r="N227" s="93"/>
      <c r="O227" s="93"/>
      <c r="P227" s="93"/>
    </row>
    <row r="228" spans="1:16" ht="21" x14ac:dyDescent="0.45">
      <c r="A228" s="116"/>
      <c r="B228" s="89"/>
      <c r="C228" s="116"/>
      <c r="D228" s="116"/>
      <c r="E228" s="116"/>
      <c r="F228" s="116"/>
      <c r="G228" s="93"/>
      <c r="H228" s="93"/>
      <c r="I228" s="93"/>
      <c r="J228" s="93"/>
      <c r="K228" s="94">
        <f>PC[[#This Row],[Verified Arrears]]+PC[[#This Row],[Counterpart Funding requirements]]+PC[[#This Row],[Cash Required for Contractual Commitments (value next FY)]]+PC[[#This Row],[Non contractual commitments]]</f>
        <v>0</v>
      </c>
      <c r="L228" s="93"/>
      <c r="M228" s="93"/>
      <c r="N228" s="93"/>
      <c r="O228" s="93"/>
      <c r="P228" s="93"/>
    </row>
    <row r="229" spans="1:16" ht="21" x14ac:dyDescent="0.45">
      <c r="A229" s="116"/>
      <c r="B229" s="89"/>
      <c r="C229" s="116"/>
      <c r="D229" s="116"/>
      <c r="E229" s="116"/>
      <c r="F229" s="116"/>
      <c r="G229" s="93"/>
      <c r="H229" s="93"/>
      <c r="I229" s="93"/>
      <c r="J229" s="93"/>
      <c r="K229" s="94">
        <f>PC[[#This Row],[Verified Arrears]]+PC[[#This Row],[Counterpart Funding requirements]]+PC[[#This Row],[Cash Required for Contractual Commitments (value next FY)]]+PC[[#This Row],[Non contractual commitments]]</f>
        <v>0</v>
      </c>
      <c r="L229" s="93"/>
      <c r="M229" s="93"/>
      <c r="N229" s="93"/>
      <c r="O229" s="93"/>
      <c r="P229" s="93"/>
    </row>
    <row r="230" spans="1:16" ht="21" x14ac:dyDescent="0.45">
      <c r="A230" s="116"/>
      <c r="B230" s="89"/>
      <c r="C230" s="116"/>
      <c r="D230" s="116"/>
      <c r="E230" s="116"/>
      <c r="F230" s="116"/>
      <c r="G230" s="93"/>
      <c r="H230" s="93"/>
      <c r="I230" s="93"/>
      <c r="J230" s="93"/>
      <c r="K230" s="94">
        <f>PC[[#This Row],[Verified Arrears]]+PC[[#This Row],[Counterpart Funding requirements]]+PC[[#This Row],[Cash Required for Contractual Commitments (value next FY)]]+PC[[#This Row],[Non contractual commitments]]</f>
        <v>0</v>
      </c>
      <c r="L230" s="93"/>
      <c r="M230" s="93"/>
      <c r="N230" s="93"/>
      <c r="O230" s="93"/>
      <c r="P230" s="93"/>
    </row>
    <row r="231" spans="1:16" ht="21" x14ac:dyDescent="0.45">
      <c r="A231" s="116"/>
      <c r="B231" s="89"/>
      <c r="C231" s="116"/>
      <c r="D231" s="116"/>
      <c r="E231" s="116"/>
      <c r="F231" s="116"/>
      <c r="G231" s="93"/>
      <c r="H231" s="93"/>
      <c r="I231" s="93"/>
      <c r="J231" s="93"/>
      <c r="K231" s="94">
        <f>PC[[#This Row],[Verified Arrears]]+PC[[#This Row],[Counterpart Funding requirements]]+PC[[#This Row],[Cash Required for Contractual Commitments (value next FY)]]+PC[[#This Row],[Non contractual commitments]]</f>
        <v>0</v>
      </c>
      <c r="L231" s="93"/>
      <c r="M231" s="93"/>
      <c r="N231" s="93"/>
      <c r="O231" s="93"/>
      <c r="P231" s="93"/>
    </row>
    <row r="232" spans="1:16" ht="21" x14ac:dyDescent="0.45">
      <c r="A232" s="116"/>
      <c r="B232" s="89"/>
      <c r="C232" s="116"/>
      <c r="D232" s="116"/>
      <c r="E232" s="116"/>
      <c r="F232" s="116"/>
      <c r="G232" s="93"/>
      <c r="H232" s="93"/>
      <c r="I232" s="93"/>
      <c r="J232" s="93"/>
      <c r="K232" s="94">
        <f>PC[[#This Row],[Verified Arrears]]+PC[[#This Row],[Counterpart Funding requirements]]+PC[[#This Row],[Cash Required for Contractual Commitments (value next FY)]]+PC[[#This Row],[Non contractual commitments]]</f>
        <v>0</v>
      </c>
      <c r="L232" s="93"/>
      <c r="M232" s="93"/>
      <c r="N232" s="93"/>
      <c r="O232" s="93"/>
      <c r="P232" s="93"/>
    </row>
    <row r="233" spans="1:16" ht="21" x14ac:dyDescent="0.45">
      <c r="A233" s="116"/>
      <c r="B233" s="89"/>
      <c r="C233" s="116"/>
      <c r="D233" s="116"/>
      <c r="E233" s="116"/>
      <c r="F233" s="116"/>
      <c r="G233" s="93"/>
      <c r="H233" s="93"/>
      <c r="I233" s="93"/>
      <c r="J233" s="93"/>
      <c r="K233" s="94">
        <f>PC[[#This Row],[Verified Arrears]]+PC[[#This Row],[Counterpart Funding requirements]]+PC[[#This Row],[Cash Required for Contractual Commitments (value next FY)]]+PC[[#This Row],[Non contractual commitments]]</f>
        <v>0</v>
      </c>
      <c r="L233" s="93"/>
      <c r="M233" s="93"/>
      <c r="N233" s="93"/>
      <c r="O233" s="93"/>
      <c r="P233" s="93"/>
    </row>
    <row r="234" spans="1:16" ht="21" x14ac:dyDescent="0.45">
      <c r="A234" s="116"/>
      <c r="B234" s="89"/>
      <c r="C234" s="116"/>
      <c r="D234" s="116"/>
      <c r="E234" s="116"/>
      <c r="F234" s="116"/>
      <c r="G234" s="93"/>
      <c r="H234" s="93"/>
      <c r="I234" s="93"/>
      <c r="J234" s="93"/>
      <c r="K234" s="94">
        <f>PC[[#This Row],[Verified Arrears]]+PC[[#This Row],[Counterpart Funding requirements]]+PC[[#This Row],[Cash Required for Contractual Commitments (value next FY)]]+PC[[#This Row],[Non contractual commitments]]</f>
        <v>0</v>
      </c>
      <c r="L234" s="93"/>
      <c r="M234" s="93"/>
      <c r="N234" s="93"/>
      <c r="O234" s="93"/>
      <c r="P234" s="93"/>
    </row>
    <row r="235" spans="1:16" ht="21" x14ac:dyDescent="0.45">
      <c r="A235" s="116"/>
      <c r="B235" s="89"/>
      <c r="C235" s="116"/>
      <c r="D235" s="116"/>
      <c r="E235" s="116"/>
      <c r="F235" s="116"/>
      <c r="G235" s="93"/>
      <c r="H235" s="93"/>
      <c r="I235" s="93"/>
      <c r="J235" s="93"/>
      <c r="K235" s="94">
        <f>PC[[#This Row],[Verified Arrears]]+PC[[#This Row],[Counterpart Funding requirements]]+PC[[#This Row],[Cash Required for Contractual Commitments (value next FY)]]+PC[[#This Row],[Non contractual commitments]]</f>
        <v>0</v>
      </c>
      <c r="L235" s="93"/>
      <c r="M235" s="93"/>
      <c r="N235" s="93"/>
      <c r="O235" s="93"/>
      <c r="P235" s="93"/>
    </row>
    <row r="236" spans="1:16" ht="21" x14ac:dyDescent="0.45">
      <c r="A236" s="116"/>
      <c r="B236" s="89"/>
      <c r="C236" s="116"/>
      <c r="D236" s="116"/>
      <c r="E236" s="116"/>
      <c r="F236" s="116"/>
      <c r="G236" s="93"/>
      <c r="H236" s="93"/>
      <c r="I236" s="93"/>
      <c r="J236" s="93"/>
      <c r="K236" s="94">
        <f>PC[[#This Row],[Verified Arrears]]+PC[[#This Row],[Counterpart Funding requirements]]+PC[[#This Row],[Cash Required for Contractual Commitments (value next FY)]]+PC[[#This Row],[Non contractual commitments]]</f>
        <v>0</v>
      </c>
      <c r="L236" s="93"/>
      <c r="M236" s="93"/>
      <c r="N236" s="93"/>
      <c r="O236" s="93"/>
      <c r="P236" s="93"/>
    </row>
    <row r="237" spans="1:16" ht="21" x14ac:dyDescent="0.45">
      <c r="A237" s="116"/>
      <c r="B237" s="89"/>
      <c r="C237" s="116"/>
      <c r="D237" s="116"/>
      <c r="E237" s="116"/>
      <c r="F237" s="116"/>
      <c r="G237" s="93"/>
      <c r="H237" s="93"/>
      <c r="I237" s="93"/>
      <c r="J237" s="93"/>
      <c r="K237" s="94">
        <f>PC[[#This Row],[Verified Arrears]]+PC[[#This Row],[Counterpart Funding requirements]]+PC[[#This Row],[Cash Required for Contractual Commitments (value next FY)]]+PC[[#This Row],[Non contractual commitments]]</f>
        <v>0</v>
      </c>
      <c r="L237" s="93"/>
      <c r="M237" s="93"/>
      <c r="N237" s="93"/>
      <c r="O237" s="93"/>
      <c r="P237" s="93"/>
    </row>
    <row r="238" spans="1:16" ht="21" x14ac:dyDescent="0.45">
      <c r="A238" s="116"/>
      <c r="B238" s="89"/>
      <c r="C238" s="116"/>
      <c r="D238" s="116"/>
      <c r="E238" s="116"/>
      <c r="F238" s="116"/>
      <c r="G238" s="93"/>
      <c r="H238" s="93"/>
      <c r="I238" s="93"/>
      <c r="J238" s="93"/>
      <c r="K238" s="94">
        <f>PC[[#This Row],[Verified Arrears]]+PC[[#This Row],[Counterpart Funding requirements]]+PC[[#This Row],[Cash Required for Contractual Commitments (value next FY)]]+PC[[#This Row],[Non contractual commitments]]</f>
        <v>0</v>
      </c>
      <c r="L238" s="93"/>
      <c r="M238" s="93"/>
      <c r="N238" s="93"/>
      <c r="O238" s="93"/>
      <c r="P238" s="93"/>
    </row>
    <row r="239" spans="1:16" ht="21" x14ac:dyDescent="0.45">
      <c r="A239" s="116"/>
      <c r="B239" s="89"/>
      <c r="C239" s="116"/>
      <c r="D239" s="116"/>
      <c r="E239" s="116"/>
      <c r="F239" s="116"/>
      <c r="G239" s="93"/>
      <c r="H239" s="93"/>
      <c r="I239" s="93"/>
      <c r="J239" s="93"/>
      <c r="K239" s="94">
        <f>PC[[#This Row],[Verified Arrears]]+PC[[#This Row],[Counterpart Funding requirements]]+PC[[#This Row],[Cash Required for Contractual Commitments (value next FY)]]+PC[[#This Row],[Non contractual commitments]]</f>
        <v>0</v>
      </c>
      <c r="L239" s="93"/>
      <c r="M239" s="93"/>
      <c r="N239" s="93"/>
      <c r="O239" s="93"/>
      <c r="P239" s="93"/>
    </row>
    <row r="240" spans="1:16" ht="21" x14ac:dyDescent="0.45">
      <c r="A240" s="116"/>
      <c r="B240" s="89"/>
      <c r="C240" s="116"/>
      <c r="D240" s="116"/>
      <c r="E240" s="116"/>
      <c r="F240" s="116"/>
      <c r="G240" s="93"/>
      <c r="H240" s="93"/>
      <c r="I240" s="93"/>
      <c r="J240" s="93"/>
      <c r="K240" s="94">
        <f>PC[[#This Row],[Verified Arrears]]+PC[[#This Row],[Counterpart Funding requirements]]+PC[[#This Row],[Cash Required for Contractual Commitments (value next FY)]]+PC[[#This Row],[Non contractual commitments]]</f>
        <v>0</v>
      </c>
      <c r="L240" s="93"/>
      <c r="M240" s="93"/>
      <c r="N240" s="93"/>
      <c r="O240" s="93"/>
      <c r="P240" s="93"/>
    </row>
    <row r="241" spans="1:16" ht="21" x14ac:dyDescent="0.45">
      <c r="A241" s="116"/>
      <c r="B241" s="89"/>
      <c r="C241" s="116"/>
      <c r="D241" s="116"/>
      <c r="E241" s="116"/>
      <c r="F241" s="116"/>
      <c r="G241" s="93"/>
      <c r="H241" s="93"/>
      <c r="I241" s="93"/>
      <c r="J241" s="93"/>
      <c r="K241" s="94">
        <f>PC[[#This Row],[Verified Arrears]]+PC[[#This Row],[Counterpart Funding requirements]]+PC[[#This Row],[Cash Required for Contractual Commitments (value next FY)]]+PC[[#This Row],[Non contractual commitments]]</f>
        <v>0</v>
      </c>
      <c r="L241" s="93"/>
      <c r="M241" s="93"/>
      <c r="N241" s="93"/>
      <c r="O241" s="93"/>
      <c r="P241" s="93"/>
    </row>
    <row r="242" spans="1:16" ht="21" x14ac:dyDescent="0.45">
      <c r="A242" s="116"/>
      <c r="B242" s="89"/>
      <c r="C242" s="116"/>
      <c r="D242" s="116"/>
      <c r="E242" s="116"/>
      <c r="F242" s="116"/>
      <c r="G242" s="93"/>
      <c r="H242" s="93"/>
      <c r="I242" s="93"/>
      <c r="J242" s="93"/>
      <c r="K242" s="94">
        <f>PC[[#This Row],[Verified Arrears]]+PC[[#This Row],[Counterpart Funding requirements]]+PC[[#This Row],[Cash Required for Contractual Commitments (value next FY)]]+PC[[#This Row],[Non contractual commitments]]</f>
        <v>0</v>
      </c>
      <c r="L242" s="93"/>
      <c r="M242" s="93"/>
      <c r="N242" s="93"/>
      <c r="O242" s="93"/>
      <c r="P242" s="93"/>
    </row>
    <row r="243" spans="1:16" ht="21" x14ac:dyDescent="0.45">
      <c r="A243" s="116"/>
      <c r="B243" s="89"/>
      <c r="C243" s="116"/>
      <c r="D243" s="116"/>
      <c r="E243" s="116"/>
      <c r="F243" s="116"/>
      <c r="G243" s="93"/>
      <c r="H243" s="93"/>
      <c r="I243" s="93"/>
      <c r="J243" s="93"/>
      <c r="K243" s="94">
        <f>PC[[#This Row],[Verified Arrears]]+PC[[#This Row],[Counterpart Funding requirements]]+PC[[#This Row],[Cash Required for Contractual Commitments (value next FY)]]+PC[[#This Row],[Non contractual commitments]]</f>
        <v>0</v>
      </c>
      <c r="L243" s="93"/>
      <c r="M243" s="93"/>
      <c r="N243" s="93"/>
      <c r="O243" s="93"/>
      <c r="P243" s="93"/>
    </row>
    <row r="244" spans="1:16" ht="21" x14ac:dyDescent="0.45">
      <c r="A244" s="116"/>
      <c r="B244" s="89"/>
      <c r="C244" s="116"/>
      <c r="D244" s="116"/>
      <c r="E244" s="116"/>
      <c r="F244" s="116"/>
      <c r="G244" s="93"/>
      <c r="H244" s="93"/>
      <c r="I244" s="93"/>
      <c r="J244" s="93"/>
      <c r="K244" s="94">
        <f>PC[[#This Row],[Verified Arrears]]+PC[[#This Row],[Counterpart Funding requirements]]+PC[[#This Row],[Cash Required for Contractual Commitments (value next FY)]]+PC[[#This Row],[Non contractual commitments]]</f>
        <v>0</v>
      </c>
      <c r="L244" s="93"/>
      <c r="M244" s="93"/>
      <c r="N244" s="93"/>
      <c r="O244" s="93"/>
      <c r="P244" s="93"/>
    </row>
    <row r="245" spans="1:16" ht="21" x14ac:dyDescent="0.45">
      <c r="A245" s="116"/>
      <c r="B245" s="89"/>
      <c r="C245" s="116"/>
      <c r="D245" s="116"/>
      <c r="E245" s="116"/>
      <c r="F245" s="116"/>
      <c r="G245" s="93"/>
      <c r="H245" s="93"/>
      <c r="I245" s="93"/>
      <c r="J245" s="93"/>
      <c r="K245" s="94">
        <f>PC[[#This Row],[Verified Arrears]]+PC[[#This Row],[Counterpart Funding requirements]]+PC[[#This Row],[Cash Required for Contractual Commitments (value next FY)]]+PC[[#This Row],[Non contractual commitments]]</f>
        <v>0</v>
      </c>
      <c r="L245" s="93"/>
      <c r="M245" s="93"/>
      <c r="N245" s="93"/>
      <c r="O245" s="93"/>
      <c r="P245" s="93"/>
    </row>
    <row r="246" spans="1:16" ht="21" x14ac:dyDescent="0.45">
      <c r="A246" s="116"/>
      <c r="B246" s="89"/>
      <c r="C246" s="116"/>
      <c r="D246" s="116"/>
      <c r="E246" s="116"/>
      <c r="F246" s="116"/>
      <c r="G246" s="93"/>
      <c r="H246" s="93"/>
      <c r="I246" s="93"/>
      <c r="J246" s="93"/>
      <c r="K246" s="94">
        <f>PC[[#This Row],[Verified Arrears]]+PC[[#This Row],[Counterpart Funding requirements]]+PC[[#This Row],[Cash Required for Contractual Commitments (value next FY)]]+PC[[#This Row],[Non contractual commitments]]</f>
        <v>0</v>
      </c>
      <c r="L246" s="93"/>
      <c r="M246" s="93"/>
      <c r="N246" s="93"/>
      <c r="O246" s="93"/>
      <c r="P246" s="93"/>
    </row>
    <row r="247" spans="1:16" ht="21" x14ac:dyDescent="0.45">
      <c r="A247" s="116"/>
      <c r="B247" s="89"/>
      <c r="C247" s="116"/>
      <c r="D247" s="116"/>
      <c r="E247" s="116"/>
      <c r="F247" s="116"/>
      <c r="G247" s="93"/>
      <c r="H247" s="93"/>
      <c r="I247" s="93"/>
      <c r="J247" s="93"/>
      <c r="K247" s="94">
        <f>PC[[#This Row],[Verified Arrears]]+PC[[#This Row],[Counterpart Funding requirements]]+PC[[#This Row],[Cash Required for Contractual Commitments (value next FY)]]+PC[[#This Row],[Non contractual commitments]]</f>
        <v>0</v>
      </c>
      <c r="L247" s="93"/>
      <c r="M247" s="93"/>
      <c r="N247" s="93"/>
      <c r="O247" s="93"/>
      <c r="P247" s="93"/>
    </row>
    <row r="248" spans="1:16" ht="21" x14ac:dyDescent="0.45">
      <c r="A248" s="116"/>
      <c r="B248" s="89"/>
      <c r="C248" s="116"/>
      <c r="D248" s="116"/>
      <c r="E248" s="116"/>
      <c r="F248" s="116"/>
      <c r="G248" s="93"/>
      <c r="H248" s="93"/>
      <c r="I248" s="93"/>
      <c r="J248" s="93"/>
      <c r="K248" s="94">
        <f>PC[[#This Row],[Verified Arrears]]+PC[[#This Row],[Counterpart Funding requirements]]+PC[[#This Row],[Cash Required for Contractual Commitments (value next FY)]]+PC[[#This Row],[Non contractual commitments]]</f>
        <v>0</v>
      </c>
      <c r="L248" s="93"/>
      <c r="M248" s="93"/>
      <c r="N248" s="93"/>
      <c r="O248" s="93"/>
      <c r="P248" s="93"/>
    </row>
    <row r="249" spans="1:16" ht="21" x14ac:dyDescent="0.45">
      <c r="A249" s="116"/>
      <c r="B249" s="89"/>
      <c r="C249" s="116"/>
      <c r="D249" s="116"/>
      <c r="E249" s="116"/>
      <c r="F249" s="116"/>
      <c r="G249" s="93"/>
      <c r="H249" s="93"/>
      <c r="I249" s="93"/>
      <c r="J249" s="93"/>
      <c r="K249" s="94">
        <f>PC[[#This Row],[Verified Arrears]]+PC[[#This Row],[Counterpart Funding requirements]]+PC[[#This Row],[Cash Required for Contractual Commitments (value next FY)]]+PC[[#This Row],[Non contractual commitments]]</f>
        <v>0</v>
      </c>
      <c r="L249" s="93"/>
      <c r="M249" s="93"/>
      <c r="N249" s="93"/>
      <c r="O249" s="93"/>
      <c r="P249" s="93"/>
    </row>
    <row r="250" spans="1:16" ht="21" x14ac:dyDescent="0.45">
      <c r="A250" s="116"/>
      <c r="B250" s="89"/>
      <c r="C250" s="116"/>
      <c r="D250" s="116"/>
      <c r="E250" s="116"/>
      <c r="F250" s="116"/>
      <c r="G250" s="93"/>
      <c r="H250" s="93"/>
      <c r="I250" s="93"/>
      <c r="J250" s="93"/>
      <c r="K250" s="94">
        <f>PC[[#This Row],[Verified Arrears]]+PC[[#This Row],[Counterpart Funding requirements]]+PC[[#This Row],[Cash Required for Contractual Commitments (value next FY)]]+PC[[#This Row],[Non contractual commitments]]</f>
        <v>0</v>
      </c>
      <c r="L250" s="93"/>
      <c r="M250" s="93"/>
      <c r="N250" s="93"/>
      <c r="O250" s="93"/>
      <c r="P250" s="93"/>
    </row>
    <row r="251" spans="1:16" ht="21" x14ac:dyDescent="0.45">
      <c r="A251" s="116"/>
      <c r="B251" s="89"/>
      <c r="C251" s="116"/>
      <c r="D251" s="116"/>
      <c r="E251" s="116"/>
      <c r="F251" s="116"/>
      <c r="G251" s="93"/>
      <c r="H251" s="93"/>
      <c r="I251" s="93"/>
      <c r="J251" s="93"/>
      <c r="K251" s="94">
        <f>PC[[#This Row],[Verified Arrears]]+PC[[#This Row],[Counterpart Funding requirements]]+PC[[#This Row],[Cash Required for Contractual Commitments (value next FY)]]+PC[[#This Row],[Non contractual commitments]]</f>
        <v>0</v>
      </c>
      <c r="L251" s="93"/>
      <c r="M251" s="93"/>
      <c r="N251" s="93"/>
      <c r="O251" s="93"/>
      <c r="P251" s="93"/>
    </row>
    <row r="252" spans="1:16" ht="21" x14ac:dyDescent="0.45">
      <c r="A252" s="116"/>
      <c r="B252" s="89"/>
      <c r="C252" s="116"/>
      <c r="D252" s="116"/>
      <c r="E252" s="116"/>
      <c r="F252" s="116"/>
      <c r="G252" s="93"/>
      <c r="H252" s="93"/>
      <c r="I252" s="93"/>
      <c r="J252" s="93"/>
      <c r="K252" s="94">
        <f>PC[[#This Row],[Verified Arrears]]+PC[[#This Row],[Counterpart Funding requirements]]+PC[[#This Row],[Cash Required for Contractual Commitments (value next FY)]]+PC[[#This Row],[Non contractual commitments]]</f>
        <v>0</v>
      </c>
      <c r="L252" s="93"/>
      <c r="M252" s="93"/>
      <c r="N252" s="93"/>
      <c r="O252" s="93"/>
      <c r="P252" s="93"/>
    </row>
    <row r="253" spans="1:16" ht="21" x14ac:dyDescent="0.45">
      <c r="A253" s="116"/>
      <c r="B253" s="89"/>
      <c r="C253" s="116"/>
      <c r="D253" s="116"/>
      <c r="E253" s="116"/>
      <c r="F253" s="116"/>
      <c r="G253" s="93"/>
      <c r="H253" s="93"/>
      <c r="I253" s="93"/>
      <c r="J253" s="93"/>
      <c r="K253" s="94">
        <f>PC[[#This Row],[Verified Arrears]]+PC[[#This Row],[Counterpart Funding requirements]]+PC[[#This Row],[Cash Required for Contractual Commitments (value next FY)]]+PC[[#This Row],[Non contractual commitments]]</f>
        <v>0</v>
      </c>
      <c r="L253" s="93"/>
      <c r="M253" s="93"/>
      <c r="N253" s="93"/>
      <c r="O253" s="93"/>
      <c r="P253" s="93"/>
    </row>
    <row r="254" spans="1:16" ht="21" x14ac:dyDescent="0.45">
      <c r="A254" s="116"/>
      <c r="B254" s="89"/>
      <c r="C254" s="116"/>
      <c r="D254" s="116"/>
      <c r="E254" s="116"/>
      <c r="F254" s="116"/>
      <c r="G254" s="93"/>
      <c r="H254" s="93"/>
      <c r="I254" s="93"/>
      <c r="J254" s="93"/>
      <c r="K254" s="94">
        <f>PC[[#This Row],[Verified Arrears]]+PC[[#This Row],[Counterpart Funding requirements]]+PC[[#This Row],[Cash Required for Contractual Commitments (value next FY)]]+PC[[#This Row],[Non contractual commitments]]</f>
        <v>0</v>
      </c>
      <c r="L254" s="93"/>
      <c r="M254" s="93"/>
      <c r="N254" s="93"/>
      <c r="O254" s="93"/>
      <c r="P254" s="93"/>
    </row>
    <row r="255" spans="1:16" ht="21" x14ac:dyDescent="0.45">
      <c r="A255" s="116"/>
      <c r="B255" s="89"/>
      <c r="C255" s="116"/>
      <c r="D255" s="116"/>
      <c r="E255" s="116"/>
      <c r="F255" s="116"/>
      <c r="G255" s="93"/>
      <c r="H255" s="93"/>
      <c r="I255" s="93"/>
      <c r="J255" s="93"/>
      <c r="K255" s="94">
        <f>PC[[#This Row],[Verified Arrears]]+PC[[#This Row],[Counterpart Funding requirements]]+PC[[#This Row],[Cash Required for Contractual Commitments (value next FY)]]+PC[[#This Row],[Non contractual commitments]]</f>
        <v>0</v>
      </c>
      <c r="L255" s="93"/>
      <c r="M255" s="93"/>
      <c r="N255" s="93"/>
      <c r="O255" s="93"/>
      <c r="P255" s="93"/>
    </row>
    <row r="256" spans="1:16" ht="21" x14ac:dyDescent="0.45">
      <c r="A256" s="116"/>
      <c r="B256" s="89"/>
      <c r="C256" s="116"/>
      <c r="D256" s="116"/>
      <c r="E256" s="116"/>
      <c r="F256" s="116"/>
      <c r="G256" s="93"/>
      <c r="H256" s="93"/>
      <c r="I256" s="93"/>
      <c r="J256" s="93"/>
      <c r="K256" s="94">
        <f>PC[[#This Row],[Verified Arrears]]+PC[[#This Row],[Counterpart Funding requirements]]+PC[[#This Row],[Cash Required for Contractual Commitments (value next FY)]]+PC[[#This Row],[Non contractual commitments]]</f>
        <v>0</v>
      </c>
      <c r="L256" s="93"/>
      <c r="M256" s="93"/>
      <c r="N256" s="93"/>
      <c r="O256" s="93"/>
      <c r="P256" s="93"/>
    </row>
    <row r="257" spans="1:16" ht="21" x14ac:dyDescent="0.45">
      <c r="A257" s="116"/>
      <c r="B257" s="89"/>
      <c r="C257" s="116"/>
      <c r="D257" s="116"/>
      <c r="E257" s="116"/>
      <c r="F257" s="116"/>
      <c r="G257" s="93"/>
      <c r="H257" s="93"/>
      <c r="I257" s="93"/>
      <c r="J257" s="93"/>
      <c r="K257" s="94">
        <f>PC[[#This Row],[Verified Arrears]]+PC[[#This Row],[Counterpart Funding requirements]]+PC[[#This Row],[Cash Required for Contractual Commitments (value next FY)]]+PC[[#This Row],[Non contractual commitments]]</f>
        <v>0</v>
      </c>
      <c r="L257" s="93"/>
      <c r="M257" s="93"/>
      <c r="N257" s="93"/>
      <c r="O257" s="93"/>
      <c r="P257" s="93"/>
    </row>
    <row r="258" spans="1:16" ht="21" x14ac:dyDescent="0.45">
      <c r="A258" s="116"/>
      <c r="B258" s="89"/>
      <c r="C258" s="116"/>
      <c r="D258" s="116"/>
      <c r="E258" s="116"/>
      <c r="F258" s="116"/>
      <c r="G258" s="93"/>
      <c r="H258" s="93"/>
      <c r="I258" s="93"/>
      <c r="J258" s="93"/>
      <c r="K258" s="94">
        <f>PC[[#This Row],[Verified Arrears]]+PC[[#This Row],[Counterpart Funding requirements]]+PC[[#This Row],[Cash Required for Contractual Commitments (value next FY)]]+PC[[#This Row],[Non contractual commitments]]</f>
        <v>0</v>
      </c>
      <c r="L258" s="93"/>
      <c r="M258" s="93"/>
      <c r="N258" s="93"/>
      <c r="O258" s="93"/>
      <c r="P258" s="93"/>
    </row>
    <row r="259" spans="1:16" ht="21" x14ac:dyDescent="0.45">
      <c r="A259" s="116"/>
      <c r="B259" s="89"/>
      <c r="C259" s="116"/>
      <c r="D259" s="116"/>
      <c r="E259" s="116"/>
      <c r="F259" s="116"/>
      <c r="G259" s="93"/>
      <c r="H259" s="93"/>
      <c r="I259" s="93"/>
      <c r="J259" s="93"/>
      <c r="K259" s="94">
        <f>PC[[#This Row],[Verified Arrears]]+PC[[#This Row],[Counterpart Funding requirements]]+PC[[#This Row],[Cash Required for Contractual Commitments (value next FY)]]+PC[[#This Row],[Non contractual commitments]]</f>
        <v>0</v>
      </c>
      <c r="L259" s="93"/>
      <c r="M259" s="93"/>
      <c r="N259" s="93"/>
      <c r="O259" s="93"/>
      <c r="P259" s="93"/>
    </row>
    <row r="260" spans="1:16" ht="21" x14ac:dyDescent="0.45">
      <c r="A260" s="116"/>
      <c r="B260" s="89"/>
      <c r="C260" s="116"/>
      <c r="D260" s="116"/>
      <c r="E260" s="116"/>
      <c r="F260" s="116"/>
      <c r="G260" s="93"/>
      <c r="H260" s="93"/>
      <c r="I260" s="93"/>
      <c r="J260" s="93"/>
      <c r="K260" s="94">
        <f>PC[[#This Row],[Verified Arrears]]+PC[[#This Row],[Counterpart Funding requirements]]+PC[[#This Row],[Cash Required for Contractual Commitments (value next FY)]]+PC[[#This Row],[Non contractual commitments]]</f>
        <v>0</v>
      </c>
      <c r="L260" s="93"/>
      <c r="M260" s="93"/>
      <c r="N260" s="93"/>
      <c r="O260" s="93"/>
      <c r="P260" s="93"/>
    </row>
    <row r="261" spans="1:16" ht="21" x14ac:dyDescent="0.45">
      <c r="A261" s="116"/>
      <c r="B261" s="89"/>
      <c r="C261" s="116"/>
      <c r="D261" s="116"/>
      <c r="E261" s="116"/>
      <c r="F261" s="116"/>
      <c r="G261" s="93"/>
      <c r="H261" s="93"/>
      <c r="I261" s="93"/>
      <c r="J261" s="93"/>
      <c r="K261" s="94">
        <f>PC[[#This Row],[Verified Arrears]]+PC[[#This Row],[Counterpart Funding requirements]]+PC[[#This Row],[Cash Required for Contractual Commitments (value next FY)]]+PC[[#This Row],[Non contractual commitments]]</f>
        <v>0</v>
      </c>
      <c r="L261" s="93"/>
      <c r="M261" s="93"/>
      <c r="N261" s="93"/>
      <c r="O261" s="93"/>
      <c r="P261" s="93"/>
    </row>
    <row r="262" spans="1:16" ht="21" x14ac:dyDescent="0.45">
      <c r="A262" s="116"/>
      <c r="B262" s="89"/>
      <c r="C262" s="116"/>
      <c r="D262" s="116"/>
      <c r="E262" s="116"/>
      <c r="F262" s="116"/>
      <c r="G262" s="93"/>
      <c r="H262" s="93"/>
      <c r="I262" s="93"/>
      <c r="J262" s="93"/>
      <c r="K262" s="94">
        <f>PC[[#This Row],[Verified Arrears]]+PC[[#This Row],[Counterpart Funding requirements]]+PC[[#This Row],[Cash Required for Contractual Commitments (value next FY)]]+PC[[#This Row],[Non contractual commitments]]</f>
        <v>0</v>
      </c>
      <c r="L262" s="93"/>
      <c r="M262" s="93"/>
      <c r="N262" s="93"/>
      <c r="O262" s="93"/>
      <c r="P262" s="93"/>
    </row>
    <row r="263" spans="1:16" ht="21" x14ac:dyDescent="0.45">
      <c r="A263" s="116"/>
      <c r="B263" s="89"/>
      <c r="C263" s="116"/>
      <c r="D263" s="116"/>
      <c r="E263" s="116"/>
      <c r="F263" s="116"/>
      <c r="G263" s="93"/>
      <c r="H263" s="93"/>
      <c r="I263" s="93"/>
      <c r="J263" s="93"/>
      <c r="K263" s="94">
        <f>PC[[#This Row],[Verified Arrears]]+PC[[#This Row],[Counterpart Funding requirements]]+PC[[#This Row],[Cash Required for Contractual Commitments (value next FY)]]+PC[[#This Row],[Non contractual commitments]]</f>
        <v>0</v>
      </c>
      <c r="L263" s="93"/>
      <c r="M263" s="93"/>
      <c r="N263" s="93"/>
      <c r="O263" s="93"/>
      <c r="P263" s="93"/>
    </row>
    <row r="264" spans="1:16" ht="21" x14ac:dyDescent="0.45">
      <c r="A264" s="116"/>
      <c r="B264" s="89"/>
      <c r="C264" s="116"/>
      <c r="D264" s="116"/>
      <c r="E264" s="116"/>
      <c r="F264" s="116"/>
      <c r="G264" s="93"/>
      <c r="H264" s="93"/>
      <c r="I264" s="93"/>
      <c r="J264" s="93"/>
      <c r="K264" s="94">
        <f>PC[[#This Row],[Verified Arrears]]+PC[[#This Row],[Counterpart Funding requirements]]+PC[[#This Row],[Cash Required for Contractual Commitments (value next FY)]]+PC[[#This Row],[Non contractual commitments]]</f>
        <v>0</v>
      </c>
      <c r="L264" s="93"/>
      <c r="M264" s="93"/>
      <c r="N264" s="93"/>
      <c r="O264" s="93"/>
      <c r="P264" s="93"/>
    </row>
    <row r="265" spans="1:16" ht="21" x14ac:dyDescent="0.45">
      <c r="A265" s="116"/>
      <c r="B265" s="89"/>
      <c r="C265" s="116"/>
      <c r="D265" s="116"/>
      <c r="E265" s="116"/>
      <c r="F265" s="116"/>
      <c r="G265" s="93"/>
      <c r="H265" s="93"/>
      <c r="I265" s="93"/>
      <c r="J265" s="93"/>
      <c r="K265" s="94">
        <f>PC[[#This Row],[Verified Arrears]]+PC[[#This Row],[Counterpart Funding requirements]]+PC[[#This Row],[Cash Required for Contractual Commitments (value next FY)]]+PC[[#This Row],[Non contractual commitments]]</f>
        <v>0</v>
      </c>
      <c r="L265" s="93"/>
      <c r="M265" s="93"/>
      <c r="N265" s="93"/>
      <c r="O265" s="93"/>
      <c r="P265" s="93"/>
    </row>
    <row r="266" spans="1:16" ht="21" x14ac:dyDescent="0.45">
      <c r="A266" s="116"/>
      <c r="B266" s="89"/>
      <c r="C266" s="116"/>
      <c r="D266" s="116"/>
      <c r="E266" s="116"/>
      <c r="F266" s="116"/>
      <c r="G266" s="93"/>
      <c r="H266" s="93"/>
      <c r="I266" s="93"/>
      <c r="J266" s="93"/>
      <c r="K266" s="94">
        <f>PC[[#This Row],[Verified Arrears]]+PC[[#This Row],[Counterpart Funding requirements]]+PC[[#This Row],[Cash Required for Contractual Commitments (value next FY)]]+PC[[#This Row],[Non contractual commitments]]</f>
        <v>0</v>
      </c>
      <c r="L266" s="93"/>
      <c r="M266" s="93"/>
      <c r="N266" s="93"/>
      <c r="O266" s="93"/>
      <c r="P266" s="93"/>
    </row>
    <row r="267" spans="1:16" ht="21" x14ac:dyDescent="0.45">
      <c r="A267" s="116"/>
      <c r="B267" s="89"/>
      <c r="C267" s="116"/>
      <c r="D267" s="116"/>
      <c r="E267" s="116"/>
      <c r="F267" s="116"/>
      <c r="G267" s="93"/>
      <c r="H267" s="93"/>
      <c r="I267" s="93"/>
      <c r="J267" s="93"/>
      <c r="K267" s="94">
        <f>PC[[#This Row],[Verified Arrears]]+PC[[#This Row],[Counterpart Funding requirements]]+PC[[#This Row],[Cash Required for Contractual Commitments (value next FY)]]+PC[[#This Row],[Non contractual commitments]]</f>
        <v>0</v>
      </c>
      <c r="L267" s="93"/>
      <c r="M267" s="93"/>
      <c r="N267" s="93"/>
      <c r="O267" s="93"/>
      <c r="P267" s="93"/>
    </row>
    <row r="268" spans="1:16" ht="21" x14ac:dyDescent="0.45">
      <c r="A268" s="116"/>
      <c r="B268" s="89"/>
      <c r="C268" s="116"/>
      <c r="D268" s="116"/>
      <c r="E268" s="116"/>
      <c r="F268" s="116"/>
      <c r="G268" s="93"/>
      <c r="H268" s="93"/>
      <c r="I268" s="93"/>
      <c r="J268" s="93"/>
      <c r="K268" s="94">
        <f>PC[[#This Row],[Verified Arrears]]+PC[[#This Row],[Counterpart Funding requirements]]+PC[[#This Row],[Cash Required for Contractual Commitments (value next FY)]]+PC[[#This Row],[Non contractual commitments]]</f>
        <v>0</v>
      </c>
      <c r="L268" s="93"/>
      <c r="M268" s="93"/>
      <c r="N268" s="93"/>
      <c r="O268" s="93"/>
      <c r="P268" s="93"/>
    </row>
    <row r="269" spans="1:16" ht="21" x14ac:dyDescent="0.45">
      <c r="A269" s="116"/>
      <c r="B269" s="89"/>
      <c r="C269" s="116"/>
      <c r="D269" s="116"/>
      <c r="E269" s="116"/>
      <c r="F269" s="116"/>
      <c r="G269" s="93"/>
      <c r="H269" s="93"/>
      <c r="I269" s="93"/>
      <c r="J269" s="93"/>
      <c r="K269" s="94">
        <f>PC[[#This Row],[Verified Arrears]]+PC[[#This Row],[Counterpart Funding requirements]]+PC[[#This Row],[Cash Required for Contractual Commitments (value next FY)]]+PC[[#This Row],[Non contractual commitments]]</f>
        <v>0</v>
      </c>
      <c r="L269" s="93"/>
      <c r="M269" s="93"/>
      <c r="N269" s="93"/>
      <c r="O269" s="93"/>
      <c r="P269" s="93"/>
    </row>
    <row r="270" spans="1:16" ht="21" x14ac:dyDescent="0.45">
      <c r="A270" s="116"/>
      <c r="B270" s="89"/>
      <c r="C270" s="116"/>
      <c r="D270" s="116"/>
      <c r="E270" s="116"/>
      <c r="F270" s="116"/>
      <c r="G270" s="93"/>
      <c r="H270" s="93"/>
      <c r="I270" s="93"/>
      <c r="J270" s="93"/>
      <c r="K270" s="94">
        <f>PC[[#This Row],[Verified Arrears]]+PC[[#This Row],[Counterpart Funding requirements]]+PC[[#This Row],[Cash Required for Contractual Commitments (value next FY)]]+PC[[#This Row],[Non contractual commitments]]</f>
        <v>0</v>
      </c>
      <c r="L270" s="93"/>
      <c r="M270" s="93"/>
      <c r="N270" s="93"/>
      <c r="O270" s="93"/>
      <c r="P270" s="93"/>
    </row>
    <row r="271" spans="1:16" ht="21" x14ac:dyDescent="0.45">
      <c r="A271" s="116"/>
      <c r="B271" s="89"/>
      <c r="C271" s="116"/>
      <c r="D271" s="116"/>
      <c r="E271" s="116"/>
      <c r="F271" s="116"/>
      <c r="G271" s="93"/>
      <c r="H271" s="93"/>
      <c r="I271" s="93"/>
      <c r="J271" s="93"/>
      <c r="K271" s="94">
        <f>PC[[#This Row],[Verified Arrears]]+PC[[#This Row],[Counterpart Funding requirements]]+PC[[#This Row],[Cash Required for Contractual Commitments (value next FY)]]+PC[[#This Row],[Non contractual commitments]]</f>
        <v>0</v>
      </c>
      <c r="L271" s="93"/>
      <c r="M271" s="93"/>
      <c r="N271" s="93"/>
      <c r="O271" s="93"/>
      <c r="P271" s="93"/>
    </row>
    <row r="272" spans="1:16" ht="21" x14ac:dyDescent="0.45">
      <c r="A272" s="116"/>
      <c r="B272" s="89"/>
      <c r="C272" s="116"/>
      <c r="D272" s="116"/>
      <c r="E272" s="116"/>
      <c r="F272" s="116"/>
      <c r="G272" s="93"/>
      <c r="H272" s="93"/>
      <c r="I272" s="93"/>
      <c r="J272" s="93"/>
      <c r="K272" s="94">
        <f>PC[[#This Row],[Verified Arrears]]+PC[[#This Row],[Counterpart Funding requirements]]+PC[[#This Row],[Cash Required for Contractual Commitments (value next FY)]]+PC[[#This Row],[Non contractual commitments]]</f>
        <v>0</v>
      </c>
      <c r="L272" s="93"/>
      <c r="M272" s="93"/>
      <c r="N272" s="93"/>
      <c r="O272" s="93"/>
      <c r="P272" s="93"/>
    </row>
    <row r="273" spans="1:16" ht="21" x14ac:dyDescent="0.45">
      <c r="A273" s="116"/>
      <c r="B273" s="89"/>
      <c r="C273" s="116"/>
      <c r="D273" s="116"/>
      <c r="E273" s="116"/>
      <c r="F273" s="116"/>
      <c r="G273" s="93"/>
      <c r="H273" s="93"/>
      <c r="I273" s="93"/>
      <c r="J273" s="93"/>
      <c r="K273" s="94">
        <f>PC[[#This Row],[Verified Arrears]]+PC[[#This Row],[Counterpart Funding requirements]]+PC[[#This Row],[Cash Required for Contractual Commitments (value next FY)]]+PC[[#This Row],[Non contractual commitments]]</f>
        <v>0</v>
      </c>
      <c r="L273" s="93"/>
      <c r="M273" s="93"/>
      <c r="N273" s="93"/>
      <c r="O273" s="93"/>
      <c r="P273" s="93"/>
    </row>
    <row r="274" spans="1:16" ht="21" x14ac:dyDescent="0.45">
      <c r="A274" s="116"/>
      <c r="B274" s="89"/>
      <c r="C274" s="116"/>
      <c r="D274" s="116"/>
      <c r="E274" s="116"/>
      <c r="F274" s="116"/>
      <c r="G274" s="93"/>
      <c r="H274" s="93"/>
      <c r="I274" s="93"/>
      <c r="J274" s="93"/>
      <c r="K274" s="94">
        <f>PC[[#This Row],[Verified Arrears]]+PC[[#This Row],[Counterpart Funding requirements]]+PC[[#This Row],[Cash Required for Contractual Commitments (value next FY)]]+PC[[#This Row],[Non contractual commitments]]</f>
        <v>0</v>
      </c>
      <c r="L274" s="93"/>
      <c r="M274" s="93"/>
      <c r="N274" s="93"/>
      <c r="O274" s="93"/>
      <c r="P274" s="93"/>
    </row>
    <row r="275" spans="1:16" ht="21" x14ac:dyDescent="0.45">
      <c r="A275" s="116"/>
      <c r="B275" s="89"/>
      <c r="C275" s="116"/>
      <c r="D275" s="116"/>
      <c r="E275" s="116"/>
      <c r="F275" s="116"/>
      <c r="G275" s="93"/>
      <c r="H275" s="93"/>
      <c r="I275" s="93"/>
      <c r="J275" s="93"/>
      <c r="K275" s="94">
        <f>PC[[#This Row],[Verified Arrears]]+PC[[#This Row],[Counterpart Funding requirements]]+PC[[#This Row],[Cash Required for Contractual Commitments (value next FY)]]+PC[[#This Row],[Non contractual commitments]]</f>
        <v>0</v>
      </c>
      <c r="L275" s="93"/>
      <c r="M275" s="93"/>
      <c r="N275" s="93"/>
      <c r="O275" s="93"/>
      <c r="P275" s="93"/>
    </row>
    <row r="276" spans="1:16" ht="21" x14ac:dyDescent="0.45">
      <c r="A276" s="116"/>
      <c r="B276" s="89"/>
      <c r="C276" s="116"/>
      <c r="D276" s="116"/>
      <c r="E276" s="116"/>
      <c r="F276" s="116"/>
      <c r="G276" s="93"/>
      <c r="H276" s="93"/>
      <c r="I276" s="93"/>
      <c r="J276" s="93"/>
      <c r="K276" s="94">
        <f>PC[[#This Row],[Verified Arrears]]+PC[[#This Row],[Counterpart Funding requirements]]+PC[[#This Row],[Cash Required for Contractual Commitments (value next FY)]]+PC[[#This Row],[Non contractual commitments]]</f>
        <v>0</v>
      </c>
      <c r="L276" s="93"/>
      <c r="M276" s="93"/>
      <c r="N276" s="93"/>
      <c r="O276" s="93"/>
      <c r="P276" s="93"/>
    </row>
    <row r="277" spans="1:16" ht="21" x14ac:dyDescent="0.45">
      <c r="A277" s="116"/>
      <c r="B277" s="89"/>
      <c r="C277" s="116"/>
      <c r="D277" s="116"/>
      <c r="E277" s="116"/>
      <c r="F277" s="116"/>
      <c r="G277" s="93"/>
      <c r="H277" s="93"/>
      <c r="I277" s="93"/>
      <c r="J277" s="93"/>
      <c r="K277" s="94">
        <f>PC[[#This Row],[Verified Arrears]]+PC[[#This Row],[Counterpart Funding requirements]]+PC[[#This Row],[Cash Required for Contractual Commitments (value next FY)]]+PC[[#This Row],[Non contractual commitments]]</f>
        <v>0</v>
      </c>
      <c r="L277" s="93"/>
      <c r="M277" s="93"/>
      <c r="N277" s="93"/>
      <c r="O277" s="93"/>
      <c r="P277" s="93"/>
    </row>
    <row r="278" spans="1:16" ht="21" x14ac:dyDescent="0.45">
      <c r="A278" s="116"/>
      <c r="B278" s="89"/>
      <c r="C278" s="116"/>
      <c r="D278" s="116"/>
      <c r="E278" s="116"/>
      <c r="F278" s="116"/>
      <c r="G278" s="93"/>
      <c r="H278" s="93"/>
      <c r="I278" s="93"/>
      <c r="J278" s="93"/>
      <c r="K278" s="94">
        <f>PC[[#This Row],[Verified Arrears]]+PC[[#This Row],[Counterpart Funding requirements]]+PC[[#This Row],[Cash Required for Contractual Commitments (value next FY)]]+PC[[#This Row],[Non contractual commitments]]</f>
        <v>0</v>
      </c>
      <c r="L278" s="93"/>
      <c r="M278" s="93"/>
      <c r="N278" s="93"/>
      <c r="O278" s="93"/>
      <c r="P278" s="93"/>
    </row>
    <row r="279" spans="1:16" ht="21" x14ac:dyDescent="0.45">
      <c r="A279" s="116"/>
      <c r="B279" s="89"/>
      <c r="C279" s="116"/>
      <c r="D279" s="116"/>
      <c r="E279" s="116"/>
      <c r="F279" s="116"/>
      <c r="G279" s="93"/>
      <c r="H279" s="93"/>
      <c r="I279" s="93"/>
      <c r="J279" s="93"/>
      <c r="K279" s="94">
        <f>PC[[#This Row],[Verified Arrears]]+PC[[#This Row],[Counterpart Funding requirements]]+PC[[#This Row],[Cash Required for Contractual Commitments (value next FY)]]+PC[[#This Row],[Non contractual commitments]]</f>
        <v>0</v>
      </c>
      <c r="L279" s="93"/>
      <c r="M279" s="93"/>
      <c r="N279" s="93"/>
      <c r="O279" s="93"/>
      <c r="P279" s="93"/>
    </row>
    <row r="280" spans="1:16" ht="21" x14ac:dyDescent="0.45">
      <c r="A280" s="116"/>
      <c r="B280" s="89"/>
      <c r="C280" s="116"/>
      <c r="D280" s="116"/>
      <c r="E280" s="116"/>
      <c r="F280" s="116"/>
      <c r="G280" s="93"/>
      <c r="H280" s="93"/>
      <c r="I280" s="93"/>
      <c r="J280" s="93"/>
      <c r="K280" s="94">
        <f>PC[[#This Row],[Verified Arrears]]+PC[[#This Row],[Counterpart Funding requirements]]+PC[[#This Row],[Cash Required for Contractual Commitments (value next FY)]]+PC[[#This Row],[Non contractual commitments]]</f>
        <v>0</v>
      </c>
      <c r="L280" s="93"/>
      <c r="M280" s="93"/>
      <c r="N280" s="93"/>
      <c r="O280" s="93"/>
      <c r="P280" s="93"/>
    </row>
    <row r="281" spans="1:16" ht="21" x14ac:dyDescent="0.45">
      <c r="A281" s="116"/>
      <c r="B281" s="89"/>
      <c r="C281" s="116"/>
      <c r="D281" s="116"/>
      <c r="E281" s="116"/>
      <c r="F281" s="116"/>
      <c r="G281" s="93"/>
      <c r="H281" s="93"/>
      <c r="I281" s="93"/>
      <c r="J281" s="93"/>
      <c r="K281" s="94">
        <f>PC[[#This Row],[Verified Arrears]]+PC[[#This Row],[Counterpart Funding requirements]]+PC[[#This Row],[Cash Required for Contractual Commitments (value next FY)]]+PC[[#This Row],[Non contractual commitments]]</f>
        <v>0</v>
      </c>
      <c r="L281" s="93"/>
      <c r="M281" s="93"/>
      <c r="N281" s="93"/>
      <c r="O281" s="93"/>
      <c r="P281" s="93"/>
    </row>
    <row r="282" spans="1:16" ht="21" x14ac:dyDescent="0.45">
      <c r="A282" s="116"/>
      <c r="B282" s="89"/>
      <c r="C282" s="116"/>
      <c r="D282" s="116"/>
      <c r="E282" s="116"/>
      <c r="F282" s="116"/>
      <c r="G282" s="93"/>
      <c r="H282" s="93"/>
      <c r="I282" s="93"/>
      <c r="J282" s="93"/>
      <c r="K282" s="94">
        <f>PC[[#This Row],[Verified Arrears]]+PC[[#This Row],[Counterpart Funding requirements]]+PC[[#This Row],[Cash Required for Contractual Commitments (value next FY)]]+PC[[#This Row],[Non contractual commitments]]</f>
        <v>0</v>
      </c>
      <c r="L282" s="93"/>
      <c r="M282" s="93"/>
      <c r="N282" s="93"/>
      <c r="O282" s="93"/>
      <c r="P282" s="93"/>
    </row>
    <row r="283" spans="1:16" ht="21" x14ac:dyDescent="0.45">
      <c r="A283" s="116"/>
      <c r="B283" s="89"/>
      <c r="C283" s="116"/>
      <c r="D283" s="116"/>
      <c r="E283" s="116"/>
      <c r="F283" s="116"/>
      <c r="G283" s="93"/>
      <c r="H283" s="93"/>
      <c r="I283" s="93"/>
      <c r="J283" s="93"/>
      <c r="K283" s="94">
        <f>PC[[#This Row],[Verified Arrears]]+PC[[#This Row],[Counterpart Funding requirements]]+PC[[#This Row],[Cash Required for Contractual Commitments (value next FY)]]+PC[[#This Row],[Non contractual commitments]]</f>
        <v>0</v>
      </c>
      <c r="L283" s="93"/>
      <c r="M283" s="93"/>
      <c r="N283" s="93"/>
      <c r="O283" s="93"/>
      <c r="P283" s="93"/>
    </row>
    <row r="284" spans="1:16" ht="21" x14ac:dyDescent="0.45">
      <c r="A284" s="116"/>
      <c r="B284" s="89"/>
      <c r="C284" s="116"/>
      <c r="D284" s="116"/>
      <c r="E284" s="116"/>
      <c r="F284" s="116"/>
      <c r="G284" s="93"/>
      <c r="H284" s="93"/>
      <c r="I284" s="93"/>
      <c r="J284" s="93"/>
      <c r="K284" s="94">
        <f>PC[[#This Row],[Verified Arrears]]+PC[[#This Row],[Counterpart Funding requirements]]+PC[[#This Row],[Cash Required for Contractual Commitments (value next FY)]]+PC[[#This Row],[Non contractual commitments]]</f>
        <v>0</v>
      </c>
      <c r="L284" s="93"/>
      <c r="M284" s="93"/>
      <c r="N284" s="93"/>
      <c r="O284" s="93"/>
      <c r="P284" s="93"/>
    </row>
    <row r="285" spans="1:16" ht="21" x14ac:dyDescent="0.45">
      <c r="A285" s="116"/>
      <c r="B285" s="89"/>
      <c r="C285" s="116"/>
      <c r="D285" s="116"/>
      <c r="E285" s="116"/>
      <c r="F285" s="116"/>
      <c r="G285" s="93"/>
      <c r="H285" s="93"/>
      <c r="I285" s="93"/>
      <c r="J285" s="93"/>
      <c r="K285" s="94">
        <f>PC[[#This Row],[Verified Arrears]]+PC[[#This Row],[Counterpart Funding requirements]]+PC[[#This Row],[Cash Required for Contractual Commitments (value next FY)]]+PC[[#This Row],[Non contractual commitments]]</f>
        <v>0</v>
      </c>
      <c r="L285" s="93"/>
      <c r="M285" s="93"/>
      <c r="N285" s="93"/>
      <c r="O285" s="93"/>
      <c r="P285" s="93"/>
    </row>
    <row r="286" spans="1:16" ht="21" x14ac:dyDescent="0.45">
      <c r="A286" s="116"/>
      <c r="B286" s="89"/>
      <c r="C286" s="116"/>
      <c r="D286" s="116"/>
      <c r="E286" s="116"/>
      <c r="F286" s="116"/>
      <c r="G286" s="93"/>
      <c r="H286" s="93"/>
      <c r="I286" s="93"/>
      <c r="J286" s="93"/>
      <c r="K286" s="94">
        <f>PC[[#This Row],[Verified Arrears]]+PC[[#This Row],[Counterpart Funding requirements]]+PC[[#This Row],[Cash Required for Contractual Commitments (value next FY)]]+PC[[#This Row],[Non contractual commitments]]</f>
        <v>0</v>
      </c>
      <c r="L286" s="93"/>
      <c r="M286" s="93"/>
      <c r="N286" s="93"/>
      <c r="O286" s="93"/>
      <c r="P286" s="93"/>
    </row>
    <row r="287" spans="1:16" ht="21" x14ac:dyDescent="0.45">
      <c r="A287" s="116"/>
      <c r="B287" s="89"/>
      <c r="C287" s="116"/>
      <c r="D287" s="116"/>
      <c r="E287" s="116"/>
      <c r="F287" s="116"/>
      <c r="G287" s="93"/>
      <c r="H287" s="93"/>
      <c r="I287" s="93"/>
      <c r="J287" s="93"/>
      <c r="K287" s="94">
        <f>PC[[#This Row],[Verified Arrears]]+PC[[#This Row],[Counterpart Funding requirements]]+PC[[#This Row],[Cash Required for Contractual Commitments (value next FY)]]+PC[[#This Row],[Non contractual commitments]]</f>
        <v>0</v>
      </c>
      <c r="L287" s="93"/>
      <c r="M287" s="93"/>
      <c r="N287" s="93"/>
      <c r="O287" s="93"/>
      <c r="P287" s="93"/>
    </row>
    <row r="288" spans="1:16" ht="21" x14ac:dyDescent="0.45">
      <c r="A288" s="116"/>
      <c r="B288" s="89"/>
      <c r="C288" s="116"/>
      <c r="D288" s="116"/>
      <c r="E288" s="116"/>
      <c r="F288" s="116"/>
      <c r="G288" s="93"/>
      <c r="H288" s="93"/>
      <c r="I288" s="93"/>
      <c r="J288" s="93"/>
      <c r="K288" s="94">
        <f>PC[[#This Row],[Verified Arrears]]+PC[[#This Row],[Counterpart Funding requirements]]+PC[[#This Row],[Cash Required for Contractual Commitments (value next FY)]]+PC[[#This Row],[Non contractual commitments]]</f>
        <v>0</v>
      </c>
      <c r="L288" s="93"/>
      <c r="M288" s="93"/>
      <c r="N288" s="93"/>
      <c r="O288" s="93"/>
      <c r="P288" s="93"/>
    </row>
    <row r="289" spans="1:16" ht="21" x14ac:dyDescent="0.45">
      <c r="A289" s="116"/>
      <c r="B289" s="89"/>
      <c r="C289" s="116"/>
      <c r="D289" s="116"/>
      <c r="E289" s="116"/>
      <c r="F289" s="116"/>
      <c r="G289" s="93"/>
      <c r="H289" s="93"/>
      <c r="I289" s="93"/>
      <c r="J289" s="93"/>
      <c r="K289" s="94">
        <f>PC[[#This Row],[Verified Arrears]]+PC[[#This Row],[Counterpart Funding requirements]]+PC[[#This Row],[Cash Required for Contractual Commitments (value next FY)]]+PC[[#This Row],[Non contractual commitments]]</f>
        <v>0</v>
      </c>
      <c r="L289" s="93"/>
      <c r="M289" s="93"/>
      <c r="N289" s="93"/>
      <c r="O289" s="93"/>
      <c r="P289" s="93"/>
    </row>
    <row r="290" spans="1:16" ht="21" x14ac:dyDescent="0.45">
      <c r="A290" s="116"/>
      <c r="B290" s="89"/>
      <c r="C290" s="116"/>
      <c r="D290" s="116"/>
      <c r="E290" s="116"/>
      <c r="F290" s="116"/>
      <c r="G290" s="93"/>
      <c r="H290" s="93"/>
      <c r="I290" s="93"/>
      <c r="J290" s="93"/>
      <c r="K290" s="94">
        <f>PC[[#This Row],[Verified Arrears]]+PC[[#This Row],[Counterpart Funding requirements]]+PC[[#This Row],[Cash Required for Contractual Commitments (value next FY)]]+PC[[#This Row],[Non contractual commitments]]</f>
        <v>0</v>
      </c>
      <c r="L290" s="93"/>
      <c r="M290" s="93"/>
      <c r="N290" s="93"/>
      <c r="O290" s="93"/>
      <c r="P290" s="93"/>
    </row>
    <row r="291" spans="1:16" ht="21" x14ac:dyDescent="0.45">
      <c r="A291" s="116"/>
      <c r="B291" s="89"/>
      <c r="C291" s="116"/>
      <c r="D291" s="116"/>
      <c r="E291" s="116"/>
      <c r="F291" s="116"/>
      <c r="G291" s="93"/>
      <c r="H291" s="93"/>
      <c r="I291" s="93"/>
      <c r="J291" s="93"/>
      <c r="K291" s="94">
        <f>PC[[#This Row],[Verified Arrears]]+PC[[#This Row],[Counterpart Funding requirements]]+PC[[#This Row],[Cash Required for Contractual Commitments (value next FY)]]+PC[[#This Row],[Non contractual commitments]]</f>
        <v>0</v>
      </c>
      <c r="L291" s="93"/>
      <c r="M291" s="93"/>
      <c r="N291" s="93"/>
      <c r="O291" s="93"/>
      <c r="P291" s="93"/>
    </row>
    <row r="292" spans="1:16" ht="21" x14ac:dyDescent="0.45">
      <c r="A292" s="116"/>
      <c r="B292" s="89"/>
      <c r="C292" s="116"/>
      <c r="D292" s="116"/>
      <c r="E292" s="116"/>
      <c r="F292" s="116"/>
      <c r="G292" s="93"/>
      <c r="H292" s="93"/>
      <c r="I292" s="93"/>
      <c r="J292" s="93"/>
      <c r="K292" s="94">
        <f>PC[[#This Row],[Verified Arrears]]+PC[[#This Row],[Counterpart Funding requirements]]+PC[[#This Row],[Cash Required for Contractual Commitments (value next FY)]]+PC[[#This Row],[Non contractual commitments]]</f>
        <v>0</v>
      </c>
      <c r="L292" s="93"/>
      <c r="M292" s="93"/>
      <c r="N292" s="93"/>
      <c r="O292" s="93"/>
      <c r="P292" s="93"/>
    </row>
    <row r="293" spans="1:16" ht="21" x14ac:dyDescent="0.45">
      <c r="A293" s="116"/>
      <c r="B293" s="89"/>
      <c r="C293" s="116"/>
      <c r="D293" s="116"/>
      <c r="E293" s="116"/>
      <c r="F293" s="116"/>
      <c r="G293" s="93"/>
      <c r="H293" s="93"/>
      <c r="I293" s="93"/>
      <c r="J293" s="93"/>
      <c r="K293" s="94">
        <f>PC[[#This Row],[Verified Arrears]]+PC[[#This Row],[Counterpart Funding requirements]]+PC[[#This Row],[Cash Required for Contractual Commitments (value next FY)]]+PC[[#This Row],[Non contractual commitments]]</f>
        <v>0</v>
      </c>
      <c r="L293" s="93"/>
      <c r="M293" s="93"/>
      <c r="N293" s="93"/>
      <c r="O293" s="93"/>
      <c r="P293" s="93"/>
    </row>
    <row r="294" spans="1:16" ht="21" x14ac:dyDescent="0.45">
      <c r="A294" s="116"/>
      <c r="B294" s="89"/>
      <c r="C294" s="116"/>
      <c r="D294" s="116"/>
      <c r="E294" s="116"/>
      <c r="F294" s="116"/>
      <c r="G294" s="93"/>
      <c r="H294" s="93"/>
      <c r="I294" s="93"/>
      <c r="J294" s="93"/>
      <c r="K294" s="94">
        <f>PC[[#This Row],[Verified Arrears]]+PC[[#This Row],[Counterpart Funding requirements]]+PC[[#This Row],[Cash Required for Contractual Commitments (value next FY)]]+PC[[#This Row],[Non contractual commitments]]</f>
        <v>0</v>
      </c>
      <c r="L294" s="93"/>
      <c r="M294" s="93"/>
      <c r="N294" s="93"/>
      <c r="O294" s="93"/>
      <c r="P294" s="93"/>
    </row>
    <row r="295" spans="1:16" ht="21" x14ac:dyDescent="0.45">
      <c r="A295" s="116"/>
      <c r="B295" s="89"/>
      <c r="C295" s="116"/>
      <c r="D295" s="116"/>
      <c r="E295" s="116"/>
      <c r="F295" s="116"/>
      <c r="G295" s="93"/>
      <c r="H295" s="93"/>
      <c r="I295" s="93"/>
      <c r="J295" s="93"/>
      <c r="K295" s="94">
        <f>PC[[#This Row],[Verified Arrears]]+PC[[#This Row],[Counterpart Funding requirements]]+PC[[#This Row],[Cash Required for Contractual Commitments (value next FY)]]+PC[[#This Row],[Non contractual commitments]]</f>
        <v>0</v>
      </c>
      <c r="L295" s="93"/>
      <c r="M295" s="93"/>
      <c r="N295" s="93"/>
      <c r="O295" s="93"/>
      <c r="P295" s="93"/>
    </row>
    <row r="296" spans="1:16" ht="21" x14ac:dyDescent="0.45">
      <c r="A296" s="116"/>
      <c r="B296" s="89"/>
      <c r="C296" s="116"/>
      <c r="D296" s="116"/>
      <c r="E296" s="116"/>
      <c r="F296" s="116"/>
      <c r="G296" s="93"/>
      <c r="H296" s="93"/>
      <c r="I296" s="93"/>
      <c r="J296" s="93"/>
      <c r="K296" s="94">
        <f>PC[[#This Row],[Verified Arrears]]+PC[[#This Row],[Counterpart Funding requirements]]+PC[[#This Row],[Cash Required for Contractual Commitments (value next FY)]]+PC[[#This Row],[Non contractual commitments]]</f>
        <v>0</v>
      </c>
      <c r="L296" s="93"/>
      <c r="M296" s="93"/>
      <c r="N296" s="93"/>
      <c r="O296" s="93"/>
      <c r="P296" s="93"/>
    </row>
    <row r="297" spans="1:16" ht="21" x14ac:dyDescent="0.45">
      <c r="A297" s="116"/>
      <c r="B297" s="89"/>
      <c r="C297" s="116"/>
      <c r="D297" s="116"/>
      <c r="E297" s="116"/>
      <c r="F297" s="116"/>
      <c r="G297" s="93"/>
      <c r="H297" s="93"/>
      <c r="I297" s="93"/>
      <c r="J297" s="93"/>
      <c r="K297" s="94">
        <f>PC[[#This Row],[Verified Arrears]]+PC[[#This Row],[Counterpart Funding requirements]]+PC[[#This Row],[Cash Required for Contractual Commitments (value next FY)]]+PC[[#This Row],[Non contractual commitments]]</f>
        <v>0</v>
      </c>
      <c r="L297" s="93"/>
      <c r="M297" s="93"/>
      <c r="N297" s="93"/>
      <c r="O297" s="93"/>
      <c r="P297" s="93"/>
    </row>
    <row r="298" spans="1:16" ht="21" x14ac:dyDescent="0.45">
      <c r="A298" s="116"/>
      <c r="B298" s="89"/>
      <c r="C298" s="116"/>
      <c r="D298" s="116"/>
      <c r="E298" s="116"/>
      <c r="F298" s="116"/>
      <c r="G298" s="93"/>
      <c r="H298" s="93"/>
      <c r="I298" s="93"/>
      <c r="J298" s="93"/>
      <c r="K298" s="94">
        <f>PC[[#This Row],[Verified Arrears]]+PC[[#This Row],[Counterpart Funding requirements]]+PC[[#This Row],[Cash Required for Contractual Commitments (value next FY)]]+PC[[#This Row],[Non contractual commitments]]</f>
        <v>0</v>
      </c>
      <c r="L298" s="93"/>
      <c r="M298" s="93"/>
      <c r="N298" s="93"/>
      <c r="O298" s="93"/>
      <c r="P298" s="93"/>
    </row>
    <row r="299" spans="1:16" ht="21" x14ac:dyDescent="0.45">
      <c r="A299" s="116"/>
      <c r="B299" s="89"/>
      <c r="C299" s="116"/>
      <c r="D299" s="116"/>
      <c r="E299" s="116"/>
      <c r="F299" s="116"/>
      <c r="G299" s="93"/>
      <c r="H299" s="93"/>
      <c r="I299" s="93"/>
      <c r="J299" s="93"/>
      <c r="K299" s="94">
        <f>PC[[#This Row],[Verified Arrears]]+PC[[#This Row],[Counterpart Funding requirements]]+PC[[#This Row],[Cash Required for Contractual Commitments (value next FY)]]+PC[[#This Row],[Non contractual commitments]]</f>
        <v>0</v>
      </c>
      <c r="L299" s="93"/>
      <c r="M299" s="93"/>
      <c r="N299" s="93"/>
      <c r="O299" s="93"/>
      <c r="P299" s="93"/>
    </row>
    <row r="300" spans="1:16" ht="21" x14ac:dyDescent="0.45">
      <c r="A300" s="116"/>
      <c r="B300" s="89"/>
      <c r="C300" s="116"/>
      <c r="D300" s="116"/>
      <c r="E300" s="116"/>
      <c r="F300" s="116"/>
      <c r="G300" s="93"/>
      <c r="H300" s="93"/>
      <c r="I300" s="93"/>
      <c r="J300" s="93"/>
      <c r="K300" s="94">
        <f>PC[[#This Row],[Verified Arrears]]+PC[[#This Row],[Counterpart Funding requirements]]+PC[[#This Row],[Cash Required for Contractual Commitments (value next FY)]]+PC[[#This Row],[Non contractual commitments]]</f>
        <v>0</v>
      </c>
      <c r="L300" s="93"/>
      <c r="M300" s="93"/>
      <c r="N300" s="93"/>
      <c r="O300" s="93"/>
      <c r="P300" s="93"/>
    </row>
    <row r="301" spans="1:16" ht="21" x14ac:dyDescent="0.45">
      <c r="A301" s="116"/>
      <c r="B301" s="89"/>
      <c r="C301" s="116"/>
      <c r="D301" s="116"/>
      <c r="E301" s="116"/>
      <c r="F301" s="116"/>
      <c r="G301" s="93"/>
      <c r="H301" s="93"/>
      <c r="I301" s="93"/>
      <c r="J301" s="93"/>
      <c r="K301" s="94">
        <f>PC[[#This Row],[Verified Arrears]]+PC[[#This Row],[Counterpart Funding requirements]]+PC[[#This Row],[Cash Required for Contractual Commitments (value next FY)]]+PC[[#This Row],[Non contractual commitments]]</f>
        <v>0</v>
      </c>
      <c r="L301" s="93"/>
      <c r="M301" s="93"/>
      <c r="N301" s="93"/>
      <c r="O301" s="93"/>
      <c r="P301" s="93"/>
    </row>
    <row r="302" spans="1:16" ht="21" x14ac:dyDescent="0.45">
      <c r="A302" s="116"/>
      <c r="B302" s="89"/>
      <c r="C302" s="116"/>
      <c r="D302" s="116"/>
      <c r="E302" s="116"/>
      <c r="F302" s="116"/>
      <c r="G302" s="93"/>
      <c r="H302" s="93"/>
      <c r="I302" s="93"/>
      <c r="J302" s="93"/>
      <c r="K302" s="94">
        <f>PC[[#This Row],[Verified Arrears]]+PC[[#This Row],[Counterpart Funding requirements]]+PC[[#This Row],[Cash Required for Contractual Commitments (value next FY)]]+PC[[#This Row],[Non contractual commitments]]</f>
        <v>0</v>
      </c>
      <c r="L302" s="93"/>
      <c r="M302" s="93"/>
      <c r="N302" s="93"/>
      <c r="O302" s="93"/>
      <c r="P302" s="93"/>
    </row>
    <row r="303" spans="1:16" ht="21" x14ac:dyDescent="0.45">
      <c r="A303" s="116"/>
      <c r="B303" s="89"/>
      <c r="C303" s="116"/>
      <c r="D303" s="116"/>
      <c r="E303" s="116"/>
      <c r="F303" s="116"/>
      <c r="G303" s="93"/>
      <c r="H303" s="93"/>
      <c r="I303" s="93"/>
      <c r="J303" s="93"/>
      <c r="K303" s="94">
        <f>PC[[#This Row],[Verified Arrears]]+PC[[#This Row],[Counterpart Funding requirements]]+PC[[#This Row],[Cash Required for Contractual Commitments (value next FY)]]+PC[[#This Row],[Non contractual commitments]]</f>
        <v>0</v>
      </c>
      <c r="L303" s="93"/>
      <c r="M303" s="93"/>
      <c r="N303" s="93"/>
      <c r="O303" s="93"/>
      <c r="P303" s="93"/>
    </row>
    <row r="304" spans="1:16" ht="21" x14ac:dyDescent="0.45">
      <c r="A304" s="116"/>
      <c r="B304" s="89"/>
      <c r="C304" s="116"/>
      <c r="D304" s="116"/>
      <c r="E304" s="116"/>
      <c r="F304" s="116"/>
      <c r="G304" s="93"/>
      <c r="H304" s="93"/>
      <c r="I304" s="93"/>
      <c r="J304" s="93"/>
      <c r="K304" s="94">
        <f>PC[[#This Row],[Verified Arrears]]+PC[[#This Row],[Counterpart Funding requirements]]+PC[[#This Row],[Cash Required for Contractual Commitments (value next FY)]]+PC[[#This Row],[Non contractual commitments]]</f>
        <v>0</v>
      </c>
      <c r="L304" s="93"/>
      <c r="M304" s="93"/>
      <c r="N304" s="93"/>
      <c r="O304" s="93"/>
      <c r="P304" s="93"/>
    </row>
    <row r="305" spans="1:16" ht="21" x14ac:dyDescent="0.45">
      <c r="A305" s="116"/>
      <c r="B305" s="89"/>
      <c r="C305" s="116"/>
      <c r="D305" s="116"/>
      <c r="E305" s="116"/>
      <c r="F305" s="116"/>
      <c r="G305" s="93"/>
      <c r="H305" s="93"/>
      <c r="I305" s="93"/>
      <c r="J305" s="93"/>
      <c r="K305" s="94">
        <f>PC[[#This Row],[Verified Arrears]]+PC[[#This Row],[Counterpart Funding requirements]]+PC[[#This Row],[Cash Required for Contractual Commitments (value next FY)]]+PC[[#This Row],[Non contractual commitments]]</f>
        <v>0</v>
      </c>
      <c r="L305" s="93"/>
      <c r="M305" s="93"/>
      <c r="N305" s="93"/>
      <c r="O305" s="93"/>
      <c r="P305" s="93"/>
    </row>
    <row r="306" spans="1:16" ht="21" x14ac:dyDescent="0.45">
      <c r="A306" s="116"/>
      <c r="B306" s="89"/>
      <c r="C306" s="116"/>
      <c r="D306" s="116"/>
      <c r="E306" s="116"/>
      <c r="F306" s="116"/>
      <c r="G306" s="93"/>
      <c r="H306" s="93"/>
      <c r="I306" s="93"/>
      <c r="J306" s="93"/>
      <c r="K306" s="94">
        <f>PC[[#This Row],[Verified Arrears]]+PC[[#This Row],[Counterpart Funding requirements]]+PC[[#This Row],[Cash Required for Contractual Commitments (value next FY)]]+PC[[#This Row],[Non contractual commitments]]</f>
        <v>0</v>
      </c>
      <c r="L306" s="93"/>
      <c r="M306" s="93"/>
      <c r="N306" s="93"/>
      <c r="O306" s="93"/>
      <c r="P306" s="93"/>
    </row>
    <row r="307" spans="1:16" ht="21" x14ac:dyDescent="0.45">
      <c r="A307" s="116"/>
      <c r="B307" s="89"/>
      <c r="C307" s="116"/>
      <c r="D307" s="116"/>
      <c r="E307" s="116"/>
      <c r="F307" s="116"/>
      <c r="G307" s="93"/>
      <c r="H307" s="93"/>
      <c r="I307" s="93"/>
      <c r="J307" s="93"/>
      <c r="K307" s="94">
        <f>PC[[#This Row],[Verified Arrears]]+PC[[#This Row],[Counterpart Funding requirements]]+PC[[#This Row],[Cash Required for Contractual Commitments (value next FY)]]+PC[[#This Row],[Non contractual commitments]]</f>
        <v>0</v>
      </c>
      <c r="L307" s="93"/>
      <c r="M307" s="93"/>
      <c r="N307" s="93"/>
      <c r="O307" s="93"/>
      <c r="P307" s="93"/>
    </row>
    <row r="308" spans="1:16" ht="21" x14ac:dyDescent="0.45">
      <c r="A308" s="116"/>
      <c r="B308" s="89"/>
      <c r="C308" s="116"/>
      <c r="D308" s="116"/>
      <c r="E308" s="116"/>
      <c r="F308" s="116"/>
      <c r="G308" s="93"/>
      <c r="H308" s="93"/>
      <c r="I308" s="93"/>
      <c r="J308" s="93"/>
      <c r="K308" s="94">
        <f>PC[[#This Row],[Verified Arrears]]+PC[[#This Row],[Counterpart Funding requirements]]+PC[[#This Row],[Cash Required for Contractual Commitments (value next FY)]]+PC[[#This Row],[Non contractual commitments]]</f>
        <v>0</v>
      </c>
      <c r="L308" s="93"/>
      <c r="M308" s="93"/>
      <c r="N308" s="93"/>
      <c r="O308" s="93"/>
      <c r="P308" s="93"/>
    </row>
    <row r="309" spans="1:16" ht="21" x14ac:dyDescent="0.45">
      <c r="A309" s="116"/>
      <c r="B309" s="89"/>
      <c r="C309" s="116"/>
      <c r="D309" s="116"/>
      <c r="E309" s="116"/>
      <c r="F309" s="116"/>
      <c r="G309" s="93"/>
      <c r="H309" s="93"/>
      <c r="I309" s="93"/>
      <c r="J309" s="93"/>
      <c r="K309" s="94">
        <f>PC[[#This Row],[Verified Arrears]]+PC[[#This Row],[Counterpart Funding requirements]]+PC[[#This Row],[Cash Required for Contractual Commitments (value next FY)]]+PC[[#This Row],[Non contractual commitments]]</f>
        <v>0</v>
      </c>
      <c r="L309" s="93"/>
      <c r="M309" s="93"/>
      <c r="N309" s="93"/>
      <c r="O309" s="93"/>
      <c r="P309" s="93"/>
    </row>
    <row r="310" spans="1:16" ht="21" x14ac:dyDescent="0.45">
      <c r="A310" s="116"/>
      <c r="B310" s="89"/>
      <c r="C310" s="116"/>
      <c r="D310" s="116"/>
      <c r="E310" s="116"/>
      <c r="F310" s="116"/>
      <c r="G310" s="93"/>
      <c r="H310" s="93"/>
      <c r="I310" s="93"/>
      <c r="J310" s="93"/>
      <c r="K310" s="94">
        <f>PC[[#This Row],[Verified Arrears]]+PC[[#This Row],[Counterpart Funding requirements]]+PC[[#This Row],[Cash Required for Contractual Commitments (value next FY)]]+PC[[#This Row],[Non contractual commitments]]</f>
        <v>0</v>
      </c>
      <c r="L310" s="93"/>
      <c r="M310" s="93"/>
      <c r="N310" s="93"/>
      <c r="O310" s="93"/>
      <c r="P310" s="93"/>
    </row>
    <row r="311" spans="1:16" ht="21" x14ac:dyDescent="0.45">
      <c r="A311" s="116"/>
      <c r="B311" s="89"/>
      <c r="C311" s="116"/>
      <c r="D311" s="116"/>
      <c r="E311" s="116"/>
      <c r="F311" s="116"/>
      <c r="G311" s="93"/>
      <c r="H311" s="93"/>
      <c r="I311" s="93"/>
      <c r="J311" s="93"/>
      <c r="K311" s="94">
        <f>PC[[#This Row],[Verified Arrears]]+PC[[#This Row],[Counterpart Funding requirements]]+PC[[#This Row],[Cash Required for Contractual Commitments (value next FY)]]+PC[[#This Row],[Non contractual commitments]]</f>
        <v>0</v>
      </c>
      <c r="L311" s="93"/>
      <c r="M311" s="93"/>
      <c r="N311" s="93"/>
      <c r="O311" s="93"/>
      <c r="P311" s="93"/>
    </row>
    <row r="312" spans="1:16" ht="21" x14ac:dyDescent="0.45">
      <c r="A312" s="116"/>
      <c r="B312" s="89"/>
      <c r="C312" s="116"/>
      <c r="D312" s="116"/>
      <c r="E312" s="116"/>
      <c r="F312" s="116"/>
      <c r="G312" s="93"/>
      <c r="H312" s="93"/>
      <c r="I312" s="93"/>
      <c r="J312" s="93"/>
      <c r="K312" s="94">
        <f>PC[[#This Row],[Verified Arrears]]+PC[[#This Row],[Counterpart Funding requirements]]+PC[[#This Row],[Cash Required for Contractual Commitments (value next FY)]]+PC[[#This Row],[Non contractual commitments]]</f>
        <v>0</v>
      </c>
      <c r="L312" s="93"/>
      <c r="M312" s="93"/>
      <c r="N312" s="93"/>
      <c r="O312" s="93"/>
      <c r="P312" s="93"/>
    </row>
    <row r="313" spans="1:16" ht="21" x14ac:dyDescent="0.45">
      <c r="A313" s="116"/>
      <c r="B313" s="89"/>
      <c r="C313" s="116"/>
      <c r="D313" s="116"/>
      <c r="E313" s="116"/>
      <c r="F313" s="116"/>
      <c r="G313" s="93"/>
      <c r="H313" s="93"/>
      <c r="I313" s="93"/>
      <c r="J313" s="93"/>
      <c r="K313" s="94">
        <f>PC[[#This Row],[Verified Arrears]]+PC[[#This Row],[Counterpart Funding requirements]]+PC[[#This Row],[Cash Required for Contractual Commitments (value next FY)]]+PC[[#This Row],[Non contractual commitments]]</f>
        <v>0</v>
      </c>
      <c r="L313" s="93"/>
      <c r="M313" s="93"/>
      <c r="N313" s="93"/>
      <c r="O313" s="93"/>
      <c r="P313" s="93"/>
    </row>
    <row r="314" spans="1:16" ht="21" x14ac:dyDescent="0.45">
      <c r="A314" s="116"/>
      <c r="B314" s="89"/>
      <c r="C314" s="116"/>
      <c r="D314" s="116"/>
      <c r="E314" s="116"/>
      <c r="F314" s="116"/>
      <c r="G314" s="93"/>
      <c r="H314" s="93"/>
      <c r="I314" s="93"/>
      <c r="J314" s="93"/>
      <c r="K314" s="94">
        <f>PC[[#This Row],[Verified Arrears]]+PC[[#This Row],[Counterpart Funding requirements]]+PC[[#This Row],[Cash Required for Contractual Commitments (value next FY)]]+PC[[#This Row],[Non contractual commitments]]</f>
        <v>0</v>
      </c>
      <c r="L314" s="93"/>
      <c r="M314" s="93"/>
      <c r="N314" s="93"/>
      <c r="O314" s="93"/>
      <c r="P314" s="93"/>
    </row>
    <row r="315" spans="1:16" ht="21" x14ac:dyDescent="0.45">
      <c r="A315" s="116"/>
      <c r="B315" s="89"/>
      <c r="C315" s="116"/>
      <c r="D315" s="116"/>
      <c r="E315" s="116"/>
      <c r="F315" s="116"/>
      <c r="G315" s="93"/>
      <c r="H315" s="93"/>
      <c r="I315" s="93"/>
      <c r="J315" s="93"/>
      <c r="K315" s="94">
        <f>PC[[#This Row],[Verified Arrears]]+PC[[#This Row],[Counterpart Funding requirements]]+PC[[#This Row],[Cash Required for Contractual Commitments (value next FY)]]+PC[[#This Row],[Non contractual commitments]]</f>
        <v>0</v>
      </c>
      <c r="L315" s="93"/>
      <c r="M315" s="93"/>
      <c r="N315" s="93"/>
      <c r="O315" s="93"/>
      <c r="P315" s="93"/>
    </row>
    <row r="316" spans="1:16" ht="21" x14ac:dyDescent="0.45">
      <c r="A316" s="116"/>
      <c r="B316" s="89"/>
      <c r="C316" s="116"/>
      <c r="D316" s="116"/>
      <c r="E316" s="116"/>
      <c r="F316" s="116"/>
      <c r="G316" s="93"/>
      <c r="H316" s="93"/>
      <c r="I316" s="93"/>
      <c r="J316" s="93"/>
      <c r="K316" s="94">
        <f>PC[[#This Row],[Verified Arrears]]+PC[[#This Row],[Counterpart Funding requirements]]+PC[[#This Row],[Cash Required for Contractual Commitments (value next FY)]]+PC[[#This Row],[Non contractual commitments]]</f>
        <v>0</v>
      </c>
      <c r="L316" s="93"/>
      <c r="M316" s="93"/>
      <c r="N316" s="93"/>
      <c r="O316" s="93"/>
      <c r="P316" s="93"/>
    </row>
    <row r="317" spans="1:16" ht="21" x14ac:dyDescent="0.45">
      <c r="A317" s="116"/>
      <c r="B317" s="89"/>
      <c r="C317" s="116"/>
      <c r="D317" s="116"/>
      <c r="E317" s="116"/>
      <c r="F317" s="116"/>
      <c r="G317" s="93"/>
      <c r="H317" s="93"/>
      <c r="I317" s="93"/>
      <c r="J317" s="93"/>
      <c r="K317" s="94">
        <f>PC[[#This Row],[Verified Arrears]]+PC[[#This Row],[Counterpart Funding requirements]]+PC[[#This Row],[Cash Required for Contractual Commitments (value next FY)]]+PC[[#This Row],[Non contractual commitments]]</f>
        <v>0</v>
      </c>
      <c r="L317" s="93"/>
      <c r="M317" s="93"/>
      <c r="N317" s="93"/>
      <c r="O317" s="93"/>
      <c r="P317" s="93"/>
    </row>
    <row r="318" spans="1:16" ht="21" x14ac:dyDescent="0.45">
      <c r="A318" s="116"/>
      <c r="B318" s="89"/>
      <c r="C318" s="116"/>
      <c r="D318" s="116"/>
      <c r="E318" s="116"/>
      <c r="F318" s="116"/>
      <c r="G318" s="93"/>
      <c r="H318" s="93"/>
      <c r="I318" s="93"/>
      <c r="J318" s="93"/>
      <c r="K318" s="94">
        <f>PC[[#This Row],[Verified Arrears]]+PC[[#This Row],[Counterpart Funding requirements]]+PC[[#This Row],[Cash Required for Contractual Commitments (value next FY)]]+PC[[#This Row],[Non contractual commitments]]</f>
        <v>0</v>
      </c>
      <c r="L318" s="93"/>
      <c r="M318" s="93"/>
      <c r="N318" s="93"/>
      <c r="O318" s="93"/>
      <c r="P318" s="93"/>
    </row>
    <row r="319" spans="1:16" ht="21" x14ac:dyDescent="0.45">
      <c r="A319" s="116"/>
      <c r="B319" s="89"/>
      <c r="C319" s="116"/>
      <c r="D319" s="116"/>
      <c r="E319" s="116"/>
      <c r="F319" s="116"/>
      <c r="G319" s="93"/>
      <c r="H319" s="93"/>
      <c r="I319" s="93"/>
      <c r="J319" s="93"/>
      <c r="K319" s="94">
        <f>PC[[#This Row],[Verified Arrears]]+PC[[#This Row],[Counterpart Funding requirements]]+PC[[#This Row],[Cash Required for Contractual Commitments (value next FY)]]+PC[[#This Row],[Non contractual commitments]]</f>
        <v>0</v>
      </c>
      <c r="L319" s="93"/>
      <c r="M319" s="93"/>
      <c r="N319" s="93"/>
      <c r="O319" s="93"/>
      <c r="P319" s="93"/>
    </row>
    <row r="320" spans="1:16" ht="21" x14ac:dyDescent="0.45">
      <c r="A320" s="116"/>
      <c r="B320" s="89"/>
      <c r="C320" s="116"/>
      <c r="D320" s="116"/>
      <c r="E320" s="116"/>
      <c r="F320" s="116"/>
      <c r="G320" s="93"/>
      <c r="H320" s="93"/>
      <c r="I320" s="93"/>
      <c r="J320" s="93"/>
      <c r="K320" s="94">
        <f>PC[[#This Row],[Verified Arrears]]+PC[[#This Row],[Counterpart Funding requirements]]+PC[[#This Row],[Cash Required for Contractual Commitments (value next FY)]]+PC[[#This Row],[Non contractual commitments]]</f>
        <v>0</v>
      </c>
      <c r="L320" s="93"/>
      <c r="M320" s="93"/>
      <c r="N320" s="93"/>
      <c r="O320" s="93"/>
      <c r="P320" s="93"/>
    </row>
    <row r="321" spans="1:16" ht="21" x14ac:dyDescent="0.45">
      <c r="A321" s="116"/>
      <c r="B321" s="89"/>
      <c r="C321" s="116"/>
      <c r="D321" s="116"/>
      <c r="E321" s="116"/>
      <c r="F321" s="116"/>
      <c r="G321" s="93"/>
      <c r="H321" s="93"/>
      <c r="I321" s="93"/>
      <c r="J321" s="93"/>
      <c r="K321" s="94">
        <f>PC[[#This Row],[Verified Arrears]]+PC[[#This Row],[Counterpart Funding requirements]]+PC[[#This Row],[Cash Required for Contractual Commitments (value next FY)]]+PC[[#This Row],[Non contractual commitments]]</f>
        <v>0</v>
      </c>
      <c r="L321" s="93"/>
      <c r="M321" s="93"/>
      <c r="N321" s="93"/>
      <c r="O321" s="93"/>
      <c r="P321" s="93"/>
    </row>
    <row r="322" spans="1:16" ht="21" x14ac:dyDescent="0.45">
      <c r="A322" s="116"/>
      <c r="B322" s="89"/>
      <c r="C322" s="116"/>
      <c r="D322" s="116"/>
      <c r="E322" s="116"/>
      <c r="F322" s="116"/>
      <c r="G322" s="93"/>
      <c r="H322" s="93"/>
      <c r="I322" s="93"/>
      <c r="J322" s="93"/>
      <c r="K322" s="94">
        <f>PC[[#This Row],[Verified Arrears]]+PC[[#This Row],[Counterpart Funding requirements]]+PC[[#This Row],[Cash Required for Contractual Commitments (value next FY)]]+PC[[#This Row],[Non contractual commitments]]</f>
        <v>0</v>
      </c>
      <c r="L322" s="93"/>
      <c r="M322" s="93"/>
      <c r="N322" s="93"/>
      <c r="O322" s="93"/>
      <c r="P322" s="93"/>
    </row>
    <row r="323" spans="1:16" ht="21" x14ac:dyDescent="0.45">
      <c r="A323" s="116"/>
      <c r="B323" s="89"/>
      <c r="C323" s="116"/>
      <c r="D323" s="116"/>
      <c r="E323" s="116"/>
      <c r="F323" s="116"/>
      <c r="G323" s="93"/>
      <c r="H323" s="93"/>
      <c r="I323" s="93"/>
      <c r="J323" s="93"/>
      <c r="K323" s="94">
        <f>PC[[#This Row],[Verified Arrears]]+PC[[#This Row],[Counterpart Funding requirements]]+PC[[#This Row],[Cash Required for Contractual Commitments (value next FY)]]+PC[[#This Row],[Non contractual commitments]]</f>
        <v>0</v>
      </c>
      <c r="L323" s="93"/>
      <c r="M323" s="93"/>
      <c r="N323" s="93"/>
      <c r="O323" s="93"/>
      <c r="P323" s="93"/>
    </row>
    <row r="324" spans="1:16" ht="21" x14ac:dyDescent="0.45">
      <c r="A324" s="116"/>
      <c r="B324" s="89"/>
      <c r="C324" s="116"/>
      <c r="D324" s="116"/>
      <c r="E324" s="116"/>
      <c r="F324" s="116"/>
      <c r="G324" s="93"/>
      <c r="H324" s="93"/>
      <c r="I324" s="93"/>
      <c r="J324" s="93"/>
      <c r="K324" s="94">
        <f>PC[[#This Row],[Verified Arrears]]+PC[[#This Row],[Counterpart Funding requirements]]+PC[[#This Row],[Cash Required for Contractual Commitments (value next FY)]]+PC[[#This Row],[Non contractual commitments]]</f>
        <v>0</v>
      </c>
      <c r="L324" s="93"/>
      <c r="M324" s="93"/>
      <c r="N324" s="93"/>
      <c r="O324" s="93"/>
      <c r="P324" s="93"/>
    </row>
    <row r="325" spans="1:16" ht="21" x14ac:dyDescent="0.45">
      <c r="A325" s="116"/>
      <c r="B325" s="89"/>
      <c r="C325" s="116"/>
      <c r="D325" s="116"/>
      <c r="E325" s="116"/>
      <c r="F325" s="116"/>
      <c r="G325" s="93"/>
      <c r="H325" s="93"/>
      <c r="I325" s="93"/>
      <c r="J325" s="93"/>
      <c r="K325" s="94">
        <f>PC[[#This Row],[Verified Arrears]]+PC[[#This Row],[Counterpart Funding requirements]]+PC[[#This Row],[Cash Required for Contractual Commitments (value next FY)]]+PC[[#This Row],[Non contractual commitments]]</f>
        <v>0</v>
      </c>
      <c r="L325" s="93"/>
      <c r="M325" s="93"/>
      <c r="N325" s="93"/>
      <c r="O325" s="93"/>
      <c r="P325" s="93"/>
    </row>
    <row r="326" spans="1:16" ht="21" x14ac:dyDescent="0.45">
      <c r="A326" s="116"/>
      <c r="B326" s="89"/>
      <c r="C326" s="116"/>
      <c r="D326" s="116"/>
      <c r="E326" s="116"/>
      <c r="F326" s="116"/>
      <c r="G326" s="93"/>
      <c r="H326" s="93"/>
      <c r="I326" s="93"/>
      <c r="J326" s="93"/>
      <c r="K326" s="94">
        <f>PC[[#This Row],[Verified Arrears]]+PC[[#This Row],[Counterpart Funding requirements]]+PC[[#This Row],[Cash Required for Contractual Commitments (value next FY)]]+PC[[#This Row],[Non contractual commitments]]</f>
        <v>0</v>
      </c>
      <c r="L326" s="93"/>
      <c r="M326" s="93"/>
      <c r="N326" s="93"/>
      <c r="O326" s="93"/>
      <c r="P326" s="93"/>
    </row>
    <row r="327" spans="1:16" ht="21" x14ac:dyDescent="0.45">
      <c r="A327" s="116"/>
      <c r="B327" s="89"/>
      <c r="C327" s="116"/>
      <c r="D327" s="116"/>
      <c r="E327" s="116"/>
      <c r="F327" s="116"/>
      <c r="G327" s="93"/>
      <c r="H327" s="93"/>
      <c r="I327" s="93"/>
      <c r="J327" s="93"/>
      <c r="K327" s="94">
        <f>PC[[#This Row],[Verified Arrears]]+PC[[#This Row],[Counterpart Funding requirements]]+PC[[#This Row],[Cash Required for Contractual Commitments (value next FY)]]+PC[[#This Row],[Non contractual commitments]]</f>
        <v>0</v>
      </c>
      <c r="L327" s="93"/>
      <c r="M327" s="93"/>
      <c r="N327" s="93"/>
      <c r="O327" s="93"/>
      <c r="P327" s="93"/>
    </row>
    <row r="328" spans="1:16" ht="21" x14ac:dyDescent="0.45">
      <c r="A328" s="116"/>
      <c r="B328" s="89"/>
      <c r="C328" s="116"/>
      <c r="D328" s="116"/>
      <c r="E328" s="116"/>
      <c r="F328" s="116"/>
      <c r="G328" s="93"/>
      <c r="H328" s="93"/>
      <c r="I328" s="93"/>
      <c r="J328" s="93"/>
      <c r="K328" s="94">
        <f>PC[[#This Row],[Verified Arrears]]+PC[[#This Row],[Counterpart Funding requirements]]+PC[[#This Row],[Cash Required for Contractual Commitments (value next FY)]]+PC[[#This Row],[Non contractual commitments]]</f>
        <v>0</v>
      </c>
      <c r="L328" s="93"/>
      <c r="M328" s="93"/>
      <c r="N328" s="93"/>
      <c r="O328" s="93"/>
      <c r="P328" s="93"/>
    </row>
    <row r="329" spans="1:16" ht="21" x14ac:dyDescent="0.45">
      <c r="A329" s="116"/>
      <c r="B329" s="89"/>
      <c r="C329" s="116"/>
      <c r="D329" s="116"/>
      <c r="E329" s="116"/>
      <c r="F329" s="116"/>
      <c r="G329" s="93"/>
      <c r="H329" s="93"/>
      <c r="I329" s="93"/>
      <c r="J329" s="93"/>
      <c r="K329" s="94">
        <f>PC[[#This Row],[Verified Arrears]]+PC[[#This Row],[Counterpart Funding requirements]]+PC[[#This Row],[Cash Required for Contractual Commitments (value next FY)]]+PC[[#This Row],[Non contractual commitments]]</f>
        <v>0</v>
      </c>
      <c r="L329" s="93"/>
      <c r="M329" s="93"/>
      <c r="N329" s="93"/>
      <c r="O329" s="93"/>
      <c r="P329" s="93"/>
    </row>
    <row r="330" spans="1:16" ht="21" x14ac:dyDescent="0.45">
      <c r="A330" s="116"/>
      <c r="B330" s="89"/>
      <c r="C330" s="116"/>
      <c r="D330" s="116"/>
      <c r="E330" s="116"/>
      <c r="F330" s="116"/>
      <c r="G330" s="93"/>
      <c r="H330" s="93"/>
      <c r="I330" s="93"/>
      <c r="J330" s="93"/>
      <c r="K330" s="94">
        <f>PC[[#This Row],[Verified Arrears]]+PC[[#This Row],[Counterpart Funding requirements]]+PC[[#This Row],[Cash Required for Contractual Commitments (value next FY)]]+PC[[#This Row],[Non contractual commitments]]</f>
        <v>0</v>
      </c>
      <c r="L330" s="93"/>
      <c r="M330" s="93"/>
      <c r="N330" s="93"/>
      <c r="O330" s="93"/>
      <c r="P330" s="93"/>
    </row>
    <row r="331" spans="1:16" ht="21" x14ac:dyDescent="0.45">
      <c r="A331" s="116"/>
      <c r="B331" s="89"/>
      <c r="C331" s="116"/>
      <c r="D331" s="116"/>
      <c r="E331" s="116"/>
      <c r="F331" s="116"/>
      <c r="G331" s="93"/>
      <c r="H331" s="93"/>
      <c r="I331" s="93"/>
      <c r="J331" s="93"/>
      <c r="K331" s="94">
        <f>PC[[#This Row],[Verified Arrears]]+PC[[#This Row],[Counterpart Funding requirements]]+PC[[#This Row],[Cash Required for Contractual Commitments (value next FY)]]+PC[[#This Row],[Non contractual commitments]]</f>
        <v>0</v>
      </c>
      <c r="L331" s="93"/>
      <c r="M331" s="93"/>
      <c r="N331" s="93"/>
      <c r="O331" s="93"/>
      <c r="P331" s="93"/>
    </row>
    <row r="332" spans="1:16" ht="21" x14ac:dyDescent="0.45">
      <c r="A332" s="116"/>
      <c r="B332" s="89"/>
      <c r="C332" s="116"/>
      <c r="D332" s="116"/>
      <c r="E332" s="116"/>
      <c r="F332" s="116"/>
      <c r="G332" s="93"/>
      <c r="H332" s="93"/>
      <c r="I332" s="93"/>
      <c r="J332" s="93"/>
      <c r="K332" s="94">
        <f>PC[[#This Row],[Verified Arrears]]+PC[[#This Row],[Counterpart Funding requirements]]+PC[[#This Row],[Cash Required for Contractual Commitments (value next FY)]]+PC[[#This Row],[Non contractual commitments]]</f>
        <v>0</v>
      </c>
      <c r="L332" s="93"/>
      <c r="M332" s="93"/>
      <c r="N332" s="93"/>
      <c r="O332" s="93"/>
      <c r="P332" s="93"/>
    </row>
    <row r="333" spans="1:16" ht="21" x14ac:dyDescent="0.45">
      <c r="A333" s="116"/>
      <c r="B333" s="89"/>
      <c r="C333" s="116"/>
      <c r="D333" s="116"/>
      <c r="E333" s="116"/>
      <c r="F333" s="116"/>
      <c r="G333" s="93"/>
      <c r="H333" s="93"/>
      <c r="I333" s="93"/>
      <c r="J333" s="93"/>
      <c r="K333" s="94">
        <f>PC[[#This Row],[Verified Arrears]]+PC[[#This Row],[Counterpart Funding requirements]]+PC[[#This Row],[Cash Required for Contractual Commitments (value next FY)]]+PC[[#This Row],[Non contractual commitments]]</f>
        <v>0</v>
      </c>
      <c r="L333" s="93"/>
      <c r="M333" s="93"/>
      <c r="N333" s="93"/>
      <c r="O333" s="93"/>
      <c r="P333" s="93"/>
    </row>
    <row r="334" spans="1:16" ht="21" x14ac:dyDescent="0.45">
      <c r="A334" s="116"/>
      <c r="B334" s="89"/>
      <c r="C334" s="116"/>
      <c r="D334" s="116"/>
      <c r="E334" s="116"/>
      <c r="F334" s="116"/>
      <c r="G334" s="93"/>
      <c r="H334" s="93"/>
      <c r="I334" s="93"/>
      <c r="J334" s="93"/>
      <c r="K334" s="94">
        <f>PC[[#This Row],[Verified Arrears]]+PC[[#This Row],[Counterpart Funding requirements]]+PC[[#This Row],[Cash Required for Contractual Commitments (value next FY)]]+PC[[#This Row],[Non contractual commitments]]</f>
        <v>0</v>
      </c>
      <c r="L334" s="93"/>
      <c r="M334" s="93"/>
      <c r="N334" s="93"/>
      <c r="O334" s="93"/>
      <c r="P334" s="93"/>
    </row>
    <row r="335" spans="1:16" ht="21" x14ac:dyDescent="0.45">
      <c r="A335" s="116"/>
      <c r="B335" s="89"/>
      <c r="C335" s="116"/>
      <c r="D335" s="116"/>
      <c r="E335" s="116"/>
      <c r="F335" s="116"/>
      <c r="G335" s="93"/>
      <c r="H335" s="93"/>
      <c r="I335" s="93"/>
      <c r="J335" s="93"/>
      <c r="K335" s="94">
        <f>PC[[#This Row],[Verified Arrears]]+PC[[#This Row],[Counterpart Funding requirements]]+PC[[#This Row],[Cash Required for Contractual Commitments (value next FY)]]+PC[[#This Row],[Non contractual commitments]]</f>
        <v>0</v>
      </c>
      <c r="L335" s="93"/>
      <c r="M335" s="93"/>
      <c r="N335" s="93"/>
      <c r="O335" s="93"/>
      <c r="P335" s="93"/>
    </row>
    <row r="336" spans="1:16" ht="21" x14ac:dyDescent="0.45">
      <c r="A336" s="116"/>
      <c r="B336" s="89"/>
      <c r="C336" s="116"/>
      <c r="D336" s="116"/>
      <c r="E336" s="116"/>
      <c r="F336" s="116"/>
      <c r="G336" s="93"/>
      <c r="H336" s="93"/>
      <c r="I336" s="93"/>
      <c r="J336" s="93"/>
      <c r="K336" s="94">
        <f>PC[[#This Row],[Verified Arrears]]+PC[[#This Row],[Counterpart Funding requirements]]+PC[[#This Row],[Cash Required for Contractual Commitments (value next FY)]]+PC[[#This Row],[Non contractual commitments]]</f>
        <v>0</v>
      </c>
      <c r="L336" s="93"/>
      <c r="M336" s="93"/>
      <c r="N336" s="93"/>
      <c r="O336" s="93"/>
      <c r="P336" s="93"/>
    </row>
    <row r="337" spans="1:16" ht="21" x14ac:dyDescent="0.45">
      <c r="A337" s="116"/>
      <c r="B337" s="89"/>
      <c r="C337" s="116"/>
      <c r="D337" s="116"/>
      <c r="E337" s="116"/>
      <c r="F337" s="116"/>
      <c r="G337" s="93"/>
      <c r="H337" s="93"/>
      <c r="I337" s="93"/>
      <c r="J337" s="93"/>
      <c r="K337" s="94">
        <f>PC[[#This Row],[Verified Arrears]]+PC[[#This Row],[Counterpart Funding requirements]]+PC[[#This Row],[Cash Required for Contractual Commitments (value next FY)]]+PC[[#This Row],[Non contractual commitments]]</f>
        <v>0</v>
      </c>
      <c r="L337" s="93"/>
      <c r="M337" s="93"/>
      <c r="N337" s="93"/>
      <c r="O337" s="93"/>
      <c r="P337" s="93"/>
    </row>
    <row r="338" spans="1:16" ht="21" x14ac:dyDescent="0.45">
      <c r="A338" s="116"/>
      <c r="B338" s="89"/>
      <c r="C338" s="116"/>
      <c r="D338" s="116"/>
      <c r="E338" s="116"/>
      <c r="F338" s="116"/>
      <c r="G338" s="93"/>
      <c r="H338" s="93"/>
      <c r="I338" s="93"/>
      <c r="J338" s="93"/>
      <c r="K338" s="94">
        <f>PC[[#This Row],[Verified Arrears]]+PC[[#This Row],[Counterpart Funding requirements]]+PC[[#This Row],[Cash Required for Contractual Commitments (value next FY)]]+PC[[#This Row],[Non contractual commitments]]</f>
        <v>0</v>
      </c>
      <c r="L338" s="93"/>
      <c r="M338" s="93"/>
      <c r="N338" s="93"/>
      <c r="O338" s="93"/>
      <c r="P338" s="93"/>
    </row>
    <row r="339" spans="1:16" ht="21" x14ac:dyDescent="0.45">
      <c r="A339" s="116"/>
      <c r="B339" s="89"/>
      <c r="C339" s="116"/>
      <c r="D339" s="116"/>
      <c r="E339" s="116"/>
      <c r="F339" s="116"/>
      <c r="G339" s="93"/>
      <c r="H339" s="93"/>
      <c r="I339" s="93"/>
      <c r="J339" s="93"/>
      <c r="K339" s="94">
        <f>PC[[#This Row],[Verified Arrears]]+PC[[#This Row],[Counterpart Funding requirements]]+PC[[#This Row],[Cash Required for Contractual Commitments (value next FY)]]+PC[[#This Row],[Non contractual commitments]]</f>
        <v>0</v>
      </c>
      <c r="L339" s="93"/>
      <c r="M339" s="93"/>
      <c r="N339" s="93"/>
      <c r="O339" s="93"/>
      <c r="P339" s="93"/>
    </row>
    <row r="340" spans="1:16" ht="21" x14ac:dyDescent="0.45">
      <c r="A340" s="116"/>
      <c r="B340" s="89"/>
      <c r="C340" s="116"/>
      <c r="D340" s="116"/>
      <c r="E340" s="116"/>
      <c r="F340" s="116"/>
      <c r="G340" s="93"/>
      <c r="H340" s="93"/>
      <c r="I340" s="93"/>
      <c r="J340" s="93"/>
      <c r="K340" s="94">
        <f>PC[[#This Row],[Verified Arrears]]+PC[[#This Row],[Counterpart Funding requirements]]+PC[[#This Row],[Cash Required for Contractual Commitments (value next FY)]]+PC[[#This Row],[Non contractual commitments]]</f>
        <v>0</v>
      </c>
      <c r="L340" s="93"/>
      <c r="M340" s="93"/>
      <c r="N340" s="93"/>
      <c r="O340" s="93"/>
      <c r="P340" s="93"/>
    </row>
    <row r="341" spans="1:16" ht="21" x14ac:dyDescent="0.45">
      <c r="A341" s="116"/>
      <c r="B341" s="89"/>
      <c r="C341" s="116"/>
      <c r="D341" s="116"/>
      <c r="E341" s="116"/>
      <c r="F341" s="116"/>
      <c r="G341" s="93"/>
      <c r="H341" s="93"/>
      <c r="I341" s="93"/>
      <c r="J341" s="93"/>
      <c r="K341" s="94">
        <f>PC[[#This Row],[Verified Arrears]]+PC[[#This Row],[Counterpart Funding requirements]]+PC[[#This Row],[Cash Required for Contractual Commitments (value next FY)]]+PC[[#This Row],[Non contractual commitments]]</f>
        <v>0</v>
      </c>
      <c r="L341" s="93"/>
      <c r="M341" s="93"/>
      <c r="N341" s="93"/>
      <c r="O341" s="93"/>
      <c r="P341" s="93"/>
    </row>
    <row r="342" spans="1:16" ht="21" x14ac:dyDescent="0.45">
      <c r="A342" s="116"/>
      <c r="B342" s="89"/>
      <c r="C342" s="116"/>
      <c r="D342" s="116"/>
      <c r="E342" s="116"/>
      <c r="F342" s="116"/>
      <c r="G342" s="93"/>
      <c r="H342" s="93"/>
      <c r="I342" s="93"/>
      <c r="J342" s="93"/>
      <c r="K342" s="94">
        <f>PC[[#This Row],[Verified Arrears]]+PC[[#This Row],[Counterpart Funding requirements]]+PC[[#This Row],[Cash Required for Contractual Commitments (value next FY)]]+PC[[#This Row],[Non contractual commitments]]</f>
        <v>0</v>
      </c>
      <c r="L342" s="93"/>
      <c r="M342" s="93"/>
      <c r="N342" s="93"/>
      <c r="O342" s="93"/>
      <c r="P342" s="93"/>
    </row>
    <row r="343" spans="1:16" ht="21" x14ac:dyDescent="0.45">
      <c r="A343" s="116"/>
      <c r="B343" s="89"/>
      <c r="C343" s="116"/>
      <c r="D343" s="116"/>
      <c r="E343" s="116"/>
      <c r="F343" s="116"/>
      <c r="G343" s="93"/>
      <c r="H343" s="93"/>
      <c r="I343" s="93"/>
      <c r="J343" s="93"/>
      <c r="K343" s="94">
        <f>PC[[#This Row],[Verified Arrears]]+PC[[#This Row],[Counterpart Funding requirements]]+PC[[#This Row],[Cash Required for Contractual Commitments (value next FY)]]+PC[[#This Row],[Non contractual commitments]]</f>
        <v>0</v>
      </c>
      <c r="L343" s="93"/>
      <c r="M343" s="93"/>
      <c r="N343" s="93"/>
      <c r="O343" s="93"/>
      <c r="P343" s="93"/>
    </row>
    <row r="344" spans="1:16" ht="21" x14ac:dyDescent="0.45">
      <c r="A344" s="116"/>
      <c r="B344" s="89"/>
      <c r="C344" s="116"/>
      <c r="D344" s="116"/>
      <c r="E344" s="116"/>
      <c r="F344" s="116"/>
      <c r="G344" s="93"/>
      <c r="H344" s="93"/>
      <c r="I344" s="93"/>
      <c r="J344" s="93"/>
      <c r="K344" s="94">
        <f>PC[[#This Row],[Verified Arrears]]+PC[[#This Row],[Counterpart Funding requirements]]+PC[[#This Row],[Cash Required for Contractual Commitments (value next FY)]]+PC[[#This Row],[Non contractual commitments]]</f>
        <v>0</v>
      </c>
      <c r="L344" s="93"/>
      <c r="M344" s="93"/>
      <c r="N344" s="93"/>
      <c r="O344" s="93"/>
      <c r="P344" s="93"/>
    </row>
    <row r="345" spans="1:16" ht="21" x14ac:dyDescent="0.45">
      <c r="A345" s="116"/>
      <c r="B345" s="89"/>
      <c r="C345" s="116"/>
      <c r="D345" s="116"/>
      <c r="E345" s="116"/>
      <c r="F345" s="116"/>
      <c r="G345" s="93"/>
      <c r="H345" s="93"/>
      <c r="I345" s="93"/>
      <c r="J345" s="93"/>
      <c r="K345" s="94">
        <f>PC[[#This Row],[Verified Arrears]]+PC[[#This Row],[Counterpart Funding requirements]]+PC[[#This Row],[Cash Required for Contractual Commitments (value next FY)]]+PC[[#This Row],[Non contractual commitments]]</f>
        <v>0</v>
      </c>
      <c r="L345" s="93"/>
      <c r="M345" s="93"/>
      <c r="N345" s="93"/>
      <c r="O345" s="93"/>
      <c r="P345" s="93"/>
    </row>
    <row r="346" spans="1:16" ht="21" x14ac:dyDescent="0.45">
      <c r="A346" s="116"/>
      <c r="B346" s="89"/>
      <c r="C346" s="116"/>
      <c r="D346" s="116"/>
      <c r="E346" s="116"/>
      <c r="F346" s="116"/>
      <c r="G346" s="93"/>
      <c r="H346" s="93"/>
      <c r="I346" s="93"/>
      <c r="J346" s="93"/>
      <c r="K346" s="94">
        <f>PC[[#This Row],[Verified Arrears]]+PC[[#This Row],[Counterpart Funding requirements]]+PC[[#This Row],[Cash Required for Contractual Commitments (value next FY)]]+PC[[#This Row],[Non contractual commitments]]</f>
        <v>0</v>
      </c>
      <c r="L346" s="93"/>
      <c r="M346" s="93"/>
      <c r="N346" s="93"/>
      <c r="O346" s="93"/>
      <c r="P346" s="93"/>
    </row>
    <row r="347" spans="1:16" ht="21" x14ac:dyDescent="0.45">
      <c r="A347" s="116"/>
      <c r="B347" s="89"/>
      <c r="C347" s="116"/>
      <c r="D347" s="116"/>
      <c r="E347" s="116"/>
      <c r="F347" s="116"/>
      <c r="G347" s="93"/>
      <c r="H347" s="93"/>
      <c r="I347" s="93"/>
      <c r="J347" s="93"/>
      <c r="K347" s="94">
        <f>PC[[#This Row],[Verified Arrears]]+PC[[#This Row],[Counterpart Funding requirements]]+PC[[#This Row],[Cash Required for Contractual Commitments (value next FY)]]+PC[[#This Row],[Non contractual commitments]]</f>
        <v>0</v>
      </c>
      <c r="L347" s="93"/>
      <c r="M347" s="93"/>
      <c r="N347" s="93"/>
      <c r="O347" s="93"/>
      <c r="P347" s="93"/>
    </row>
    <row r="348" spans="1:16" ht="21" x14ac:dyDescent="0.45">
      <c r="A348" s="116"/>
      <c r="B348" s="89"/>
      <c r="C348" s="116"/>
      <c r="D348" s="116"/>
      <c r="E348" s="116"/>
      <c r="F348" s="116"/>
      <c r="G348" s="93"/>
      <c r="H348" s="93"/>
      <c r="I348" s="93"/>
      <c r="J348" s="93"/>
      <c r="K348" s="94">
        <f>PC[[#This Row],[Verified Arrears]]+PC[[#This Row],[Counterpart Funding requirements]]+PC[[#This Row],[Cash Required for Contractual Commitments (value next FY)]]+PC[[#This Row],[Non contractual commitments]]</f>
        <v>0</v>
      </c>
      <c r="L348" s="93"/>
      <c r="M348" s="93"/>
      <c r="N348" s="93"/>
      <c r="O348" s="93"/>
      <c r="P348" s="93"/>
    </row>
    <row r="349" spans="1:16" ht="21" x14ac:dyDescent="0.45">
      <c r="A349" s="116"/>
      <c r="B349" s="89"/>
      <c r="C349" s="116"/>
      <c r="D349" s="116"/>
      <c r="E349" s="116"/>
      <c r="F349" s="116"/>
      <c r="G349" s="93"/>
      <c r="H349" s="93"/>
      <c r="I349" s="93"/>
      <c r="J349" s="93"/>
      <c r="K349" s="94">
        <f>PC[[#This Row],[Verified Arrears]]+PC[[#This Row],[Counterpart Funding requirements]]+PC[[#This Row],[Cash Required for Contractual Commitments (value next FY)]]+PC[[#This Row],[Non contractual commitments]]</f>
        <v>0</v>
      </c>
      <c r="L349" s="93"/>
      <c r="M349" s="93"/>
      <c r="N349" s="93"/>
      <c r="O349" s="93"/>
      <c r="P349" s="93"/>
    </row>
    <row r="350" spans="1:16" ht="21" x14ac:dyDescent="0.45">
      <c r="A350" s="116"/>
      <c r="B350" s="89"/>
      <c r="C350" s="116"/>
      <c r="D350" s="116"/>
      <c r="E350" s="116"/>
      <c r="F350" s="116"/>
      <c r="G350" s="93"/>
      <c r="H350" s="93"/>
      <c r="I350" s="93"/>
      <c r="J350" s="93"/>
      <c r="K350" s="94">
        <f>PC[[#This Row],[Verified Arrears]]+PC[[#This Row],[Counterpart Funding requirements]]+PC[[#This Row],[Cash Required for Contractual Commitments (value next FY)]]+PC[[#This Row],[Non contractual commitments]]</f>
        <v>0</v>
      </c>
      <c r="L350" s="93"/>
      <c r="M350" s="93"/>
      <c r="N350" s="93"/>
      <c r="O350" s="93"/>
      <c r="P350" s="93"/>
    </row>
    <row r="351" spans="1:16" ht="21" x14ac:dyDescent="0.45">
      <c r="A351" s="116"/>
      <c r="B351" s="89"/>
      <c r="C351" s="116"/>
      <c r="D351" s="116"/>
      <c r="E351" s="116"/>
      <c r="F351" s="116"/>
      <c r="G351" s="93"/>
      <c r="H351" s="93"/>
      <c r="I351" s="93"/>
      <c r="J351" s="93"/>
      <c r="K351" s="94">
        <f>PC[[#This Row],[Verified Arrears]]+PC[[#This Row],[Counterpart Funding requirements]]+PC[[#This Row],[Cash Required for Contractual Commitments (value next FY)]]+PC[[#This Row],[Non contractual commitments]]</f>
        <v>0</v>
      </c>
      <c r="L351" s="93"/>
      <c r="M351" s="93"/>
      <c r="N351" s="93"/>
      <c r="O351" s="93"/>
      <c r="P351" s="93"/>
    </row>
    <row r="352" spans="1:16" ht="21" x14ac:dyDescent="0.45">
      <c r="A352" s="116"/>
      <c r="B352" s="89"/>
      <c r="C352" s="116"/>
      <c r="D352" s="116"/>
      <c r="E352" s="116"/>
      <c r="F352" s="116"/>
      <c r="G352" s="93"/>
      <c r="H352" s="93"/>
      <c r="I352" s="93"/>
      <c r="J352" s="93"/>
      <c r="K352" s="94">
        <f>PC[[#This Row],[Verified Arrears]]+PC[[#This Row],[Counterpart Funding requirements]]+PC[[#This Row],[Cash Required for Contractual Commitments (value next FY)]]+PC[[#This Row],[Non contractual commitments]]</f>
        <v>0</v>
      </c>
      <c r="L352" s="93"/>
      <c r="M352" s="93"/>
      <c r="N352" s="93"/>
      <c r="O352" s="93"/>
      <c r="P352" s="93"/>
    </row>
    <row r="353" spans="1:16" ht="21" x14ac:dyDescent="0.45">
      <c r="A353" s="116"/>
      <c r="B353" s="89"/>
      <c r="C353" s="116"/>
      <c r="D353" s="116"/>
      <c r="E353" s="116"/>
      <c r="F353" s="116"/>
      <c r="G353" s="93"/>
      <c r="H353" s="93"/>
      <c r="I353" s="93"/>
      <c r="J353" s="93"/>
      <c r="K353" s="94">
        <f>PC[[#This Row],[Verified Arrears]]+PC[[#This Row],[Counterpart Funding requirements]]+PC[[#This Row],[Cash Required for Contractual Commitments (value next FY)]]+PC[[#This Row],[Non contractual commitments]]</f>
        <v>0</v>
      </c>
      <c r="L353" s="93"/>
      <c r="M353" s="93"/>
      <c r="N353" s="93"/>
      <c r="O353" s="93"/>
      <c r="P353" s="93"/>
    </row>
    <row r="354" spans="1:16" ht="21" x14ac:dyDescent="0.45">
      <c r="A354" s="116"/>
      <c r="B354" s="89"/>
      <c r="C354" s="116"/>
      <c r="D354" s="116"/>
      <c r="E354" s="116"/>
      <c r="F354" s="116"/>
      <c r="G354" s="93"/>
      <c r="H354" s="93"/>
      <c r="I354" s="93"/>
      <c r="J354" s="93"/>
      <c r="K354" s="94">
        <f>PC[[#This Row],[Verified Arrears]]+PC[[#This Row],[Counterpart Funding requirements]]+PC[[#This Row],[Cash Required for Contractual Commitments (value next FY)]]+PC[[#This Row],[Non contractual commitments]]</f>
        <v>0</v>
      </c>
      <c r="L354" s="93"/>
      <c r="M354" s="93"/>
      <c r="N354" s="93"/>
      <c r="O354" s="93"/>
      <c r="P354" s="93"/>
    </row>
    <row r="355" spans="1:16" ht="21" x14ac:dyDescent="0.45">
      <c r="A355" s="116"/>
      <c r="B355" s="89"/>
      <c r="C355" s="116"/>
      <c r="D355" s="116"/>
      <c r="E355" s="116"/>
      <c r="F355" s="116"/>
      <c r="G355" s="93"/>
      <c r="H355" s="93"/>
      <c r="I355" s="93"/>
      <c r="J355" s="93"/>
      <c r="K355" s="94">
        <f>PC[[#This Row],[Verified Arrears]]+PC[[#This Row],[Counterpart Funding requirements]]+PC[[#This Row],[Cash Required for Contractual Commitments (value next FY)]]+PC[[#This Row],[Non contractual commitments]]</f>
        <v>0</v>
      </c>
      <c r="L355" s="93"/>
      <c r="M355" s="93"/>
      <c r="N355" s="93"/>
      <c r="O355" s="93"/>
      <c r="P355" s="93"/>
    </row>
    <row r="356" spans="1:16" ht="21" x14ac:dyDescent="0.45">
      <c r="A356" s="116"/>
      <c r="B356" s="89"/>
      <c r="C356" s="116"/>
      <c r="D356" s="116"/>
      <c r="E356" s="116"/>
      <c r="F356" s="116"/>
      <c r="G356" s="93"/>
      <c r="H356" s="93"/>
      <c r="I356" s="93"/>
      <c r="J356" s="93"/>
      <c r="K356" s="94">
        <f>PC[[#This Row],[Verified Arrears]]+PC[[#This Row],[Counterpart Funding requirements]]+PC[[#This Row],[Cash Required for Contractual Commitments (value next FY)]]+PC[[#This Row],[Non contractual commitments]]</f>
        <v>0</v>
      </c>
      <c r="L356" s="93"/>
      <c r="M356" s="93"/>
      <c r="N356" s="93"/>
      <c r="O356" s="93"/>
      <c r="P356" s="93"/>
    </row>
    <row r="357" spans="1:16" ht="21" x14ac:dyDescent="0.45">
      <c r="A357" s="116"/>
      <c r="B357" s="89"/>
      <c r="C357" s="116"/>
      <c r="D357" s="116"/>
      <c r="E357" s="116"/>
      <c r="F357" s="116"/>
      <c r="G357" s="93"/>
      <c r="H357" s="93"/>
      <c r="I357" s="93"/>
      <c r="J357" s="93"/>
      <c r="K357" s="94">
        <f>PC[[#This Row],[Verified Arrears]]+PC[[#This Row],[Counterpart Funding requirements]]+PC[[#This Row],[Cash Required for Contractual Commitments (value next FY)]]+PC[[#This Row],[Non contractual commitments]]</f>
        <v>0</v>
      </c>
      <c r="L357" s="93"/>
      <c r="M357" s="93"/>
      <c r="N357" s="93"/>
      <c r="O357" s="93"/>
      <c r="P357" s="93"/>
    </row>
    <row r="358" spans="1:16" ht="21" x14ac:dyDescent="0.45">
      <c r="A358" s="116"/>
      <c r="B358" s="89"/>
      <c r="C358" s="116"/>
      <c r="D358" s="116"/>
      <c r="E358" s="116"/>
      <c r="F358" s="116"/>
      <c r="G358" s="93"/>
      <c r="H358" s="93"/>
      <c r="I358" s="93"/>
      <c r="J358" s="93"/>
      <c r="K358" s="94">
        <f>PC[[#This Row],[Verified Arrears]]+PC[[#This Row],[Counterpart Funding requirements]]+PC[[#This Row],[Cash Required for Contractual Commitments (value next FY)]]+PC[[#This Row],[Non contractual commitments]]</f>
        <v>0</v>
      </c>
      <c r="L358" s="93"/>
      <c r="M358" s="93"/>
      <c r="N358" s="93"/>
      <c r="O358" s="93"/>
      <c r="P358" s="93"/>
    </row>
    <row r="359" spans="1:16" ht="21" x14ac:dyDescent="0.45">
      <c r="A359" s="116"/>
      <c r="B359" s="89"/>
      <c r="C359" s="116"/>
      <c r="D359" s="116"/>
      <c r="E359" s="116"/>
      <c r="F359" s="116"/>
      <c r="G359" s="93"/>
      <c r="H359" s="93"/>
      <c r="I359" s="93"/>
      <c r="J359" s="93"/>
      <c r="K359" s="94">
        <f>PC[[#This Row],[Verified Arrears]]+PC[[#This Row],[Counterpart Funding requirements]]+PC[[#This Row],[Cash Required for Contractual Commitments (value next FY)]]+PC[[#This Row],[Non contractual commitments]]</f>
        <v>0</v>
      </c>
      <c r="L359" s="93"/>
      <c r="M359" s="93"/>
      <c r="N359" s="93"/>
      <c r="O359" s="93"/>
      <c r="P359" s="93"/>
    </row>
    <row r="360" spans="1:16" ht="21" x14ac:dyDescent="0.45">
      <c r="A360" s="116"/>
      <c r="B360" s="89"/>
      <c r="C360" s="116"/>
      <c r="D360" s="116"/>
      <c r="E360" s="116"/>
      <c r="F360" s="116"/>
      <c r="G360" s="93"/>
      <c r="H360" s="93"/>
      <c r="I360" s="93"/>
      <c r="J360" s="93"/>
      <c r="K360" s="94">
        <f>PC[[#This Row],[Verified Arrears]]+PC[[#This Row],[Counterpart Funding requirements]]+PC[[#This Row],[Cash Required for Contractual Commitments (value next FY)]]+PC[[#This Row],[Non contractual commitments]]</f>
        <v>0</v>
      </c>
      <c r="L360" s="93"/>
      <c r="M360" s="93"/>
      <c r="N360" s="93"/>
      <c r="O360" s="93"/>
      <c r="P360" s="93"/>
    </row>
    <row r="361" spans="1:16" ht="21" x14ac:dyDescent="0.45">
      <c r="A361" s="116"/>
      <c r="B361" s="89"/>
      <c r="C361" s="116"/>
      <c r="D361" s="116"/>
      <c r="E361" s="116"/>
      <c r="F361" s="116"/>
      <c r="G361" s="93"/>
      <c r="H361" s="93"/>
      <c r="I361" s="93"/>
      <c r="J361" s="93"/>
      <c r="K361" s="94">
        <f>PC[[#This Row],[Verified Arrears]]+PC[[#This Row],[Counterpart Funding requirements]]+PC[[#This Row],[Cash Required for Contractual Commitments (value next FY)]]+PC[[#This Row],[Non contractual commitments]]</f>
        <v>0</v>
      </c>
      <c r="L361" s="93"/>
      <c r="M361" s="93"/>
      <c r="N361" s="93"/>
      <c r="O361" s="93"/>
      <c r="P361" s="93"/>
    </row>
    <row r="362" spans="1:16" ht="21" x14ac:dyDescent="0.45">
      <c r="A362" s="116"/>
      <c r="B362" s="89"/>
      <c r="C362" s="116"/>
      <c r="D362" s="116"/>
      <c r="E362" s="116"/>
      <c r="F362" s="116"/>
      <c r="G362" s="93"/>
      <c r="H362" s="93"/>
      <c r="I362" s="93"/>
      <c r="J362" s="93"/>
      <c r="K362" s="94">
        <f>PC[[#This Row],[Verified Arrears]]+PC[[#This Row],[Counterpart Funding requirements]]+PC[[#This Row],[Cash Required for Contractual Commitments (value next FY)]]+PC[[#This Row],[Non contractual commitments]]</f>
        <v>0</v>
      </c>
      <c r="L362" s="93"/>
      <c r="M362" s="93"/>
      <c r="N362" s="93"/>
      <c r="O362" s="93"/>
      <c r="P362" s="93"/>
    </row>
    <row r="363" spans="1:16" ht="21" x14ac:dyDescent="0.45">
      <c r="A363" s="116"/>
      <c r="B363" s="89"/>
      <c r="C363" s="116"/>
      <c r="D363" s="116"/>
      <c r="E363" s="116"/>
      <c r="F363" s="116"/>
      <c r="G363" s="93"/>
      <c r="H363" s="93"/>
      <c r="I363" s="93"/>
      <c r="J363" s="93"/>
      <c r="K363" s="94">
        <f>PC[[#This Row],[Verified Arrears]]+PC[[#This Row],[Counterpart Funding requirements]]+PC[[#This Row],[Cash Required for Contractual Commitments (value next FY)]]+PC[[#This Row],[Non contractual commitments]]</f>
        <v>0</v>
      </c>
      <c r="L363" s="93"/>
      <c r="M363" s="93"/>
      <c r="N363" s="93"/>
      <c r="O363" s="93"/>
      <c r="P363" s="93"/>
    </row>
    <row r="364" spans="1:16" ht="21" x14ac:dyDescent="0.45">
      <c r="A364" s="116"/>
      <c r="B364" s="89"/>
      <c r="C364" s="116"/>
      <c r="D364" s="116"/>
      <c r="E364" s="116"/>
      <c r="F364" s="116"/>
      <c r="G364" s="93"/>
      <c r="H364" s="93"/>
      <c r="I364" s="93"/>
      <c r="J364" s="93"/>
      <c r="K364" s="94">
        <f>PC[[#This Row],[Verified Arrears]]+PC[[#This Row],[Counterpart Funding requirements]]+PC[[#This Row],[Cash Required for Contractual Commitments (value next FY)]]+PC[[#This Row],[Non contractual commitments]]</f>
        <v>0</v>
      </c>
      <c r="L364" s="93"/>
      <c r="M364" s="93"/>
      <c r="N364" s="93"/>
      <c r="O364" s="93"/>
      <c r="P364" s="93"/>
    </row>
    <row r="365" spans="1:16" ht="21" x14ac:dyDescent="0.45">
      <c r="A365" s="116"/>
      <c r="B365" s="89"/>
      <c r="C365" s="116"/>
      <c r="D365" s="116"/>
      <c r="E365" s="116"/>
      <c r="F365" s="116"/>
      <c r="G365" s="93"/>
      <c r="H365" s="93"/>
      <c r="I365" s="93"/>
      <c r="J365" s="93"/>
      <c r="K365" s="94">
        <f>PC[[#This Row],[Verified Arrears]]+PC[[#This Row],[Counterpart Funding requirements]]+PC[[#This Row],[Cash Required for Contractual Commitments (value next FY)]]+PC[[#This Row],[Non contractual commitments]]</f>
        <v>0</v>
      </c>
      <c r="L365" s="93"/>
      <c r="M365" s="93"/>
      <c r="N365" s="93"/>
      <c r="O365" s="93"/>
      <c r="P365" s="93"/>
    </row>
    <row r="366" spans="1:16" ht="21" x14ac:dyDescent="0.45">
      <c r="A366" s="116"/>
      <c r="B366" s="89"/>
      <c r="C366" s="116"/>
      <c r="D366" s="116"/>
      <c r="E366" s="116"/>
      <c r="F366" s="116"/>
      <c r="G366" s="93"/>
      <c r="H366" s="93"/>
      <c r="I366" s="93"/>
      <c r="J366" s="93"/>
      <c r="K366" s="94">
        <f>PC[[#This Row],[Verified Arrears]]+PC[[#This Row],[Counterpart Funding requirements]]+PC[[#This Row],[Cash Required for Contractual Commitments (value next FY)]]+PC[[#This Row],[Non contractual commitments]]</f>
        <v>0</v>
      </c>
      <c r="L366" s="93"/>
      <c r="M366" s="93"/>
      <c r="N366" s="93"/>
      <c r="O366" s="93"/>
      <c r="P366" s="93"/>
    </row>
    <row r="367" spans="1:16" ht="21" x14ac:dyDescent="0.45">
      <c r="A367" s="116"/>
      <c r="B367" s="89"/>
      <c r="C367" s="116"/>
      <c r="D367" s="116"/>
      <c r="E367" s="116"/>
      <c r="F367" s="116"/>
      <c r="G367" s="93"/>
      <c r="H367" s="93"/>
      <c r="I367" s="93"/>
      <c r="J367" s="93"/>
      <c r="K367" s="94">
        <f>PC[[#This Row],[Verified Arrears]]+PC[[#This Row],[Counterpart Funding requirements]]+PC[[#This Row],[Cash Required for Contractual Commitments (value next FY)]]+PC[[#This Row],[Non contractual commitments]]</f>
        <v>0</v>
      </c>
      <c r="L367" s="93"/>
      <c r="M367" s="93"/>
      <c r="N367" s="93"/>
      <c r="O367" s="93"/>
      <c r="P367" s="93"/>
    </row>
    <row r="368" spans="1:16" ht="21" x14ac:dyDescent="0.45">
      <c r="A368" s="116"/>
      <c r="B368" s="89"/>
      <c r="C368" s="116"/>
      <c r="D368" s="116"/>
      <c r="E368" s="116"/>
      <c r="F368" s="116"/>
      <c r="G368" s="93"/>
      <c r="H368" s="93"/>
      <c r="I368" s="93"/>
      <c r="J368" s="93"/>
      <c r="K368" s="94">
        <f>PC[[#This Row],[Verified Arrears]]+PC[[#This Row],[Counterpart Funding requirements]]+PC[[#This Row],[Cash Required for Contractual Commitments (value next FY)]]+PC[[#This Row],[Non contractual commitments]]</f>
        <v>0</v>
      </c>
      <c r="L368" s="93"/>
      <c r="M368" s="93"/>
      <c r="N368" s="93"/>
      <c r="O368" s="93"/>
      <c r="P368" s="93"/>
    </row>
    <row r="369" spans="1:16" ht="21" x14ac:dyDescent="0.45">
      <c r="A369" s="116"/>
      <c r="B369" s="89"/>
      <c r="C369" s="116"/>
      <c r="D369" s="116"/>
      <c r="E369" s="116"/>
      <c r="F369" s="116"/>
      <c r="G369" s="93"/>
      <c r="H369" s="93"/>
      <c r="I369" s="93"/>
      <c r="J369" s="93"/>
      <c r="K369" s="94">
        <f>PC[[#This Row],[Verified Arrears]]+PC[[#This Row],[Counterpart Funding requirements]]+PC[[#This Row],[Cash Required for Contractual Commitments (value next FY)]]+PC[[#This Row],[Non contractual commitments]]</f>
        <v>0</v>
      </c>
      <c r="L369" s="93"/>
      <c r="M369" s="93"/>
      <c r="N369" s="93"/>
      <c r="O369" s="93"/>
      <c r="P369" s="93"/>
    </row>
    <row r="370" spans="1:16" ht="21" x14ac:dyDescent="0.45">
      <c r="A370" s="116"/>
      <c r="B370" s="89"/>
      <c r="C370" s="116"/>
      <c r="D370" s="116"/>
      <c r="E370" s="116"/>
      <c r="F370" s="116"/>
      <c r="G370" s="93"/>
      <c r="H370" s="93"/>
      <c r="I370" s="93"/>
      <c r="J370" s="93"/>
      <c r="K370" s="94">
        <f>PC[[#This Row],[Verified Arrears]]+PC[[#This Row],[Counterpart Funding requirements]]+PC[[#This Row],[Cash Required for Contractual Commitments (value next FY)]]+PC[[#This Row],[Non contractual commitments]]</f>
        <v>0</v>
      </c>
      <c r="L370" s="93"/>
      <c r="M370" s="93"/>
      <c r="N370" s="93"/>
      <c r="O370" s="93"/>
      <c r="P370" s="93"/>
    </row>
    <row r="371" spans="1:16" ht="21" x14ac:dyDescent="0.45">
      <c r="A371" s="116"/>
      <c r="B371" s="89"/>
      <c r="C371" s="116"/>
      <c r="D371" s="116"/>
      <c r="E371" s="116"/>
      <c r="F371" s="116"/>
      <c r="G371" s="93"/>
      <c r="H371" s="93"/>
      <c r="I371" s="93"/>
      <c r="J371" s="93"/>
      <c r="K371" s="94">
        <f>PC[[#This Row],[Verified Arrears]]+PC[[#This Row],[Counterpart Funding requirements]]+PC[[#This Row],[Cash Required for Contractual Commitments (value next FY)]]+PC[[#This Row],[Non contractual commitments]]</f>
        <v>0</v>
      </c>
      <c r="L371" s="93"/>
      <c r="M371" s="93"/>
      <c r="N371" s="93"/>
      <c r="O371" s="93"/>
      <c r="P371" s="93"/>
    </row>
    <row r="372" spans="1:16" ht="21" x14ac:dyDescent="0.45">
      <c r="A372" s="116"/>
      <c r="B372" s="89"/>
      <c r="C372" s="116"/>
      <c r="D372" s="116"/>
      <c r="E372" s="116"/>
      <c r="F372" s="116"/>
      <c r="G372" s="93"/>
      <c r="H372" s="93"/>
      <c r="I372" s="93"/>
      <c r="J372" s="93"/>
      <c r="K372" s="94">
        <f>PC[[#This Row],[Verified Arrears]]+PC[[#This Row],[Counterpart Funding requirements]]+PC[[#This Row],[Cash Required for Contractual Commitments (value next FY)]]+PC[[#This Row],[Non contractual commitments]]</f>
        <v>0</v>
      </c>
      <c r="L372" s="93"/>
      <c r="M372" s="93"/>
      <c r="N372" s="93"/>
      <c r="O372" s="93"/>
      <c r="P372" s="93"/>
    </row>
    <row r="373" spans="1:16" ht="21" x14ac:dyDescent="0.45">
      <c r="A373" s="116"/>
      <c r="B373" s="89"/>
      <c r="C373" s="116"/>
      <c r="D373" s="116"/>
      <c r="E373" s="116"/>
      <c r="F373" s="116"/>
      <c r="G373" s="93"/>
      <c r="H373" s="93"/>
      <c r="I373" s="93"/>
      <c r="J373" s="93"/>
      <c r="K373" s="94">
        <f>PC[[#This Row],[Verified Arrears]]+PC[[#This Row],[Counterpart Funding requirements]]+PC[[#This Row],[Cash Required for Contractual Commitments (value next FY)]]+PC[[#This Row],[Non contractual commitments]]</f>
        <v>0</v>
      </c>
      <c r="L373" s="93"/>
      <c r="M373" s="93"/>
      <c r="N373" s="93"/>
      <c r="O373" s="93"/>
      <c r="P373" s="93"/>
    </row>
    <row r="374" spans="1:16" ht="21" x14ac:dyDescent="0.45">
      <c r="A374" s="116"/>
      <c r="B374" s="89"/>
      <c r="C374" s="116"/>
      <c r="D374" s="116"/>
      <c r="E374" s="116"/>
      <c r="F374" s="116"/>
      <c r="G374" s="93"/>
      <c r="H374" s="93"/>
      <c r="I374" s="93"/>
      <c r="J374" s="93"/>
      <c r="K374" s="94">
        <f>PC[[#This Row],[Verified Arrears]]+PC[[#This Row],[Counterpart Funding requirements]]+PC[[#This Row],[Cash Required for Contractual Commitments (value next FY)]]+PC[[#This Row],[Non contractual commitments]]</f>
        <v>0</v>
      </c>
      <c r="L374" s="93"/>
      <c r="M374" s="93"/>
      <c r="N374" s="93"/>
      <c r="O374" s="93"/>
      <c r="P374" s="93"/>
    </row>
    <row r="375" spans="1:16" ht="21" x14ac:dyDescent="0.45">
      <c r="A375" s="116"/>
      <c r="B375" s="89"/>
      <c r="C375" s="116"/>
      <c r="D375" s="116"/>
      <c r="E375" s="116"/>
      <c r="F375" s="116"/>
      <c r="G375" s="93"/>
      <c r="H375" s="93"/>
      <c r="I375" s="93"/>
      <c r="J375" s="93"/>
      <c r="K375" s="94">
        <f>PC[[#This Row],[Verified Arrears]]+PC[[#This Row],[Counterpart Funding requirements]]+PC[[#This Row],[Cash Required for Contractual Commitments (value next FY)]]+PC[[#This Row],[Non contractual commitments]]</f>
        <v>0</v>
      </c>
      <c r="L375" s="93"/>
      <c r="M375" s="93"/>
      <c r="N375" s="93"/>
      <c r="O375" s="93"/>
      <c r="P375" s="93"/>
    </row>
    <row r="376" spans="1:16" ht="21" x14ac:dyDescent="0.45">
      <c r="A376" s="116"/>
      <c r="B376" s="89"/>
      <c r="C376" s="116"/>
      <c r="D376" s="116"/>
      <c r="E376" s="116"/>
      <c r="F376" s="116"/>
      <c r="G376" s="93"/>
      <c r="H376" s="93"/>
      <c r="I376" s="93"/>
      <c r="J376" s="93"/>
      <c r="K376" s="94">
        <f>PC[[#This Row],[Verified Arrears]]+PC[[#This Row],[Counterpart Funding requirements]]+PC[[#This Row],[Cash Required for Contractual Commitments (value next FY)]]+PC[[#This Row],[Non contractual commitments]]</f>
        <v>0</v>
      </c>
      <c r="L376" s="93"/>
      <c r="M376" s="93"/>
      <c r="N376" s="93"/>
      <c r="O376" s="93"/>
      <c r="P376" s="93"/>
    </row>
    <row r="377" spans="1:16" ht="21" x14ac:dyDescent="0.45">
      <c r="A377" s="116"/>
      <c r="B377" s="89"/>
      <c r="C377" s="116"/>
      <c r="D377" s="116"/>
      <c r="E377" s="116"/>
      <c r="F377" s="116"/>
      <c r="G377" s="93"/>
      <c r="H377" s="93"/>
      <c r="I377" s="93"/>
      <c r="J377" s="93"/>
      <c r="K377" s="94">
        <f>PC[[#This Row],[Verified Arrears]]+PC[[#This Row],[Counterpart Funding requirements]]+PC[[#This Row],[Cash Required for Contractual Commitments (value next FY)]]+PC[[#This Row],[Non contractual commitments]]</f>
        <v>0</v>
      </c>
      <c r="L377" s="93"/>
      <c r="M377" s="93"/>
      <c r="N377" s="93"/>
      <c r="O377" s="93"/>
      <c r="P377" s="93"/>
    </row>
    <row r="378" spans="1:16" ht="21" x14ac:dyDescent="0.45">
      <c r="A378" s="116"/>
      <c r="B378" s="89"/>
      <c r="C378" s="116"/>
      <c r="D378" s="116"/>
      <c r="E378" s="116"/>
      <c r="F378" s="116"/>
      <c r="G378" s="93"/>
      <c r="H378" s="93"/>
      <c r="I378" s="93"/>
      <c r="J378" s="93"/>
      <c r="K378" s="94">
        <f>PC[[#This Row],[Verified Arrears]]+PC[[#This Row],[Counterpart Funding requirements]]+PC[[#This Row],[Cash Required for Contractual Commitments (value next FY)]]+PC[[#This Row],[Non contractual commitments]]</f>
        <v>0</v>
      </c>
      <c r="L378" s="93"/>
      <c r="M378" s="93"/>
      <c r="N378" s="93"/>
      <c r="O378" s="93"/>
      <c r="P378" s="93"/>
    </row>
    <row r="379" spans="1:16" ht="21" x14ac:dyDescent="0.45">
      <c r="A379" s="116"/>
      <c r="B379" s="89"/>
      <c r="C379" s="116"/>
      <c r="D379" s="116"/>
      <c r="E379" s="116"/>
      <c r="F379" s="116"/>
      <c r="G379" s="93"/>
      <c r="H379" s="93"/>
      <c r="I379" s="93"/>
      <c r="J379" s="93"/>
      <c r="K379" s="94">
        <f>PC[[#This Row],[Verified Arrears]]+PC[[#This Row],[Counterpart Funding requirements]]+PC[[#This Row],[Cash Required for Contractual Commitments (value next FY)]]+PC[[#This Row],[Non contractual commitments]]</f>
        <v>0</v>
      </c>
      <c r="L379" s="93"/>
      <c r="M379" s="93"/>
      <c r="N379" s="93"/>
      <c r="O379" s="93"/>
      <c r="P379" s="93"/>
    </row>
    <row r="380" spans="1:16" ht="21" x14ac:dyDescent="0.45">
      <c r="A380" s="116"/>
      <c r="B380" s="89"/>
      <c r="C380" s="116"/>
      <c r="D380" s="116"/>
      <c r="E380" s="116"/>
      <c r="F380" s="116"/>
      <c r="G380" s="93"/>
      <c r="H380" s="93"/>
      <c r="I380" s="93"/>
      <c r="J380" s="93"/>
      <c r="K380" s="94">
        <f>PC[[#This Row],[Verified Arrears]]+PC[[#This Row],[Counterpart Funding requirements]]+PC[[#This Row],[Cash Required for Contractual Commitments (value next FY)]]+PC[[#This Row],[Non contractual commitments]]</f>
        <v>0</v>
      </c>
      <c r="L380" s="93"/>
      <c r="M380" s="93"/>
      <c r="N380" s="93"/>
      <c r="O380" s="93"/>
      <c r="P380" s="93"/>
    </row>
    <row r="381" spans="1:16" ht="21" x14ac:dyDescent="0.45">
      <c r="A381" s="116"/>
      <c r="B381" s="89"/>
      <c r="C381" s="116"/>
      <c r="D381" s="116"/>
      <c r="E381" s="116"/>
      <c r="F381" s="116"/>
      <c r="G381" s="93"/>
      <c r="H381" s="93"/>
      <c r="I381" s="93"/>
      <c r="J381" s="93"/>
      <c r="K381" s="94">
        <f>PC[[#This Row],[Verified Arrears]]+PC[[#This Row],[Counterpart Funding requirements]]+PC[[#This Row],[Cash Required for Contractual Commitments (value next FY)]]+PC[[#This Row],[Non contractual commitments]]</f>
        <v>0</v>
      </c>
      <c r="L381" s="93"/>
      <c r="M381" s="93"/>
      <c r="N381" s="93"/>
      <c r="O381" s="93"/>
      <c r="P381" s="93"/>
    </row>
    <row r="382" spans="1:16" ht="21" x14ac:dyDescent="0.45">
      <c r="A382" s="116"/>
      <c r="B382" s="89"/>
      <c r="C382" s="116"/>
      <c r="D382" s="116"/>
      <c r="E382" s="116"/>
      <c r="F382" s="116"/>
      <c r="G382" s="93"/>
      <c r="H382" s="93"/>
      <c r="I382" s="93"/>
      <c r="J382" s="93"/>
      <c r="K382" s="94">
        <f>PC[[#This Row],[Verified Arrears]]+PC[[#This Row],[Counterpart Funding requirements]]+PC[[#This Row],[Cash Required for Contractual Commitments (value next FY)]]+PC[[#This Row],[Non contractual commitments]]</f>
        <v>0</v>
      </c>
      <c r="L382" s="93"/>
      <c r="M382" s="93"/>
      <c r="N382" s="93"/>
      <c r="O382" s="93"/>
      <c r="P382" s="93"/>
    </row>
    <row r="383" spans="1:16" ht="21" x14ac:dyDescent="0.45">
      <c r="A383" s="116"/>
      <c r="B383" s="89"/>
      <c r="C383" s="116"/>
      <c r="D383" s="116"/>
      <c r="E383" s="116"/>
      <c r="F383" s="116"/>
      <c r="G383" s="93"/>
      <c r="H383" s="93"/>
      <c r="I383" s="93"/>
      <c r="J383" s="93"/>
      <c r="K383" s="94">
        <f>PC[[#This Row],[Verified Arrears]]+PC[[#This Row],[Counterpart Funding requirements]]+PC[[#This Row],[Cash Required for Contractual Commitments (value next FY)]]+PC[[#This Row],[Non contractual commitments]]</f>
        <v>0</v>
      </c>
      <c r="L383" s="93"/>
      <c r="M383" s="93"/>
      <c r="N383" s="93"/>
      <c r="O383" s="93"/>
      <c r="P383" s="93"/>
    </row>
    <row r="384" spans="1:16" ht="21" x14ac:dyDescent="0.45">
      <c r="A384" s="116"/>
      <c r="B384" s="89"/>
      <c r="C384" s="116"/>
      <c r="D384" s="116"/>
      <c r="E384" s="116"/>
      <c r="F384" s="116"/>
      <c r="G384" s="93"/>
      <c r="H384" s="93"/>
      <c r="I384" s="93"/>
      <c r="J384" s="93"/>
      <c r="K384" s="94">
        <f>PC[[#This Row],[Verified Arrears]]+PC[[#This Row],[Counterpart Funding requirements]]+PC[[#This Row],[Cash Required for Contractual Commitments (value next FY)]]+PC[[#This Row],[Non contractual commitments]]</f>
        <v>0</v>
      </c>
      <c r="L384" s="93"/>
      <c r="M384" s="93"/>
      <c r="N384" s="93"/>
      <c r="O384" s="93"/>
      <c r="P384" s="93"/>
    </row>
    <row r="385" spans="1:16" ht="21" x14ac:dyDescent="0.45">
      <c r="A385" s="117"/>
      <c r="B385" s="89" t="s">
        <v>23</v>
      </c>
      <c r="C385" s="117"/>
      <c r="D385" s="117"/>
      <c r="E385" s="117"/>
      <c r="F385" s="117"/>
      <c r="G385" s="93"/>
      <c r="H385" s="93"/>
      <c r="I385" s="93"/>
      <c r="J385" s="93"/>
      <c r="K385" s="94">
        <f>PC[[#This Row],[Verified Arrears]]+PC[[#This Row],[Counterpart Funding requirements]]+PC[[#This Row],[Cash Required for Contractual Commitments (value next FY)]]+PC[[#This Row],[Non contractual commitments]]</f>
        <v>0</v>
      </c>
      <c r="L385" s="93"/>
      <c r="M385" s="93"/>
      <c r="N385" s="93"/>
      <c r="O385" s="93"/>
      <c r="P385" s="93"/>
    </row>
  </sheetData>
  <protectedRanges>
    <protectedRange sqref="B3:B385" name="OpenRange"/>
  </protectedRanges>
  <dataValidations count="1">
    <dataValidation type="list" allowBlank="1" showInputMessage="1" showErrorMessage="1" sqref="B3:B385" xr:uid="{00000000-0002-0000-0500-000000000000}">
      <formula1>FundingSource</formula1>
    </dataValidation>
  </dataValidation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1:I19"/>
  <sheetViews>
    <sheetView zoomScale="130" zoomScaleNormal="130" workbookViewId="0">
      <selection activeCell="E13" sqref="E13"/>
    </sheetView>
  </sheetViews>
  <sheetFormatPr defaultRowHeight="14.5" x14ac:dyDescent="0.35"/>
  <cols>
    <col min="2" max="2" width="28.6328125" customWidth="1"/>
    <col min="3" max="3" width="9.6328125" bestFit="1" customWidth="1"/>
  </cols>
  <sheetData>
    <row r="1" spans="1:9" x14ac:dyDescent="0.35">
      <c r="A1" s="112"/>
      <c r="B1" s="113" t="s">
        <v>558</v>
      </c>
      <c r="C1" s="113"/>
      <c r="D1" s="112"/>
      <c r="E1" s="112"/>
      <c r="F1" s="112"/>
      <c r="G1" s="112"/>
      <c r="H1" s="112"/>
      <c r="I1" s="112"/>
    </row>
    <row r="2" spans="1:9" x14ac:dyDescent="0.35">
      <c r="A2" s="112"/>
      <c r="B2" s="113" t="s">
        <v>557</v>
      </c>
      <c r="C2" s="146" t="str">
        <f>MDAMYC!B2</f>
        <v>001</v>
      </c>
      <c r="D2" s="112"/>
      <c r="E2" s="112"/>
      <c r="F2" s="112"/>
      <c r="G2" s="112"/>
      <c r="H2" s="112"/>
      <c r="I2" s="112"/>
    </row>
    <row r="3" spans="1:9" x14ac:dyDescent="0.35">
      <c r="A3" s="112"/>
      <c r="B3" s="110" t="s">
        <v>544</v>
      </c>
      <c r="C3" s="111" t="s">
        <v>541</v>
      </c>
      <c r="D3" s="111" t="s">
        <v>542</v>
      </c>
      <c r="E3" s="111" t="s">
        <v>543</v>
      </c>
      <c r="F3" s="111" t="s">
        <v>571</v>
      </c>
      <c r="G3" s="111" t="s">
        <v>649</v>
      </c>
      <c r="H3" s="111" t="s">
        <v>1033</v>
      </c>
      <c r="I3" s="112"/>
    </row>
    <row r="4" spans="1:9" x14ac:dyDescent="0.35">
      <c r="A4" s="112"/>
      <c r="B4" s="108" t="s">
        <v>23</v>
      </c>
      <c r="C4" s="108">
        <f>IF($C2=MDAMYC!$B2,(SUMIF(MYCS[Funding Source],"GoU Funded",MYCS[FY26-27 sum (signed)])/10^9),0)</f>
        <v>0</v>
      </c>
      <c r="D4" s="108">
        <f>IF($C2=MDAMYC!$B2,(SUMIF(MYCS[Funding Source],"GoU Funded",MYCS[FY2 (FY27-28) Commitments])/10^9),0)</f>
        <v>0</v>
      </c>
      <c r="E4" s="108">
        <f>IF($C2=MDAMYC!$B2,(SUMIF(MYCS[Funding Source],"GoU Funded",MYCS[FY3 (FY28-29) Commitments])/10^9),0)</f>
        <v>0</v>
      </c>
      <c r="F4" s="108">
        <f>IF($C2=MDAMYC!$B2,(SUMIF(MYCS[Funding Source],"GoU Funded",MYCS[FY4 (FY29-30) Commitments])/10^9),0)</f>
        <v>0</v>
      </c>
      <c r="G4" s="108">
        <f>IF($C2=MDAMYC!$B2,(SUMIF(MYCS[Funding Source],"GoU Funded",MYCS[FY5 (FY30-31) Commitments])/10^9),0)</f>
        <v>0</v>
      </c>
      <c r="H4" s="108">
        <f>IF($C2=MDAMYC!$B2,(SUMIF(MYCS[Funding Source],"GoU Funded",MYCS[FY6 (FY31-32) Commitments])/10^9),0)</f>
        <v>0</v>
      </c>
      <c r="I4" s="112"/>
    </row>
    <row r="5" spans="1:9" x14ac:dyDescent="0.35">
      <c r="A5" s="112"/>
      <c r="B5" s="108" t="s">
        <v>91</v>
      </c>
      <c r="C5" s="108">
        <f>IF($C2=MDAMYC!$B2,(SUMIF(MYCS[Funding Source],"External Financing",MYCS[FY26-27 sum (signed)])/10^9),0)</f>
        <v>0</v>
      </c>
      <c r="D5" s="108">
        <f>IF($C2=MDAMYC!$B2,(SUMIF(MYCS[Funding Source],"External Financing",MYCS[FY2 (FY27-28) Commitments])/10^9),0)</f>
        <v>0</v>
      </c>
      <c r="E5" s="108">
        <f>IF($C2=MDAMYC!$B2,(SUMIF(MYCS[Funding Source],"External Financing",MYCS[FY3 (FY28-29) Commitments])/10^9),0)</f>
        <v>0</v>
      </c>
      <c r="F5" s="108">
        <f>IF($C2=MDAMYC!$B2,(SUMIF(MYCS[Funding Source],"External Financing",MYCS[FY4 (FY29-30) Commitments])/10^9),0)</f>
        <v>0</v>
      </c>
      <c r="G5" s="108">
        <f>IF($C2=MDAMYC!$B2,(SUMIF(MYCS[Funding Source],"External Financing",MYCS[FY5 (FY30-31) Commitments])/10^9),0)</f>
        <v>0</v>
      </c>
      <c r="H5" s="108">
        <f>IF($C2=MDAMYC!$B2,(SUMIF(MYCS[Funding Source],"External Financing",MYCS[FY6 (FY31-32) Commitments])/10^9),0)</f>
        <v>0</v>
      </c>
      <c r="I5" s="112"/>
    </row>
    <row r="6" spans="1:9" x14ac:dyDescent="0.35">
      <c r="A6" s="112"/>
      <c r="B6" s="108" t="s">
        <v>536</v>
      </c>
      <c r="C6" s="109">
        <f>SUM(C4:C5)</f>
        <v>0</v>
      </c>
      <c r="D6" s="109">
        <f t="shared" ref="D6:H6" si="0">SUM(D4:D5)</f>
        <v>0</v>
      </c>
      <c r="E6" s="109">
        <f t="shared" si="0"/>
        <v>0</v>
      </c>
      <c r="F6" s="109">
        <f t="shared" si="0"/>
        <v>0</v>
      </c>
      <c r="G6" s="109">
        <f t="shared" si="0"/>
        <v>0</v>
      </c>
      <c r="H6" s="109">
        <f t="shared" si="0"/>
        <v>0</v>
      </c>
      <c r="I6" s="112"/>
    </row>
    <row r="7" spans="1:9" x14ac:dyDescent="0.35">
      <c r="A7" s="112"/>
      <c r="B7" s="112"/>
      <c r="C7" s="112"/>
      <c r="D7" s="112"/>
      <c r="E7" s="112"/>
      <c r="F7" s="112"/>
      <c r="G7" s="112"/>
      <c r="H7" s="112"/>
      <c r="I7" s="112"/>
    </row>
    <row r="8" spans="1:9" x14ac:dyDescent="0.35">
      <c r="A8" s="112"/>
      <c r="B8" s="113" t="s">
        <v>559</v>
      </c>
      <c r="C8" s="112"/>
      <c r="D8" s="112"/>
      <c r="E8" s="112"/>
      <c r="F8" s="112"/>
      <c r="G8" s="112"/>
      <c r="H8" s="112"/>
      <c r="I8" s="112"/>
    </row>
    <row r="9" spans="1:9" x14ac:dyDescent="0.35">
      <c r="A9" s="112"/>
      <c r="B9" s="110" t="s">
        <v>544</v>
      </c>
      <c r="C9" s="111" t="s">
        <v>541</v>
      </c>
      <c r="D9" s="112"/>
      <c r="E9" s="112"/>
      <c r="F9" s="112"/>
      <c r="G9" s="112"/>
      <c r="H9" s="112"/>
      <c r="I9" s="112"/>
    </row>
    <row r="10" spans="1:9" x14ac:dyDescent="0.35">
      <c r="A10" s="112"/>
      <c r="B10" s="114" t="s">
        <v>560</v>
      </c>
      <c r="C10" s="108">
        <f>IF(C2=MDAMYC!B2,(SUM(MYCS[Counterpart Funding requirements])/10^9),0)</f>
        <v>0</v>
      </c>
      <c r="D10" s="112"/>
      <c r="E10" s="112"/>
      <c r="F10" s="112"/>
      <c r="G10" s="112"/>
      <c r="H10" s="112"/>
      <c r="I10" s="112"/>
    </row>
    <row r="11" spans="1:9" x14ac:dyDescent="0.35">
      <c r="A11" s="112"/>
      <c r="B11" s="114" t="s">
        <v>539</v>
      </c>
      <c r="C11" s="108">
        <f>IF(C2=MDAMYC!B2,(SUM(MYCS[Verified Arrears])/10^9),0)</f>
        <v>0</v>
      </c>
      <c r="D11" s="112"/>
      <c r="E11" s="112"/>
      <c r="F11" s="112"/>
      <c r="G11" s="112"/>
      <c r="H11" s="112"/>
      <c r="I11" s="112"/>
    </row>
    <row r="12" spans="1:9" x14ac:dyDescent="0.35">
      <c r="A12" s="112"/>
      <c r="B12" s="112"/>
      <c r="C12" s="112"/>
      <c r="D12" s="112"/>
      <c r="E12" s="112"/>
      <c r="F12" s="112"/>
      <c r="G12" s="112"/>
      <c r="H12" s="112"/>
      <c r="I12" s="112"/>
    </row>
    <row r="13" spans="1:9" x14ac:dyDescent="0.35">
      <c r="A13" s="112"/>
      <c r="B13" s="113" t="s">
        <v>562</v>
      </c>
      <c r="C13" s="112"/>
      <c r="D13" s="112"/>
      <c r="E13" s="112"/>
      <c r="F13" s="112"/>
      <c r="G13" s="112"/>
      <c r="H13" s="112"/>
      <c r="I13" s="112"/>
    </row>
    <row r="14" spans="1:9" x14ac:dyDescent="0.35">
      <c r="A14" s="112"/>
      <c r="B14" s="110" t="s">
        <v>544</v>
      </c>
      <c r="C14" s="111" t="s">
        <v>541</v>
      </c>
      <c r="D14" s="111" t="s">
        <v>542</v>
      </c>
      <c r="E14" s="111" t="s">
        <v>543</v>
      </c>
      <c r="F14" s="111" t="s">
        <v>571</v>
      </c>
      <c r="G14" s="111" t="s">
        <v>649</v>
      </c>
      <c r="H14" s="111" t="s">
        <v>1033</v>
      </c>
      <c r="I14" s="112"/>
    </row>
    <row r="15" spans="1:9" x14ac:dyDescent="0.35">
      <c r="A15" s="112"/>
      <c r="B15" s="108" t="s">
        <v>23</v>
      </c>
      <c r="C15" s="108">
        <f>SUMIF('Pending Commitments'!$B:$B,"GoU Funded",'Pending Commitments'!K:K)</f>
        <v>0</v>
      </c>
      <c r="D15" s="108">
        <f>SUMIF('Pending Commitments'!$B:$B,"GoU Funded",'Pending Commitments'!L:L)</f>
        <v>0</v>
      </c>
      <c r="E15" s="108">
        <f>SUMIF('Pending Commitments'!$B:$B,"GoU Funded",'Pending Commitments'!M:M)</f>
        <v>0</v>
      </c>
      <c r="F15" s="108">
        <f>SUMIF('Pending Commitments'!$B:$B,"GoU Funded",'Pending Commitments'!N:N)</f>
        <v>0</v>
      </c>
      <c r="G15" s="108">
        <f>SUMIF('Pending Commitments'!$B:$B,"GoU Funded",'Pending Commitments'!O:O)</f>
        <v>0</v>
      </c>
      <c r="H15" s="108">
        <f>SUMIF('Pending Commitments'!$B:$B,"GoU Funded",'Pending Commitments'!P:P)</f>
        <v>0</v>
      </c>
      <c r="I15" s="112"/>
    </row>
    <row r="16" spans="1:9" x14ac:dyDescent="0.35">
      <c r="A16" s="112"/>
      <c r="B16" s="108" t="s">
        <v>91</v>
      </c>
      <c r="C16" s="108">
        <f>SUMIF('Pending Commitments'!$B:$B,"External Financing",'Pending Commitments'!K:K)</f>
        <v>0</v>
      </c>
      <c r="D16" s="108">
        <f>SUMIF('Pending Commitments'!$B:$B,"External Financing",'Pending Commitments'!L:L)</f>
        <v>0</v>
      </c>
      <c r="E16" s="108">
        <f>SUMIF('Pending Commitments'!$B:$B,"External Financing",'Pending Commitments'!M:M)</f>
        <v>0</v>
      </c>
      <c r="F16" s="108">
        <f>SUMIF('Pending Commitments'!$B:$B,"External Financing",'Pending Commitments'!N:N)</f>
        <v>0</v>
      </c>
      <c r="G16" s="108">
        <f>SUMIF('Pending Commitments'!$B:$B,"External Financing",'Pending Commitments'!O:O)</f>
        <v>0</v>
      </c>
      <c r="H16" s="108">
        <f>SUMIF('Pending Commitments'!$B:$B,"External Financing",'Pending Commitments'!P:P)</f>
        <v>0</v>
      </c>
      <c r="I16" s="112"/>
    </row>
    <row r="17" spans="1:9" x14ac:dyDescent="0.35">
      <c r="A17" s="112"/>
      <c r="B17" s="108" t="s">
        <v>536</v>
      </c>
      <c r="C17" s="108">
        <f>SUM(C15:C16)</f>
        <v>0</v>
      </c>
      <c r="D17" s="108">
        <f t="shared" ref="D17:H17" si="1">SUM(D15:D16)</f>
        <v>0</v>
      </c>
      <c r="E17" s="108">
        <f t="shared" si="1"/>
        <v>0</v>
      </c>
      <c r="F17" s="108">
        <f t="shared" si="1"/>
        <v>0</v>
      </c>
      <c r="G17" s="108">
        <f t="shared" si="1"/>
        <v>0</v>
      </c>
      <c r="H17" s="108">
        <f t="shared" si="1"/>
        <v>0</v>
      </c>
      <c r="I17" s="112"/>
    </row>
    <row r="18" spans="1:9" x14ac:dyDescent="0.35">
      <c r="A18" s="112"/>
      <c r="B18" s="112"/>
      <c r="C18" s="112"/>
      <c r="D18" s="112"/>
      <c r="E18" s="112"/>
      <c r="F18" s="112"/>
      <c r="G18" s="112"/>
      <c r="H18" s="112"/>
      <c r="I18" s="112"/>
    </row>
    <row r="19" spans="1:9" x14ac:dyDescent="0.35">
      <c r="A19" s="112"/>
      <c r="B19" s="112"/>
      <c r="C19" s="112"/>
      <c r="D19" s="112"/>
      <c r="E19" s="112"/>
      <c r="F19" s="112"/>
      <c r="G19" s="112"/>
      <c r="H19" s="112"/>
      <c r="I19" s="112"/>
    </row>
  </sheetData>
  <sheetProtection algorithmName="SHA-512" hashValue="Bj0aKrPesFxd4lOn83eaH1Vp3jePvk4XFIU7gAu5RFw5KqCxzmrb+blu2psdb4AZqE893VVyYXY5QdbQXSFKow==" saltValue="O3U/IRJxNn26GdPXq7avwA=="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M19"/>
  <sheetViews>
    <sheetView zoomScaleNormal="100" workbookViewId="0">
      <selection activeCell="B16" sqref="B16:F16"/>
    </sheetView>
  </sheetViews>
  <sheetFormatPr defaultRowHeight="14.5" x14ac:dyDescent="0.35"/>
  <cols>
    <col min="1" max="1" width="18.36328125" bestFit="1" customWidth="1"/>
    <col min="2" max="2" width="8.6328125" customWidth="1"/>
    <col min="3" max="3" width="13.54296875" bestFit="1" customWidth="1"/>
    <col min="4" max="6" width="10.36328125" bestFit="1" customWidth="1"/>
  </cols>
  <sheetData>
    <row r="1" spans="1:13" ht="14.75" customHeight="1" x14ac:dyDescent="0.35">
      <c r="A1" s="41" t="s">
        <v>152</v>
      </c>
    </row>
    <row r="2" spans="1:13" ht="26" x14ac:dyDescent="0.35">
      <c r="A2" s="23" t="s">
        <v>92</v>
      </c>
      <c r="B2" s="24" t="s">
        <v>96</v>
      </c>
      <c r="C2" s="24" t="s">
        <v>97</v>
      </c>
      <c r="D2" s="25" t="s">
        <v>24</v>
      </c>
      <c r="E2" s="25" t="s">
        <v>25</v>
      </c>
      <c r="F2" s="26" t="s">
        <v>26</v>
      </c>
    </row>
    <row r="3" spans="1:13" x14ac:dyDescent="0.35">
      <c r="A3" s="31"/>
      <c r="B3" s="12" t="s">
        <v>119</v>
      </c>
      <c r="C3" s="12" t="s">
        <v>540</v>
      </c>
      <c r="D3" s="12" t="s">
        <v>541</v>
      </c>
      <c r="E3" s="12" t="s">
        <v>542</v>
      </c>
      <c r="F3" s="32" t="s">
        <v>543</v>
      </c>
      <c r="I3" s="2"/>
      <c r="J3" s="2"/>
      <c r="K3" s="2"/>
      <c r="L3" s="2"/>
      <c r="M3" s="2"/>
    </row>
    <row r="4" spans="1:13" x14ac:dyDescent="0.35">
      <c r="A4" s="27" t="s">
        <v>23</v>
      </c>
      <c r="B4" s="22"/>
      <c r="C4" s="22"/>
      <c r="D4" s="22"/>
      <c r="E4" s="22"/>
      <c r="F4" s="28"/>
    </row>
    <row r="5" spans="1:13" x14ac:dyDescent="0.35">
      <c r="A5" s="29" t="s">
        <v>91</v>
      </c>
      <c r="B5" s="15"/>
      <c r="C5" s="15"/>
      <c r="D5" s="15"/>
      <c r="E5" s="15"/>
      <c r="F5" s="30"/>
    </row>
    <row r="6" spans="1:13" x14ac:dyDescent="0.35">
      <c r="A6" s="29" t="s">
        <v>27</v>
      </c>
      <c r="B6" s="15">
        <f>SUM(B4:B5)</f>
        <v>0</v>
      </c>
      <c r="C6" s="15">
        <f>SUM(C4:C5)</f>
        <v>0</v>
      </c>
      <c r="D6" s="15">
        <f t="shared" ref="D6:F6" si="0">SUM(D4:D5)</f>
        <v>0</v>
      </c>
      <c r="E6" s="15">
        <f t="shared" si="0"/>
        <v>0</v>
      </c>
      <c r="F6" s="30">
        <f t="shared" si="0"/>
        <v>0</v>
      </c>
    </row>
    <row r="7" spans="1:13" ht="10.5" customHeight="1" x14ac:dyDescent="0.35"/>
    <row r="8" spans="1:13" ht="26" x14ac:dyDescent="0.35">
      <c r="A8" s="33" t="s">
        <v>93</v>
      </c>
      <c r="B8" s="34" t="s">
        <v>90</v>
      </c>
      <c r="C8" s="35" t="s">
        <v>97</v>
      </c>
      <c r="D8" s="36" t="s">
        <v>28</v>
      </c>
      <c r="E8" s="36" t="s">
        <v>29</v>
      </c>
      <c r="F8" s="37" t="s">
        <v>30</v>
      </c>
    </row>
    <row r="9" spans="1:13" x14ac:dyDescent="0.35">
      <c r="A9" s="31"/>
      <c r="B9" s="12" t="s">
        <v>119</v>
      </c>
      <c r="C9" s="12" t="s">
        <v>540</v>
      </c>
      <c r="D9" s="12" t="s">
        <v>541</v>
      </c>
      <c r="E9" s="12" t="s">
        <v>542</v>
      </c>
      <c r="F9" s="32" t="s">
        <v>543</v>
      </c>
    </row>
    <row r="10" spans="1:13" x14ac:dyDescent="0.35">
      <c r="A10" s="27" t="s">
        <v>23</v>
      </c>
      <c r="B10" s="22"/>
      <c r="C10" s="19"/>
      <c r="D10" s="19"/>
      <c r="E10" s="19"/>
      <c r="F10" s="38"/>
    </row>
    <row r="11" spans="1:13" x14ac:dyDescent="0.35">
      <c r="A11" s="29" t="s">
        <v>91</v>
      </c>
      <c r="B11" s="15"/>
      <c r="C11" s="19"/>
      <c r="D11" s="19"/>
      <c r="E11" s="19"/>
      <c r="F11" s="38"/>
    </row>
    <row r="12" spans="1:13" x14ac:dyDescent="0.35">
      <c r="A12" s="29" t="s">
        <v>27</v>
      </c>
      <c r="B12" s="39">
        <f>SUM(B10:B11)</f>
        <v>0</v>
      </c>
      <c r="C12" s="39">
        <f>SUM(C10:C11)</f>
        <v>0</v>
      </c>
      <c r="D12" s="39">
        <f t="shared" ref="D12:F12" si="1">SUM(D10:D11)</f>
        <v>0</v>
      </c>
      <c r="E12" s="39">
        <f t="shared" si="1"/>
        <v>0</v>
      </c>
      <c r="F12" s="40">
        <f t="shared" si="1"/>
        <v>0</v>
      </c>
    </row>
    <row r="13" spans="1:13" ht="6.65" customHeight="1" x14ac:dyDescent="0.35"/>
    <row r="14" spans="1:13" ht="9.65" customHeight="1" thickBot="1" x14ac:dyDescent="0.4"/>
    <row r="15" spans="1:13" ht="26" x14ac:dyDescent="0.35">
      <c r="A15" s="7" t="s">
        <v>94</v>
      </c>
      <c r="B15" s="8" t="s">
        <v>96</v>
      </c>
      <c r="C15" s="8" t="s">
        <v>97</v>
      </c>
      <c r="D15" s="20" t="s">
        <v>28</v>
      </c>
      <c r="E15" s="20" t="s">
        <v>29</v>
      </c>
      <c r="F15" s="21" t="s">
        <v>30</v>
      </c>
    </row>
    <row r="16" spans="1:13" x14ac:dyDescent="0.35">
      <c r="A16" s="6"/>
      <c r="B16" s="12" t="s">
        <v>119</v>
      </c>
      <c r="C16" s="12" t="s">
        <v>540</v>
      </c>
      <c r="D16" s="12" t="s">
        <v>541</v>
      </c>
      <c r="E16" s="12" t="s">
        <v>542</v>
      </c>
      <c r="F16" s="32" t="s">
        <v>543</v>
      </c>
    </row>
    <row r="17" spans="1:6" x14ac:dyDescent="0.35">
      <c r="A17" s="3" t="s">
        <v>23</v>
      </c>
      <c r="B17" s="13">
        <f>B4-B10</f>
        <v>0</v>
      </c>
      <c r="C17" s="13">
        <f>C4-C10</f>
        <v>0</v>
      </c>
      <c r="D17" s="13">
        <f t="shared" ref="C17:F19" si="2">D4-D10</f>
        <v>0</v>
      </c>
      <c r="E17" s="13">
        <f t="shared" si="2"/>
        <v>0</v>
      </c>
      <c r="F17" s="14">
        <f t="shared" si="2"/>
        <v>0</v>
      </c>
    </row>
    <row r="18" spans="1:6" x14ac:dyDescent="0.35">
      <c r="A18" s="4" t="s">
        <v>91</v>
      </c>
      <c r="B18" s="15">
        <f>B5-B11</f>
        <v>0</v>
      </c>
      <c r="C18" s="15">
        <f t="shared" si="2"/>
        <v>0</v>
      </c>
      <c r="D18" s="15">
        <f t="shared" si="2"/>
        <v>0</v>
      </c>
      <c r="E18" s="15">
        <f t="shared" si="2"/>
        <v>0</v>
      </c>
      <c r="F18" s="16">
        <f t="shared" si="2"/>
        <v>0</v>
      </c>
    </row>
    <row r="19" spans="1:6" ht="15" thickBot="1" x14ac:dyDescent="0.4">
      <c r="A19" s="5" t="s">
        <v>27</v>
      </c>
      <c r="B19" s="17">
        <f>B6-B12</f>
        <v>0</v>
      </c>
      <c r="C19" s="17">
        <f t="shared" si="2"/>
        <v>0</v>
      </c>
      <c r="D19" s="17">
        <f t="shared" si="2"/>
        <v>0</v>
      </c>
      <c r="E19" s="17">
        <f t="shared" si="2"/>
        <v>0</v>
      </c>
      <c r="F19" s="18">
        <f t="shared" si="2"/>
        <v>0</v>
      </c>
    </row>
  </sheetData>
  <sheetProtection algorithmName="SHA-512" hashValue="14Ejgv98HgL3aDGzWMsnV8VailsCugeB2cxhgRd+4G+BGHU0xov8f/FQpAkkdzva1Vw2pVEk5sfvK4UGS0cRBw==" saltValue="tqgf/U2Jc02cAMnk8AO00w==" spinCount="100000" sheet="1" objects="1" scenarios="1"/>
  <conditionalFormatting sqref="B17:F19">
    <cfRule type="cellIs" dxfId="27" priority="1" operator="equal">
      <formula>0</formula>
    </cfRule>
    <cfRule type="cellIs" dxfId="26" priority="2" operator="lessThan">
      <formula>0</formula>
    </cfRule>
    <cfRule type="cellIs" dxfId="25" priority="3" operator="greaterThan">
      <formula>0</formula>
    </cfRule>
  </conditionalFormatting>
  <pageMargins left="0.7" right="0.7" top="0.75" bottom="0.75" header="0.3" footer="0.3"/>
  <pageSetup paperSize="9" orientation="portrait"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I143"/>
  <sheetViews>
    <sheetView showGridLines="0" zoomScaleNormal="100" workbookViewId="0">
      <selection activeCell="I118" sqref="I2:I136"/>
    </sheetView>
  </sheetViews>
  <sheetFormatPr defaultRowHeight="14.5" x14ac:dyDescent="0.35"/>
  <cols>
    <col min="1" max="1" width="25.54296875" bestFit="1" customWidth="1"/>
    <col min="2" max="2" width="2.54296875" customWidth="1"/>
    <col min="3" max="3" width="9.36328125" customWidth="1"/>
    <col min="4" max="4" width="3.54296875" customWidth="1"/>
    <col min="5" max="5" width="52.36328125" bestFit="1" customWidth="1"/>
    <col min="6" max="6" width="4" customWidth="1"/>
    <col min="7" max="7" width="16" bestFit="1" customWidth="1"/>
    <col min="9" max="9" width="12.6328125" bestFit="1" customWidth="1"/>
  </cols>
  <sheetData>
    <row r="1" spans="1:9" x14ac:dyDescent="0.35">
      <c r="A1" s="1" t="s">
        <v>0</v>
      </c>
      <c r="C1" s="1" t="s">
        <v>17</v>
      </c>
      <c r="E1" s="1" t="s">
        <v>4</v>
      </c>
      <c r="G1" s="1" t="s">
        <v>18</v>
      </c>
      <c r="I1" s="10" t="s">
        <v>402</v>
      </c>
    </row>
    <row r="2" spans="1:9" x14ac:dyDescent="0.35">
      <c r="A2" t="s">
        <v>1</v>
      </c>
      <c r="C2" t="s">
        <v>2</v>
      </c>
      <c r="E2" t="s">
        <v>154</v>
      </c>
      <c r="G2" t="s">
        <v>23</v>
      </c>
      <c r="I2" s="11" t="s">
        <v>65</v>
      </c>
    </row>
    <row r="3" spans="1:9" x14ac:dyDescent="0.35">
      <c r="A3" t="s">
        <v>95</v>
      </c>
      <c r="C3" t="s">
        <v>3</v>
      </c>
      <c r="E3" t="s">
        <v>155</v>
      </c>
      <c r="G3" t="s">
        <v>91</v>
      </c>
      <c r="I3" s="11" t="s">
        <v>85</v>
      </c>
    </row>
    <row r="4" spans="1:9" x14ac:dyDescent="0.35">
      <c r="A4" t="s">
        <v>153</v>
      </c>
      <c r="E4" t="s">
        <v>156</v>
      </c>
      <c r="I4" s="11" t="s">
        <v>75</v>
      </c>
    </row>
    <row r="5" spans="1:9" x14ac:dyDescent="0.35">
      <c r="E5" t="s">
        <v>392</v>
      </c>
      <c r="I5" s="11" t="s">
        <v>66</v>
      </c>
    </row>
    <row r="6" spans="1:9" x14ac:dyDescent="0.35">
      <c r="I6" s="11" t="s">
        <v>76</v>
      </c>
    </row>
    <row r="7" spans="1:9" x14ac:dyDescent="0.35">
      <c r="I7" s="11" t="s">
        <v>86</v>
      </c>
    </row>
    <row r="8" spans="1:9" x14ac:dyDescent="0.35">
      <c r="I8" s="11" t="s">
        <v>68</v>
      </c>
    </row>
    <row r="9" spans="1:9" x14ac:dyDescent="0.35">
      <c r="I9" s="11" t="s">
        <v>441</v>
      </c>
    </row>
    <row r="10" spans="1:9" x14ac:dyDescent="0.35">
      <c r="I10" s="11" t="s">
        <v>70</v>
      </c>
    </row>
    <row r="11" spans="1:9" x14ac:dyDescent="0.35">
      <c r="I11" s="11" t="s">
        <v>12</v>
      </c>
    </row>
    <row r="12" spans="1:9" x14ac:dyDescent="0.35">
      <c r="I12" s="11" t="s">
        <v>77</v>
      </c>
    </row>
    <row r="13" spans="1:9" x14ac:dyDescent="0.35">
      <c r="I13" s="11" t="s">
        <v>34</v>
      </c>
    </row>
    <row r="14" spans="1:9" x14ac:dyDescent="0.35">
      <c r="I14" s="11" t="s">
        <v>47</v>
      </c>
    </row>
    <row r="15" spans="1:9" x14ac:dyDescent="0.35">
      <c r="I15" s="11" t="s">
        <v>49</v>
      </c>
    </row>
    <row r="16" spans="1:9" x14ac:dyDescent="0.35">
      <c r="I16" s="11" t="s">
        <v>439</v>
      </c>
    </row>
    <row r="17" spans="9:9" x14ac:dyDescent="0.35">
      <c r="I17" s="11" t="s">
        <v>37</v>
      </c>
    </row>
    <row r="18" spans="9:9" x14ac:dyDescent="0.35">
      <c r="I18" s="11" t="s">
        <v>35</v>
      </c>
    </row>
    <row r="19" spans="9:9" x14ac:dyDescent="0.35">
      <c r="I19" s="11" t="s">
        <v>63</v>
      </c>
    </row>
    <row r="20" spans="9:9" x14ac:dyDescent="0.35">
      <c r="I20" s="11" t="s">
        <v>56</v>
      </c>
    </row>
    <row r="21" spans="9:9" x14ac:dyDescent="0.35">
      <c r="I21" s="11" t="s">
        <v>13</v>
      </c>
    </row>
    <row r="22" spans="9:9" x14ac:dyDescent="0.35">
      <c r="I22" s="11" t="s">
        <v>440</v>
      </c>
    </row>
    <row r="23" spans="9:9" x14ac:dyDescent="0.35">
      <c r="I23" s="11" t="s">
        <v>87</v>
      </c>
    </row>
    <row r="24" spans="9:9" x14ac:dyDescent="0.35">
      <c r="I24" s="11" t="s">
        <v>581</v>
      </c>
    </row>
    <row r="25" spans="9:9" x14ac:dyDescent="0.35">
      <c r="I25" s="11" t="s">
        <v>424</v>
      </c>
    </row>
    <row r="26" spans="9:9" x14ac:dyDescent="0.35">
      <c r="I26" s="11" t="s">
        <v>414</v>
      </c>
    </row>
    <row r="27" spans="9:9" x14ac:dyDescent="0.35">
      <c r="I27" s="11" t="s">
        <v>80</v>
      </c>
    </row>
    <row r="28" spans="9:9" x14ac:dyDescent="0.35">
      <c r="I28" s="11" t="s">
        <v>84</v>
      </c>
    </row>
    <row r="29" spans="9:9" x14ac:dyDescent="0.35">
      <c r="I29" s="11" t="s">
        <v>431</v>
      </c>
    </row>
    <row r="30" spans="9:9" x14ac:dyDescent="0.35">
      <c r="I30" s="11" t="s">
        <v>489</v>
      </c>
    </row>
    <row r="31" spans="9:9" x14ac:dyDescent="0.35">
      <c r="I31" s="11" t="s">
        <v>465</v>
      </c>
    </row>
    <row r="32" spans="9:9" x14ac:dyDescent="0.35">
      <c r="I32" s="11" t="s">
        <v>458</v>
      </c>
    </row>
    <row r="33" spans="9:9" x14ac:dyDescent="0.35">
      <c r="I33" s="11" t="s">
        <v>490</v>
      </c>
    </row>
    <row r="34" spans="9:9" x14ac:dyDescent="0.35">
      <c r="I34" s="11" t="s">
        <v>453</v>
      </c>
    </row>
    <row r="35" spans="9:9" x14ac:dyDescent="0.35">
      <c r="I35" s="11" t="s">
        <v>410</v>
      </c>
    </row>
    <row r="36" spans="9:9" x14ac:dyDescent="0.35">
      <c r="I36" s="11" t="s">
        <v>468</v>
      </c>
    </row>
    <row r="37" spans="9:9" x14ac:dyDescent="0.35">
      <c r="I37" s="11" t="s">
        <v>486</v>
      </c>
    </row>
    <row r="38" spans="9:9" x14ac:dyDescent="0.35">
      <c r="I38" s="11" t="s">
        <v>495</v>
      </c>
    </row>
    <row r="39" spans="9:9" x14ac:dyDescent="0.35">
      <c r="I39" s="11" t="s">
        <v>464</v>
      </c>
    </row>
    <row r="40" spans="9:9" x14ac:dyDescent="0.35">
      <c r="I40" s="11" t="s">
        <v>71</v>
      </c>
    </row>
    <row r="41" spans="9:9" x14ac:dyDescent="0.35">
      <c r="I41" s="11" t="s">
        <v>451</v>
      </c>
    </row>
    <row r="42" spans="9:9" x14ac:dyDescent="0.35">
      <c r="I42" s="11" t="s">
        <v>427</v>
      </c>
    </row>
    <row r="43" spans="9:9" x14ac:dyDescent="0.35">
      <c r="I43" s="11" t="s">
        <v>64</v>
      </c>
    </row>
    <row r="44" spans="9:9" x14ac:dyDescent="0.35">
      <c r="I44" s="11" t="s">
        <v>450</v>
      </c>
    </row>
    <row r="45" spans="9:9" x14ac:dyDescent="0.35">
      <c r="I45" s="11" t="s">
        <v>457</v>
      </c>
    </row>
    <row r="46" spans="9:9" x14ac:dyDescent="0.35">
      <c r="I46" s="11" t="s">
        <v>496</v>
      </c>
    </row>
    <row r="47" spans="9:9" x14ac:dyDescent="0.35">
      <c r="I47" s="11" t="s">
        <v>494</v>
      </c>
    </row>
    <row r="48" spans="9:9" x14ac:dyDescent="0.35">
      <c r="I48" s="11" t="s">
        <v>82</v>
      </c>
    </row>
    <row r="49" spans="9:9" x14ac:dyDescent="0.35">
      <c r="I49" s="11" t="s">
        <v>459</v>
      </c>
    </row>
    <row r="50" spans="9:9" x14ac:dyDescent="0.35">
      <c r="I50" s="11" t="s">
        <v>413</v>
      </c>
    </row>
    <row r="51" spans="9:9" x14ac:dyDescent="0.35">
      <c r="I51" s="11" t="s">
        <v>412</v>
      </c>
    </row>
    <row r="52" spans="9:9" x14ac:dyDescent="0.35">
      <c r="I52" s="11" t="s">
        <v>419</v>
      </c>
    </row>
    <row r="53" spans="9:9" x14ac:dyDescent="0.35">
      <c r="I53" s="11" t="s">
        <v>411</v>
      </c>
    </row>
    <row r="54" spans="9:9" x14ac:dyDescent="0.35">
      <c r="I54" s="11" t="s">
        <v>456</v>
      </c>
    </row>
    <row r="55" spans="9:9" x14ac:dyDescent="0.35">
      <c r="I55" s="11" t="s">
        <v>491</v>
      </c>
    </row>
    <row r="56" spans="9:9" x14ac:dyDescent="0.35">
      <c r="I56" s="11" t="s">
        <v>460</v>
      </c>
    </row>
    <row r="57" spans="9:9" x14ac:dyDescent="0.35">
      <c r="I57" s="11" t="s">
        <v>83</v>
      </c>
    </row>
    <row r="58" spans="9:9" x14ac:dyDescent="0.35">
      <c r="I58" s="11" t="s">
        <v>449</v>
      </c>
    </row>
    <row r="59" spans="9:9" x14ac:dyDescent="0.35">
      <c r="I59" s="11" t="s">
        <v>466</v>
      </c>
    </row>
    <row r="60" spans="9:9" x14ac:dyDescent="0.35">
      <c r="I60" s="11" t="s">
        <v>72</v>
      </c>
    </row>
    <row r="61" spans="9:9" x14ac:dyDescent="0.35">
      <c r="I61" s="11" t="s">
        <v>73</v>
      </c>
    </row>
    <row r="62" spans="9:9" x14ac:dyDescent="0.35">
      <c r="I62" s="11" t="s">
        <v>78</v>
      </c>
    </row>
    <row r="63" spans="9:9" x14ac:dyDescent="0.35">
      <c r="I63" s="11" t="s">
        <v>79</v>
      </c>
    </row>
    <row r="64" spans="9:9" x14ac:dyDescent="0.35">
      <c r="I64" s="11" t="s">
        <v>423</v>
      </c>
    </row>
    <row r="65" spans="9:9" x14ac:dyDescent="0.35">
      <c r="I65" s="11" t="s">
        <v>454</v>
      </c>
    </row>
    <row r="66" spans="9:9" x14ac:dyDescent="0.35">
      <c r="I66" s="11" t="s">
        <v>53</v>
      </c>
    </row>
    <row r="67" spans="9:9" x14ac:dyDescent="0.35">
      <c r="I67" s="11" t="s">
        <v>461</v>
      </c>
    </row>
    <row r="68" spans="9:9" x14ac:dyDescent="0.35">
      <c r="I68" s="11" t="s">
        <v>493</v>
      </c>
    </row>
    <row r="69" spans="9:9" x14ac:dyDescent="0.35">
      <c r="I69" s="11" t="s">
        <v>492</v>
      </c>
    </row>
    <row r="70" spans="9:9" x14ac:dyDescent="0.35">
      <c r="I70" s="11" t="s">
        <v>455</v>
      </c>
    </row>
    <row r="71" spans="9:9" x14ac:dyDescent="0.35">
      <c r="I71" s="11" t="s">
        <v>421</v>
      </c>
    </row>
    <row r="72" spans="9:9" x14ac:dyDescent="0.35">
      <c r="I72" s="11" t="s">
        <v>416</v>
      </c>
    </row>
    <row r="73" spans="9:9" x14ac:dyDescent="0.35">
      <c r="I73" s="11" t="s">
        <v>54</v>
      </c>
    </row>
    <row r="74" spans="9:9" x14ac:dyDescent="0.35">
      <c r="I74" s="11" t="s">
        <v>452</v>
      </c>
    </row>
    <row r="75" spans="9:9" x14ac:dyDescent="0.35">
      <c r="I75" s="11" t="s">
        <v>467</v>
      </c>
    </row>
    <row r="76" spans="9:9" x14ac:dyDescent="0.35">
      <c r="I76" s="11" t="s">
        <v>512</v>
      </c>
    </row>
    <row r="77" spans="9:9" x14ac:dyDescent="0.35">
      <c r="I77" s="11" t="s">
        <v>433</v>
      </c>
    </row>
    <row r="78" spans="9:9" x14ac:dyDescent="0.35">
      <c r="I78" s="11" t="s">
        <v>438</v>
      </c>
    </row>
    <row r="79" spans="9:9" x14ac:dyDescent="0.35">
      <c r="I79" s="11" t="s">
        <v>434</v>
      </c>
    </row>
    <row r="80" spans="9:9" x14ac:dyDescent="0.35">
      <c r="I80" s="11" t="s">
        <v>55</v>
      </c>
    </row>
    <row r="81" spans="9:9" x14ac:dyDescent="0.35">
      <c r="I81" s="11" t="s">
        <v>408</v>
      </c>
    </row>
    <row r="82" spans="9:9" x14ac:dyDescent="0.35">
      <c r="I82" s="11" t="s">
        <v>447</v>
      </c>
    </row>
    <row r="83" spans="9:9" x14ac:dyDescent="0.35">
      <c r="I83" s="11" t="s">
        <v>426</v>
      </c>
    </row>
    <row r="84" spans="9:9" x14ac:dyDescent="0.35">
      <c r="I84" s="11" t="s">
        <v>463</v>
      </c>
    </row>
    <row r="85" spans="9:9" x14ac:dyDescent="0.35">
      <c r="I85" s="11" t="s">
        <v>74</v>
      </c>
    </row>
    <row r="86" spans="9:9" x14ac:dyDescent="0.35">
      <c r="I86" s="11" t="s">
        <v>430</v>
      </c>
    </row>
    <row r="87" spans="9:9" x14ac:dyDescent="0.35">
      <c r="I87" s="11" t="s">
        <v>443</v>
      </c>
    </row>
    <row r="88" spans="9:9" x14ac:dyDescent="0.35">
      <c r="I88" s="11" t="s">
        <v>445</v>
      </c>
    </row>
    <row r="89" spans="9:9" x14ac:dyDescent="0.35">
      <c r="I89" s="11" t="s">
        <v>409</v>
      </c>
    </row>
    <row r="90" spans="9:9" x14ac:dyDescent="0.35">
      <c r="I90" s="11" t="s">
        <v>407</v>
      </c>
    </row>
    <row r="91" spans="9:9" x14ac:dyDescent="0.35">
      <c r="I91" s="11" t="s">
        <v>417</v>
      </c>
    </row>
    <row r="92" spans="9:9" x14ac:dyDescent="0.35">
      <c r="I92" s="11" t="s">
        <v>418</v>
      </c>
    </row>
    <row r="93" spans="9:9" x14ac:dyDescent="0.35">
      <c r="I93" s="11" t="s">
        <v>420</v>
      </c>
    </row>
    <row r="94" spans="9:9" x14ac:dyDescent="0.35">
      <c r="I94" s="11" t="s">
        <v>422</v>
      </c>
    </row>
    <row r="95" spans="9:9" x14ac:dyDescent="0.35">
      <c r="I95" s="11" t="s">
        <v>425</v>
      </c>
    </row>
    <row r="96" spans="9:9" x14ac:dyDescent="0.35">
      <c r="I96" s="11" t="s">
        <v>435</v>
      </c>
    </row>
    <row r="97" spans="9:9" x14ac:dyDescent="0.35">
      <c r="I97" s="11" t="s">
        <v>436</v>
      </c>
    </row>
    <row r="98" spans="9:9" x14ac:dyDescent="0.35">
      <c r="I98" s="11" t="s">
        <v>462</v>
      </c>
    </row>
    <row r="99" spans="9:9" x14ac:dyDescent="0.35">
      <c r="I99" s="11" t="s">
        <v>432</v>
      </c>
    </row>
    <row r="100" spans="9:9" x14ac:dyDescent="0.35">
      <c r="I100" s="11" t="s">
        <v>437</v>
      </c>
    </row>
    <row r="101" spans="9:9" x14ac:dyDescent="0.35">
      <c r="I101" s="11" t="s">
        <v>444</v>
      </c>
    </row>
    <row r="102" spans="9:9" x14ac:dyDescent="0.35">
      <c r="I102" s="11" t="s">
        <v>442</v>
      </c>
    </row>
    <row r="103" spans="9:9" x14ac:dyDescent="0.35">
      <c r="I103" s="11" t="s">
        <v>448</v>
      </c>
    </row>
    <row r="104" spans="9:9" x14ac:dyDescent="0.35">
      <c r="I104" s="11" t="s">
        <v>429</v>
      </c>
    </row>
    <row r="105" spans="9:9" x14ac:dyDescent="0.35">
      <c r="I105" s="11" t="s">
        <v>428</v>
      </c>
    </row>
    <row r="106" spans="9:9" x14ac:dyDescent="0.35">
      <c r="I106" s="11" t="s">
        <v>415</v>
      </c>
    </row>
    <row r="107" spans="9:9" x14ac:dyDescent="0.35">
      <c r="I107" s="11" t="s">
        <v>446</v>
      </c>
    </row>
    <row r="108" spans="9:9" x14ac:dyDescent="0.35">
      <c r="I108" s="11" t="s">
        <v>630</v>
      </c>
    </row>
    <row r="109" spans="9:9" x14ac:dyDescent="0.35">
      <c r="I109" s="11" t="s">
        <v>638</v>
      </c>
    </row>
    <row r="110" spans="9:9" x14ac:dyDescent="0.35">
      <c r="I110" s="11" t="s">
        <v>644</v>
      </c>
    </row>
    <row r="111" spans="9:9" x14ac:dyDescent="0.35">
      <c r="I111" s="11" t="s">
        <v>640</v>
      </c>
    </row>
    <row r="112" spans="9:9" x14ac:dyDescent="0.35">
      <c r="I112" s="11" t="s">
        <v>487</v>
      </c>
    </row>
    <row r="113" spans="9:9" x14ac:dyDescent="0.35">
      <c r="I113" s="11" t="s">
        <v>637</v>
      </c>
    </row>
    <row r="114" spans="9:9" x14ac:dyDescent="0.35">
      <c r="I114" s="11" t="s">
        <v>488</v>
      </c>
    </row>
    <row r="115" spans="9:9" x14ac:dyDescent="0.35">
      <c r="I115" s="11" t="s">
        <v>636</v>
      </c>
    </row>
    <row r="116" spans="9:9" x14ac:dyDescent="0.35">
      <c r="I116" s="11" t="s">
        <v>634</v>
      </c>
    </row>
    <row r="117" spans="9:9" x14ac:dyDescent="0.35">
      <c r="I117" s="11" t="s">
        <v>485</v>
      </c>
    </row>
    <row r="118" spans="9:9" x14ac:dyDescent="0.35">
      <c r="I118" s="11" t="s">
        <v>631</v>
      </c>
    </row>
    <row r="119" spans="9:9" x14ac:dyDescent="0.35">
      <c r="I119" s="11" t="s">
        <v>475</v>
      </c>
    </row>
    <row r="120" spans="9:9" x14ac:dyDescent="0.35">
      <c r="I120" s="11" t="s">
        <v>635</v>
      </c>
    </row>
    <row r="121" spans="9:9" x14ac:dyDescent="0.35">
      <c r="I121" s="11" t="s">
        <v>633</v>
      </c>
    </row>
    <row r="122" spans="9:9" x14ac:dyDescent="0.35">
      <c r="I122" s="11" t="s">
        <v>632</v>
      </c>
    </row>
    <row r="123" spans="9:9" x14ac:dyDescent="0.35">
      <c r="I123" s="11" t="s">
        <v>481</v>
      </c>
    </row>
    <row r="124" spans="9:9" x14ac:dyDescent="0.35">
      <c r="I124" s="11" t="s">
        <v>473</v>
      </c>
    </row>
    <row r="125" spans="9:9" x14ac:dyDescent="0.35">
      <c r="I125" s="11" t="s">
        <v>643</v>
      </c>
    </row>
    <row r="126" spans="9:9" x14ac:dyDescent="0.35">
      <c r="I126" s="11" t="s">
        <v>478</v>
      </c>
    </row>
    <row r="127" spans="9:9" x14ac:dyDescent="0.35">
      <c r="I127" s="11" t="s">
        <v>474</v>
      </c>
    </row>
    <row r="128" spans="9:9" x14ac:dyDescent="0.35">
      <c r="I128" s="11" t="s">
        <v>484</v>
      </c>
    </row>
    <row r="129" spans="9:9" x14ac:dyDescent="0.35">
      <c r="I129" s="11" t="s">
        <v>476</v>
      </c>
    </row>
    <row r="130" spans="9:9" x14ac:dyDescent="0.35">
      <c r="I130" s="11" t="s">
        <v>477</v>
      </c>
    </row>
    <row r="131" spans="9:9" x14ac:dyDescent="0.35">
      <c r="I131" s="11" t="s">
        <v>641</v>
      </c>
    </row>
    <row r="132" spans="9:9" x14ac:dyDescent="0.35">
      <c r="I132" s="11" t="s">
        <v>642</v>
      </c>
    </row>
    <row r="133" spans="9:9" x14ac:dyDescent="0.35">
      <c r="I133" s="11" t="s">
        <v>472</v>
      </c>
    </row>
    <row r="134" spans="9:9" x14ac:dyDescent="0.35">
      <c r="I134" s="11" t="s">
        <v>483</v>
      </c>
    </row>
    <row r="135" spans="9:9" x14ac:dyDescent="0.35">
      <c r="I135" s="11" t="s">
        <v>645</v>
      </c>
    </row>
    <row r="136" spans="9:9" x14ac:dyDescent="0.35">
      <c r="I136" s="11" t="s">
        <v>639</v>
      </c>
    </row>
    <row r="137" spans="9:9" x14ac:dyDescent="0.35">
      <c r="I137" s="11" t="s">
        <v>469</v>
      </c>
    </row>
    <row r="138" spans="9:9" x14ac:dyDescent="0.35">
      <c r="I138" s="11" t="s">
        <v>629</v>
      </c>
    </row>
    <row r="139" spans="9:9" x14ac:dyDescent="0.35">
      <c r="I139" s="11" t="s">
        <v>482</v>
      </c>
    </row>
    <row r="140" spans="9:9" x14ac:dyDescent="0.35">
      <c r="I140" s="11" t="s">
        <v>479</v>
      </c>
    </row>
    <row r="141" spans="9:9" x14ac:dyDescent="0.35">
      <c r="I141" s="11" t="s">
        <v>470</v>
      </c>
    </row>
    <row r="142" spans="9:9" x14ac:dyDescent="0.35">
      <c r="I142" s="11" t="s">
        <v>471</v>
      </c>
    </row>
    <row r="143" spans="9:9" x14ac:dyDescent="0.35">
      <c r="I143" s="11" t="s">
        <v>480</v>
      </c>
    </row>
  </sheetData>
  <sheetProtection algorithmName="SHA-512" hashValue="rTxEbAgFFTr3h6PHr+C7C6kwaeGpEwX+Zcj6O9zeDHd+NHfsR47QIzexuNhmR05BUIKioZbcTkbGn6DbhMralQ==" saltValue="/50QAOH8J9m+zFWRQ/ryPA==" spinCount="100000" sheet="1" objects="1" scenarios="1"/>
  <pageMargins left="0.7" right="0.7" top="0.75" bottom="0.75" header="0.3" footer="0.3"/>
  <pageSetup orientation="portrait" horizontalDpi="1200" verticalDpi="1200"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Definitions</vt:lpstr>
      <vt:lpstr>MDAMYC</vt:lpstr>
      <vt:lpstr>Summary PIVOT</vt:lpstr>
      <vt:lpstr>MDAMYC (working sheet)</vt:lpstr>
      <vt:lpstr>Working sheet MYC</vt:lpstr>
      <vt:lpstr>Pending Commitments</vt:lpstr>
      <vt:lpstr>Summary for formal submission</vt:lpstr>
      <vt:lpstr>MTEF Check</vt:lpstr>
      <vt:lpstr>Dropdowns</vt:lpstr>
      <vt:lpstr>DC Decisions</vt:lpstr>
      <vt:lpstr>Codes</vt:lpstr>
      <vt:lpstr>'MDAMYC (working sheet)'!FundingSource</vt:lpstr>
      <vt:lpstr>FundingSource</vt:lpstr>
      <vt:lpstr>'DC Decisions'!Print_Area</vt:lpstr>
      <vt:lpstr>Definitions!Print_Area</vt:lpstr>
      <vt:lpstr>MDAMYC!Print_Area</vt:lpstr>
      <vt:lpstr>'MDAMYC (working sheet)'!Print_Area</vt:lpstr>
      <vt:lpstr>Definitions!Print_Titles</vt:lpstr>
      <vt:lpstr>'MDAMYC (working sheet)'!ProjectClass</vt:lpstr>
      <vt:lpstr>ProjectClass</vt:lpstr>
      <vt:lpstr>'MDAMYC (working sheet)'!ProjectStatus</vt:lpstr>
      <vt:lpstr>ProjectStatus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Imran Aziz</dc:creator>
  <cp:lastModifiedBy>Lenovo</cp:lastModifiedBy>
  <cp:lastPrinted>2022-09-20T13:22:20Z</cp:lastPrinted>
  <dcterms:created xsi:type="dcterms:W3CDTF">2019-06-08T10:55:16Z</dcterms:created>
  <dcterms:modified xsi:type="dcterms:W3CDTF">2025-09-18T04:30:05Z</dcterms:modified>
</cp:coreProperties>
</file>